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/>
  <mc:AlternateContent xmlns:mc="http://schemas.openxmlformats.org/markup-compatibility/2006">
    <mc:Choice Requires="x15">
      <x15ac:absPath xmlns:x15ac="http://schemas.microsoft.com/office/spreadsheetml/2010/11/ac" url="/Users/oyvindasplin/Documents/Indok/NTNU/Optimering/MasterV22/master2022/input_output/saved_results/"/>
    </mc:Choice>
  </mc:AlternateContent>
  <xr:revisionPtr revIDLastSave="0" documentId="13_ncr:1_{FE05FA99-DAB8-674D-BEE3-85A6CD977765}" xr6:coauthVersionLast="47" xr6:coauthVersionMax="47" xr10:uidLastSave="{00000000-0000-0000-0000-000000000000}"/>
  <bookViews>
    <workbookView xWindow="8020" yWindow="500" windowWidth="27200" windowHeight="19360" firstSheet="2" activeTab="6" xr2:uid="{00000000-000D-0000-FFFF-FFFF00000000}"/>
  </bookViews>
  <sheets>
    <sheet name="problem_size_MIP" sheetId="5" r:id="rId1"/>
    <sheet name="problem_size_pattern" sheetId="9" r:id="rId2"/>
    <sheet name="Pattern_vs_MIP" sheetId="10" r:id="rId3"/>
    <sheet name="flexibility_complexety" sheetId="7" r:id="rId4"/>
    <sheet name="Bed_ward_complexety" sheetId="8" r:id="rId5"/>
    <sheet name="12h_9g_250scen_10flex_MIP" sheetId="11" r:id="rId6"/>
    <sheet name="12h_25g_600scen_10flex_MIP" sheetId="13" r:id="rId7"/>
    <sheet name="12h_9g_Cutting_Stock" sheetId="12" r:id="rId8"/>
    <sheet name="Sheet4" sheetId="14" r:id="rId9"/>
  </sheets>
  <definedNames>
    <definedName name="MIP_12h_250scen_seed1_flex10_9groups_tabs" localSheetId="5">'12h_9g_250scen_10flex_MIP'!$A$2:$P$196</definedName>
    <definedName name="MIP_25g_600_scen_OldFullBedCap_10flex" localSheetId="6">'12h_25g_600scen_10flex_MIP'!$A$1:$P$2150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Z152" i="13" l="1"/>
  <c r="AL152" i="13" s="1"/>
  <c r="AJ154" i="13"/>
  <c r="AJ153" i="13"/>
  <c r="AJ152" i="13"/>
  <c r="AN156" i="13"/>
  <c r="AN155" i="13"/>
  <c r="AN154" i="13"/>
  <c r="AN153" i="13"/>
  <c r="AN157" i="13"/>
  <c r="AN158" i="13"/>
  <c r="AE153" i="13"/>
  <c r="AE154" i="13"/>
  <c r="AE155" i="13"/>
  <c r="AE156" i="13"/>
  <c r="AE157" i="13"/>
  <c r="AE158" i="13"/>
  <c r="AL153" i="13" l="1"/>
  <c r="AL154" i="13"/>
  <c r="AJ155" i="13"/>
  <c r="AL155" i="13"/>
  <c r="AJ156" i="13"/>
  <c r="AL156" i="13"/>
  <c r="AJ157" i="13"/>
  <c r="AL157" i="13"/>
  <c r="AJ158" i="13"/>
  <c r="AL158" i="13"/>
  <c r="AC155" i="13"/>
  <c r="AG155" i="13"/>
  <c r="AC156" i="13"/>
  <c r="AG156" i="13" s="1"/>
  <c r="AC157" i="13"/>
  <c r="AG157" i="13"/>
  <c r="AC158" i="13"/>
  <c r="AG158" i="13" s="1"/>
  <c r="AN152" i="13"/>
  <c r="AC153" i="13"/>
  <c r="AC154" i="13"/>
  <c r="AG154" i="13" s="1"/>
  <c r="AE152" i="13"/>
  <c r="AC152" i="13"/>
  <c r="AG153" i="13"/>
  <c r="AG152" i="13"/>
  <c r="X153" i="13"/>
  <c r="Y153" i="13"/>
  <c r="Z153" i="13"/>
  <c r="X154" i="13"/>
  <c r="Y154" i="13"/>
  <c r="Z154" i="13"/>
  <c r="X155" i="13"/>
  <c r="Y155" i="13"/>
  <c r="Z155" i="13"/>
  <c r="X156" i="13"/>
  <c r="Y156" i="13"/>
  <c r="Z156" i="13"/>
  <c r="X157" i="13"/>
  <c r="Y157" i="13"/>
  <c r="Z157" i="13"/>
  <c r="X158" i="13"/>
  <c r="Y158" i="13"/>
  <c r="Z158" i="13"/>
  <c r="Y152" i="13"/>
  <c r="X152" i="13"/>
  <c r="R158" i="13"/>
  <c r="Q158" i="13"/>
  <c r="P158" i="13"/>
  <c r="P153" i="13"/>
  <c r="Q153" i="13"/>
  <c r="R153" i="13"/>
  <c r="P154" i="13"/>
  <c r="Q154" i="13"/>
  <c r="R154" i="13"/>
  <c r="P155" i="13"/>
  <c r="Q155" i="13"/>
  <c r="R155" i="13"/>
  <c r="P156" i="13"/>
  <c r="Q156" i="13"/>
  <c r="R156" i="13"/>
  <c r="P157" i="13"/>
  <c r="Q157" i="13"/>
  <c r="R157" i="13"/>
  <c r="R152" i="13"/>
  <c r="Q152" i="13"/>
  <c r="P152" i="13"/>
  <c r="Z3" i="11"/>
  <c r="Z4" i="11"/>
  <c r="Z2" i="11"/>
  <c r="S110" i="11"/>
  <c r="R110" i="11"/>
  <c r="Q110" i="11"/>
  <c r="S109" i="11"/>
  <c r="R109" i="11"/>
  <c r="X109" i="11" s="1"/>
  <c r="Q109" i="11"/>
  <c r="S108" i="11"/>
  <c r="R108" i="11"/>
  <c r="Q108" i="11"/>
  <c r="S107" i="11"/>
  <c r="R107" i="11"/>
  <c r="Q107" i="11"/>
  <c r="S106" i="11"/>
  <c r="R106" i="11"/>
  <c r="Q106" i="11"/>
  <c r="S105" i="11"/>
  <c r="R105" i="11"/>
  <c r="Q105" i="11"/>
  <c r="S104" i="11"/>
  <c r="R104" i="11"/>
  <c r="Q104" i="11"/>
  <c r="S103" i="11"/>
  <c r="R103" i="11"/>
  <c r="Q103" i="11"/>
  <c r="S102" i="11"/>
  <c r="R102" i="11"/>
  <c r="Q102" i="11"/>
  <c r="S101" i="11"/>
  <c r="R101" i="11"/>
  <c r="Q101" i="11"/>
  <c r="S100" i="11"/>
  <c r="R100" i="11"/>
  <c r="Q100" i="11"/>
  <c r="S99" i="11"/>
  <c r="R99" i="11"/>
  <c r="Q99" i="11"/>
  <c r="S98" i="11"/>
  <c r="R98" i="11"/>
  <c r="Q98" i="11"/>
  <c r="S97" i="11"/>
  <c r="R97" i="11"/>
  <c r="Q97" i="11"/>
  <c r="S96" i="11"/>
  <c r="R96" i="11"/>
  <c r="Q96" i="11"/>
  <c r="S95" i="11"/>
  <c r="R95" i="11"/>
  <c r="Q95" i="11"/>
  <c r="S94" i="11"/>
  <c r="R94" i="11"/>
  <c r="Q94" i="11"/>
  <c r="S93" i="11"/>
  <c r="R93" i="11"/>
  <c r="Q93" i="11"/>
  <c r="S92" i="11"/>
  <c r="R92" i="11"/>
  <c r="Q92" i="11"/>
  <c r="S91" i="11"/>
  <c r="R91" i="11"/>
  <c r="Q91" i="11"/>
  <c r="S90" i="11"/>
  <c r="R90" i="11"/>
  <c r="Q90" i="11"/>
  <c r="S89" i="11"/>
  <c r="R89" i="11"/>
  <c r="Q89" i="11"/>
  <c r="S88" i="11"/>
  <c r="R88" i="11"/>
  <c r="Q88" i="11"/>
  <c r="S87" i="11"/>
  <c r="R87" i="11"/>
  <c r="Q87" i="11"/>
  <c r="S86" i="11"/>
  <c r="R86" i="11"/>
  <c r="Q86" i="11"/>
  <c r="S85" i="11"/>
  <c r="R85" i="11"/>
  <c r="Q85" i="11"/>
  <c r="S84" i="11"/>
  <c r="R84" i="11"/>
  <c r="Q84" i="11"/>
  <c r="S83" i="11"/>
  <c r="R83" i="11"/>
  <c r="Q83" i="11"/>
  <c r="S82" i="11"/>
  <c r="R82" i="11"/>
  <c r="Q82" i="11"/>
  <c r="S81" i="11"/>
  <c r="R81" i="11"/>
  <c r="Q81" i="11"/>
  <c r="S80" i="11"/>
  <c r="R80" i="11"/>
  <c r="Q80" i="11"/>
  <c r="S79" i="11"/>
  <c r="R79" i="11"/>
  <c r="Q79" i="11"/>
  <c r="S78" i="11"/>
  <c r="R78" i="11"/>
  <c r="Q78" i="11"/>
  <c r="S77" i="11"/>
  <c r="R77" i="11"/>
  <c r="Q77" i="11"/>
  <c r="S76" i="11"/>
  <c r="R76" i="11"/>
  <c r="Q76" i="11"/>
  <c r="S75" i="11"/>
  <c r="R75" i="11"/>
  <c r="Q75" i="11"/>
  <c r="S74" i="11"/>
  <c r="R74" i="11"/>
  <c r="Q74" i="11"/>
  <c r="S73" i="11"/>
  <c r="R73" i="11"/>
  <c r="Q73" i="11"/>
  <c r="S72" i="11"/>
  <c r="R72" i="11"/>
  <c r="Q72" i="11"/>
  <c r="S71" i="11"/>
  <c r="R71" i="11"/>
  <c r="Q71" i="11"/>
  <c r="S70" i="11"/>
  <c r="R70" i="11"/>
  <c r="Q70" i="11"/>
  <c r="S69" i="11"/>
  <c r="R69" i="11"/>
  <c r="Q69" i="11"/>
  <c r="S68" i="11"/>
  <c r="R68" i="11"/>
  <c r="Q68" i="11"/>
  <c r="S67" i="11"/>
  <c r="R67" i="11"/>
  <c r="Q67" i="11"/>
  <c r="S66" i="11"/>
  <c r="R66" i="11"/>
  <c r="Q66" i="11"/>
  <c r="S65" i="11"/>
  <c r="R65" i="11"/>
  <c r="Q65" i="11"/>
  <c r="S64" i="11"/>
  <c r="R64" i="11"/>
  <c r="Q64" i="11"/>
  <c r="S63" i="11"/>
  <c r="R63" i="11"/>
  <c r="Q63" i="11"/>
  <c r="S62" i="11"/>
  <c r="R62" i="11"/>
  <c r="Q62" i="11"/>
  <c r="S61" i="11"/>
  <c r="R61" i="11"/>
  <c r="Q61" i="11"/>
  <c r="S60" i="11"/>
  <c r="R60" i="11"/>
  <c r="Q60" i="11"/>
  <c r="S59" i="11"/>
  <c r="R59" i="11"/>
  <c r="Q59" i="11"/>
  <c r="S58" i="11"/>
  <c r="R58" i="11"/>
  <c r="Q58" i="11"/>
  <c r="S57" i="11"/>
  <c r="R57" i="11"/>
  <c r="Q57" i="11"/>
  <c r="S56" i="11"/>
  <c r="R56" i="11"/>
  <c r="Q56" i="11"/>
  <c r="S55" i="11"/>
  <c r="R55" i="11"/>
  <c r="Q55" i="11"/>
  <c r="S54" i="11"/>
  <c r="R54" i="11"/>
  <c r="Q54" i="11"/>
  <c r="S53" i="11"/>
  <c r="R53" i="11"/>
  <c r="Q53" i="11"/>
  <c r="S52" i="11"/>
  <c r="R52" i="11"/>
  <c r="Q52" i="11"/>
  <c r="S51" i="11"/>
  <c r="R51" i="11"/>
  <c r="Q51" i="11"/>
  <c r="S50" i="11"/>
  <c r="R50" i="11"/>
  <c r="Q50" i="11"/>
  <c r="S49" i="11"/>
  <c r="R49" i="11"/>
  <c r="Q49" i="11"/>
  <c r="S48" i="11"/>
  <c r="R48" i="11"/>
  <c r="Q48" i="11"/>
  <c r="S47" i="11"/>
  <c r="R47" i="11"/>
  <c r="Q47" i="11"/>
  <c r="S46" i="11"/>
  <c r="R46" i="11"/>
  <c r="Q46" i="11"/>
  <c r="S45" i="11"/>
  <c r="R45" i="11"/>
  <c r="Q45" i="11"/>
  <c r="S44" i="11"/>
  <c r="R44" i="11"/>
  <c r="Q44" i="11"/>
  <c r="S43" i="11"/>
  <c r="R43" i="11"/>
  <c r="Q43" i="11"/>
  <c r="S42" i="11"/>
  <c r="R42" i="11"/>
  <c r="Q42" i="11"/>
  <c r="S41" i="11"/>
  <c r="R41" i="11"/>
  <c r="Q41" i="11"/>
  <c r="S40" i="11"/>
  <c r="R40" i="11"/>
  <c r="Q40" i="11"/>
  <c r="S39" i="11"/>
  <c r="R39" i="11"/>
  <c r="Q39" i="11"/>
  <c r="S38" i="11"/>
  <c r="R38" i="11"/>
  <c r="Q38" i="11"/>
  <c r="S37" i="11"/>
  <c r="R37" i="11"/>
  <c r="Q37" i="11"/>
  <c r="S36" i="11"/>
  <c r="R36" i="11"/>
  <c r="Q36" i="11"/>
  <c r="S35" i="11"/>
  <c r="R35" i="11"/>
  <c r="Q35" i="11"/>
  <c r="S34" i="11"/>
  <c r="R34" i="11"/>
  <c r="Q34" i="11"/>
  <c r="S33" i="11"/>
  <c r="R33" i="11"/>
  <c r="Q33" i="11"/>
  <c r="S32" i="11"/>
  <c r="R32" i="11"/>
  <c r="Q32" i="11"/>
  <c r="S31" i="11"/>
  <c r="R31" i="11"/>
  <c r="Q31" i="11"/>
  <c r="S30" i="11"/>
  <c r="R30" i="11"/>
  <c r="Q30" i="11"/>
  <c r="S29" i="11"/>
  <c r="R29" i="11"/>
  <c r="Q29" i="11"/>
  <c r="S28" i="11"/>
  <c r="R28" i="11"/>
  <c r="Q28" i="11"/>
  <c r="S27" i="11"/>
  <c r="R27" i="11"/>
  <c r="Q27" i="11"/>
  <c r="S26" i="11"/>
  <c r="R26" i="11"/>
  <c r="Q26" i="11"/>
  <c r="S25" i="11"/>
  <c r="R25" i="11"/>
  <c r="Q25" i="11"/>
  <c r="S24" i="11"/>
  <c r="R24" i="11"/>
  <c r="Q24" i="11"/>
  <c r="S23" i="11"/>
  <c r="R23" i="11"/>
  <c r="Q23" i="11"/>
  <c r="S22" i="11"/>
  <c r="R22" i="11"/>
  <c r="Q22" i="11"/>
  <c r="S21" i="11"/>
  <c r="R21" i="11"/>
  <c r="Q21" i="11"/>
  <c r="S20" i="11"/>
  <c r="R20" i="11"/>
  <c r="Q20" i="11"/>
  <c r="S19" i="11"/>
  <c r="R19" i="11"/>
  <c r="Q19" i="11"/>
  <c r="S18" i="11"/>
  <c r="R18" i="11"/>
  <c r="Q18" i="11"/>
  <c r="S17" i="11"/>
  <c r="R17" i="11"/>
  <c r="Q17" i="11"/>
  <c r="S16" i="11"/>
  <c r="R16" i="11"/>
  <c r="Q16" i="11"/>
  <c r="S15" i="11"/>
  <c r="R15" i="11"/>
  <c r="Q15" i="11"/>
  <c r="S14" i="11"/>
  <c r="R14" i="11"/>
  <c r="Q14" i="11"/>
  <c r="S13" i="11"/>
  <c r="R13" i="11"/>
  <c r="Q13" i="11"/>
  <c r="S12" i="11"/>
  <c r="R12" i="11"/>
  <c r="Q12" i="11"/>
  <c r="S11" i="11"/>
  <c r="R11" i="11"/>
  <c r="Q11" i="11"/>
  <c r="S10" i="11"/>
  <c r="R10" i="11"/>
  <c r="Q10" i="11"/>
  <c r="S9" i="11"/>
  <c r="R9" i="11"/>
  <c r="Q9" i="11"/>
  <c r="S8" i="11"/>
  <c r="R8" i="11"/>
  <c r="Q8" i="11"/>
  <c r="S7" i="11"/>
  <c r="R7" i="11"/>
  <c r="Q7" i="11"/>
  <c r="S6" i="11"/>
  <c r="R6" i="11"/>
  <c r="Q6" i="11"/>
  <c r="S5" i="11"/>
  <c r="R5" i="11"/>
  <c r="Q5" i="11"/>
  <c r="S4" i="11"/>
  <c r="R4" i="11"/>
  <c r="Q4" i="11"/>
  <c r="S3" i="11"/>
  <c r="R3" i="11"/>
  <c r="Q3" i="11"/>
  <c r="S2" i="11"/>
  <c r="R2" i="11"/>
  <c r="Q2" i="11"/>
  <c r="X110" i="11"/>
  <c r="V110" i="11"/>
  <c r="Z110" i="11" s="1"/>
  <c r="V109" i="11"/>
  <c r="X108" i="11"/>
  <c r="V108" i="11"/>
  <c r="X107" i="11"/>
  <c r="V107" i="11"/>
  <c r="X106" i="11"/>
  <c r="V106" i="11"/>
  <c r="Z106" i="11" s="1"/>
  <c r="X105" i="11"/>
  <c r="V105" i="11"/>
  <c r="X104" i="11"/>
  <c r="V104" i="11"/>
  <c r="Z104" i="11" s="1"/>
  <c r="X103" i="11"/>
  <c r="V103" i="11"/>
  <c r="X102" i="11"/>
  <c r="V102" i="11"/>
  <c r="Z102" i="11" s="1"/>
  <c r="X101" i="11"/>
  <c r="V101" i="11"/>
  <c r="X100" i="11"/>
  <c r="V100" i="11"/>
  <c r="Z100" i="11" s="1"/>
  <c r="X99" i="11"/>
  <c r="V99" i="11"/>
  <c r="X98" i="11"/>
  <c r="V98" i="11"/>
  <c r="Z98" i="11" s="1"/>
  <c r="X97" i="11"/>
  <c r="V97" i="11"/>
  <c r="X96" i="11"/>
  <c r="V96" i="11"/>
  <c r="Z96" i="11" s="1"/>
  <c r="X95" i="11"/>
  <c r="V95" i="11"/>
  <c r="X94" i="11"/>
  <c r="V94" i="11"/>
  <c r="Z94" i="11" s="1"/>
  <c r="X93" i="11"/>
  <c r="V93" i="11"/>
  <c r="X92" i="11"/>
  <c r="V92" i="11"/>
  <c r="Z92" i="11" s="1"/>
  <c r="X91" i="11"/>
  <c r="V91" i="11"/>
  <c r="X90" i="11"/>
  <c r="V90" i="11"/>
  <c r="Z90" i="11" s="1"/>
  <c r="X89" i="11"/>
  <c r="V89" i="11"/>
  <c r="X88" i="11"/>
  <c r="V88" i="11"/>
  <c r="Z88" i="11" s="1"/>
  <c r="X87" i="11"/>
  <c r="V87" i="11"/>
  <c r="X86" i="11"/>
  <c r="V86" i="11"/>
  <c r="Z86" i="11" s="1"/>
  <c r="X85" i="11"/>
  <c r="V85" i="11"/>
  <c r="X84" i="11"/>
  <c r="V84" i="11"/>
  <c r="Z84" i="11" s="1"/>
  <c r="X83" i="11"/>
  <c r="V83" i="11"/>
  <c r="X82" i="11"/>
  <c r="V82" i="11"/>
  <c r="Z82" i="11" s="1"/>
  <c r="X81" i="11"/>
  <c r="V81" i="11"/>
  <c r="Z81" i="11" s="1"/>
  <c r="X80" i="11"/>
  <c r="V80" i="11"/>
  <c r="Z80" i="11" s="1"/>
  <c r="X79" i="11"/>
  <c r="V79" i="11"/>
  <c r="Z79" i="11" s="1"/>
  <c r="X78" i="11"/>
  <c r="V78" i="11"/>
  <c r="Z78" i="11" s="1"/>
  <c r="X77" i="11"/>
  <c r="V77" i="11"/>
  <c r="Z77" i="11" s="1"/>
  <c r="X76" i="11"/>
  <c r="V76" i="11"/>
  <c r="Z76" i="11" s="1"/>
  <c r="X75" i="11"/>
  <c r="V75" i="11"/>
  <c r="Z75" i="11" s="1"/>
  <c r="X74" i="11"/>
  <c r="V74" i="11"/>
  <c r="Z74" i="11" s="1"/>
  <c r="X73" i="11"/>
  <c r="V73" i="11"/>
  <c r="Z73" i="11" s="1"/>
  <c r="X72" i="11"/>
  <c r="V72" i="11"/>
  <c r="Z72" i="11" s="1"/>
  <c r="X71" i="11"/>
  <c r="V71" i="11"/>
  <c r="Z71" i="11" s="1"/>
  <c r="X70" i="11"/>
  <c r="V70" i="11"/>
  <c r="Z70" i="11" s="1"/>
  <c r="X69" i="11"/>
  <c r="V69" i="11"/>
  <c r="Z69" i="11" s="1"/>
  <c r="X68" i="11"/>
  <c r="V68" i="11"/>
  <c r="V67" i="11"/>
  <c r="X67" i="11"/>
  <c r="X66" i="11"/>
  <c r="V66" i="11"/>
  <c r="X65" i="11"/>
  <c r="V65" i="11"/>
  <c r="X64" i="11"/>
  <c r="V64" i="11"/>
  <c r="Z64" i="11" s="1"/>
  <c r="V63" i="11"/>
  <c r="X63" i="11"/>
  <c r="X62" i="11"/>
  <c r="V62" i="11"/>
  <c r="V61" i="11"/>
  <c r="X61" i="11"/>
  <c r="X60" i="11"/>
  <c r="V60" i="11"/>
  <c r="Z60" i="11" s="1"/>
  <c r="X59" i="11"/>
  <c r="V59" i="11"/>
  <c r="X58" i="11"/>
  <c r="V58" i="11"/>
  <c r="X57" i="11"/>
  <c r="V57" i="11"/>
  <c r="X56" i="11"/>
  <c r="V56" i="11"/>
  <c r="Z56" i="11" s="1"/>
  <c r="V55" i="11"/>
  <c r="Z55" i="11" s="1"/>
  <c r="X55" i="11"/>
  <c r="X54" i="11"/>
  <c r="V54" i="11"/>
  <c r="Z54" i="11" s="1"/>
  <c r="X53" i="11"/>
  <c r="V53" i="11"/>
  <c r="Z53" i="11" s="1"/>
  <c r="V52" i="11"/>
  <c r="Z52" i="11" s="1"/>
  <c r="X52" i="11"/>
  <c r="X51" i="11"/>
  <c r="V51" i="11"/>
  <c r="Z51" i="11" s="1"/>
  <c r="X50" i="11"/>
  <c r="V50" i="11"/>
  <c r="Z50" i="11" s="1"/>
  <c r="X49" i="11"/>
  <c r="V49" i="11"/>
  <c r="Z49" i="11" s="1"/>
  <c r="X48" i="11"/>
  <c r="V48" i="11"/>
  <c r="Z48" i="11" s="1"/>
  <c r="X47" i="11"/>
  <c r="V47" i="11"/>
  <c r="Z47" i="11" s="1"/>
  <c r="V46" i="11"/>
  <c r="Z46" i="11" s="1"/>
  <c r="X46" i="11"/>
  <c r="X45" i="11"/>
  <c r="V45" i="11"/>
  <c r="Z45" i="11" s="1"/>
  <c r="V44" i="11"/>
  <c r="Z44" i="11" s="1"/>
  <c r="X44" i="11"/>
  <c r="X43" i="11"/>
  <c r="V43" i="11"/>
  <c r="Z43" i="11" s="1"/>
  <c r="X42" i="11"/>
  <c r="V42" i="11"/>
  <c r="Z42" i="11" s="1"/>
  <c r="X41" i="11"/>
  <c r="V41" i="11"/>
  <c r="Z41" i="11" s="1"/>
  <c r="X40" i="11"/>
  <c r="V40" i="11"/>
  <c r="Z40" i="11" s="1"/>
  <c r="X39" i="11"/>
  <c r="V39" i="11"/>
  <c r="Z39" i="11" s="1"/>
  <c r="V38" i="11"/>
  <c r="Z38" i="11" s="1"/>
  <c r="X38" i="11"/>
  <c r="X37" i="11"/>
  <c r="V37" i="11"/>
  <c r="Z37" i="11" s="1"/>
  <c r="V36" i="11"/>
  <c r="Z36" i="11" s="1"/>
  <c r="X36" i="11"/>
  <c r="X35" i="11"/>
  <c r="V35" i="11"/>
  <c r="Z35" i="11" s="1"/>
  <c r="X34" i="11"/>
  <c r="V34" i="11"/>
  <c r="Z34" i="11" s="1"/>
  <c r="X33" i="11"/>
  <c r="V33" i="11"/>
  <c r="Z33" i="11" s="1"/>
  <c r="X32" i="11"/>
  <c r="V32" i="11"/>
  <c r="Z32" i="11" s="1"/>
  <c r="X31" i="11"/>
  <c r="V31" i="11"/>
  <c r="Z31" i="11" s="1"/>
  <c r="V30" i="11"/>
  <c r="Z30" i="11" s="1"/>
  <c r="X30" i="11"/>
  <c r="X29" i="11"/>
  <c r="V29" i="11"/>
  <c r="Z29" i="11" s="1"/>
  <c r="V28" i="11"/>
  <c r="Z28" i="11" s="1"/>
  <c r="X28" i="11"/>
  <c r="X27" i="11"/>
  <c r="V27" i="11"/>
  <c r="Z27" i="11" s="1"/>
  <c r="X26" i="11"/>
  <c r="V26" i="11"/>
  <c r="Z26" i="11" s="1"/>
  <c r="X25" i="11"/>
  <c r="V25" i="11"/>
  <c r="Z25" i="11" s="1"/>
  <c r="X24" i="11"/>
  <c r="V24" i="11"/>
  <c r="Z24" i="11" s="1"/>
  <c r="X23" i="11"/>
  <c r="V23" i="11"/>
  <c r="Z23" i="11" s="1"/>
  <c r="V22" i="11"/>
  <c r="Z22" i="11" s="1"/>
  <c r="X22" i="11"/>
  <c r="X21" i="11"/>
  <c r="V21" i="11"/>
  <c r="Z21" i="11" s="1"/>
  <c r="V20" i="11"/>
  <c r="Z20" i="11" s="1"/>
  <c r="X20" i="11"/>
  <c r="X19" i="11"/>
  <c r="V19" i="11"/>
  <c r="Z19" i="11" s="1"/>
  <c r="X18" i="11"/>
  <c r="V18" i="11"/>
  <c r="Z18" i="11" s="1"/>
  <c r="X17" i="11"/>
  <c r="V17" i="11"/>
  <c r="Z17" i="11" s="1"/>
  <c r="X16" i="11"/>
  <c r="V16" i="11"/>
  <c r="Z16" i="11" s="1"/>
  <c r="X15" i="11"/>
  <c r="V15" i="11"/>
  <c r="Z15" i="11" s="1"/>
  <c r="V14" i="11"/>
  <c r="Z14" i="11" s="1"/>
  <c r="X14" i="11"/>
  <c r="X13" i="11"/>
  <c r="V13" i="11"/>
  <c r="Z13" i="11" s="1"/>
  <c r="V12" i="11"/>
  <c r="Z12" i="11" s="1"/>
  <c r="X12" i="11"/>
  <c r="X11" i="11"/>
  <c r="V11" i="11"/>
  <c r="Z11" i="11" s="1"/>
  <c r="X10" i="11"/>
  <c r="V10" i="11"/>
  <c r="Z10" i="11" s="1"/>
  <c r="X9" i="11"/>
  <c r="V9" i="11"/>
  <c r="Z9" i="11" s="1"/>
  <c r="X8" i="11"/>
  <c r="V8" i="11"/>
  <c r="Z8" i="11" s="1"/>
  <c r="X7" i="11"/>
  <c r="V7" i="11"/>
  <c r="Z7" i="11" s="1"/>
  <c r="V6" i="11"/>
  <c r="Z6" i="11" s="1"/>
  <c r="V5" i="11"/>
  <c r="Z5" i="11" s="1"/>
  <c r="CA5" i="10"/>
  <c r="CA6" i="10"/>
  <c r="CA7" i="10"/>
  <c r="CA8" i="10"/>
  <c r="CA9" i="10"/>
  <c r="CA10" i="10"/>
  <c r="CA11" i="10"/>
  <c r="CA12" i="10"/>
  <c r="CA13" i="10"/>
  <c r="CA14" i="10"/>
  <c r="CA15" i="10"/>
  <c r="CA16" i="10"/>
  <c r="CA17" i="10"/>
  <c r="CA18" i="10"/>
  <c r="CA19" i="10"/>
  <c r="CA20" i="10"/>
  <c r="CA21" i="10"/>
  <c r="CA22" i="10"/>
  <c r="CA23" i="10"/>
  <c r="CA24" i="10"/>
  <c r="CA25" i="10"/>
  <c r="CA26" i="10"/>
  <c r="CA27" i="10"/>
  <c r="CA28" i="10"/>
  <c r="CA29" i="10"/>
  <c r="CA30" i="10"/>
  <c r="CA31" i="10"/>
  <c r="CA32" i="10"/>
  <c r="CA33" i="10"/>
  <c r="CA34" i="10"/>
  <c r="CA35" i="10"/>
  <c r="CA36" i="10"/>
  <c r="CA37" i="10"/>
  <c r="CA38" i="10"/>
  <c r="CA39" i="10"/>
  <c r="CA40" i="10"/>
  <c r="CA41" i="10"/>
  <c r="CA42" i="10"/>
  <c r="CA43" i="10"/>
  <c r="CA44" i="10"/>
  <c r="CA45" i="10"/>
  <c r="CA46" i="10"/>
  <c r="CA47" i="10"/>
  <c r="CA48" i="10"/>
  <c r="CA49" i="10"/>
  <c r="CA50" i="10"/>
  <c r="CA51" i="10"/>
  <c r="CA52" i="10"/>
  <c r="CA53" i="10"/>
  <c r="CA54" i="10"/>
  <c r="CA55" i="10"/>
  <c r="CA56" i="10"/>
  <c r="CA4" i="10"/>
  <c r="BZ4" i="10"/>
  <c r="BZ5" i="10"/>
  <c r="BZ6" i="10"/>
  <c r="BZ7" i="10"/>
  <c r="BZ8" i="10"/>
  <c r="BZ9" i="10"/>
  <c r="BZ10" i="10"/>
  <c r="BZ11" i="10"/>
  <c r="BZ12" i="10"/>
  <c r="BZ13" i="10"/>
  <c r="BZ14" i="10"/>
  <c r="BZ15" i="10"/>
  <c r="BZ16" i="10"/>
  <c r="BZ17" i="10"/>
  <c r="BZ18" i="10"/>
  <c r="BZ19" i="10"/>
  <c r="BZ20" i="10"/>
  <c r="BZ21" i="10"/>
  <c r="BZ22" i="10"/>
  <c r="BZ23" i="10"/>
  <c r="BZ24" i="10"/>
  <c r="BZ25" i="10"/>
  <c r="BZ26" i="10"/>
  <c r="BZ27" i="10"/>
  <c r="BZ28" i="10"/>
  <c r="BZ29" i="10"/>
  <c r="BZ30" i="10"/>
  <c r="BZ31" i="10"/>
  <c r="BZ32" i="10"/>
  <c r="BZ33" i="10"/>
  <c r="BZ34" i="10"/>
  <c r="BZ35" i="10"/>
  <c r="BZ36" i="10"/>
  <c r="BZ37" i="10"/>
  <c r="BZ38" i="10"/>
  <c r="BZ39" i="10"/>
  <c r="BZ40" i="10"/>
  <c r="BZ41" i="10"/>
  <c r="BZ42" i="10"/>
  <c r="BZ43" i="10"/>
  <c r="BZ44" i="10"/>
  <c r="BZ45" i="10"/>
  <c r="BZ46" i="10"/>
  <c r="BZ47" i="10"/>
  <c r="BZ48" i="10"/>
  <c r="BZ49" i="10"/>
  <c r="BZ50" i="10"/>
  <c r="BZ51" i="10"/>
  <c r="BZ52" i="10"/>
  <c r="BZ53" i="10"/>
  <c r="BZ54" i="10"/>
  <c r="BZ55" i="10"/>
  <c r="BZ56" i="10"/>
  <c r="BZ3" i="10"/>
  <c r="BY3" i="10"/>
  <c r="BX3" i="10"/>
  <c r="BU4" i="10"/>
  <c r="BU5" i="10"/>
  <c r="BU6" i="10"/>
  <c r="BU7" i="10"/>
  <c r="BU8" i="10"/>
  <c r="BU9" i="10"/>
  <c r="BU10" i="10"/>
  <c r="BU11" i="10"/>
  <c r="BU12" i="10"/>
  <c r="BU13" i="10"/>
  <c r="BU14" i="10"/>
  <c r="BU15" i="10"/>
  <c r="BU16" i="10"/>
  <c r="BU17" i="10"/>
  <c r="BU18" i="10"/>
  <c r="BU19" i="10"/>
  <c r="BU20" i="10"/>
  <c r="BU21" i="10"/>
  <c r="BU22" i="10"/>
  <c r="BU23" i="10"/>
  <c r="BU24" i="10"/>
  <c r="BU25" i="10"/>
  <c r="BU26" i="10"/>
  <c r="BU27" i="10"/>
  <c r="BU28" i="10"/>
  <c r="BU29" i="10"/>
  <c r="BU30" i="10"/>
  <c r="BU31" i="10"/>
  <c r="BU32" i="10"/>
  <c r="BU33" i="10"/>
  <c r="BU34" i="10"/>
  <c r="BU35" i="10"/>
  <c r="BU36" i="10"/>
  <c r="BU37" i="10"/>
  <c r="BU38" i="10"/>
  <c r="BU39" i="10"/>
  <c r="BU40" i="10"/>
  <c r="BU41" i="10"/>
  <c r="BU42" i="10"/>
  <c r="BU43" i="10"/>
  <c r="BU44" i="10"/>
  <c r="BU45" i="10"/>
  <c r="BU46" i="10"/>
  <c r="BU47" i="10"/>
  <c r="BU48" i="10"/>
  <c r="BU49" i="10"/>
  <c r="BU50" i="10"/>
  <c r="BU51" i="10"/>
  <c r="BU52" i="10"/>
  <c r="BU53" i="10"/>
  <c r="BU54" i="10"/>
  <c r="BU55" i="10"/>
  <c r="BU56" i="10"/>
  <c r="BU3" i="10"/>
  <c r="BT56" i="10"/>
  <c r="BT55" i="10"/>
  <c r="BT54" i="10"/>
  <c r="BT53" i="10"/>
  <c r="BT52" i="10"/>
  <c r="BT51" i="10"/>
  <c r="BT50" i="10"/>
  <c r="BT49" i="10"/>
  <c r="BT48" i="10"/>
  <c r="BT47" i="10"/>
  <c r="BT46" i="10"/>
  <c r="BT45" i="10"/>
  <c r="BT44" i="10"/>
  <c r="BT43" i="10"/>
  <c r="BT42" i="10"/>
  <c r="BT41" i="10"/>
  <c r="BT40" i="10"/>
  <c r="BT39" i="10"/>
  <c r="BT38" i="10"/>
  <c r="BT37" i="10"/>
  <c r="BT36" i="10"/>
  <c r="BT35" i="10"/>
  <c r="BT34" i="10"/>
  <c r="BT33" i="10"/>
  <c r="BT32" i="10"/>
  <c r="BT31" i="10"/>
  <c r="BT30" i="10"/>
  <c r="BT29" i="10"/>
  <c r="BT28" i="10"/>
  <c r="BT27" i="10"/>
  <c r="BT26" i="10"/>
  <c r="BT25" i="10"/>
  <c r="BT24" i="10"/>
  <c r="BT23" i="10"/>
  <c r="BT22" i="10"/>
  <c r="BT21" i="10"/>
  <c r="BT20" i="10"/>
  <c r="BT19" i="10"/>
  <c r="BT18" i="10"/>
  <c r="BT17" i="10"/>
  <c r="BT16" i="10"/>
  <c r="BT15" i="10"/>
  <c r="BT14" i="10"/>
  <c r="BT13" i="10"/>
  <c r="BT12" i="10"/>
  <c r="BT11" i="10"/>
  <c r="BT10" i="10"/>
  <c r="BT9" i="10"/>
  <c r="BT8" i="10"/>
  <c r="BT7" i="10"/>
  <c r="BT6" i="10"/>
  <c r="BT5" i="10"/>
  <c r="BT4" i="10"/>
  <c r="BT3" i="10"/>
  <c r="BR4" i="10"/>
  <c r="BS4" i="10"/>
  <c r="BR5" i="10"/>
  <c r="BS5" i="10"/>
  <c r="BR6" i="10"/>
  <c r="BS6" i="10"/>
  <c r="BR7" i="10"/>
  <c r="BS7" i="10"/>
  <c r="BR8" i="10"/>
  <c r="BS8" i="10"/>
  <c r="BR9" i="10"/>
  <c r="BS9" i="10"/>
  <c r="BR10" i="10"/>
  <c r="BS10" i="10"/>
  <c r="BR11" i="10"/>
  <c r="BS11" i="10"/>
  <c r="BR12" i="10"/>
  <c r="BS12" i="10"/>
  <c r="BR13" i="10"/>
  <c r="BS13" i="10"/>
  <c r="BR14" i="10"/>
  <c r="BS14" i="10"/>
  <c r="BR15" i="10"/>
  <c r="BS15" i="10"/>
  <c r="BR16" i="10"/>
  <c r="BS16" i="10"/>
  <c r="BR17" i="10"/>
  <c r="BS17" i="10"/>
  <c r="BR18" i="10"/>
  <c r="BS18" i="10"/>
  <c r="BR19" i="10"/>
  <c r="BS19" i="10"/>
  <c r="BR20" i="10"/>
  <c r="BS20" i="10"/>
  <c r="BR21" i="10"/>
  <c r="BS21" i="10"/>
  <c r="BR22" i="10"/>
  <c r="BS22" i="10"/>
  <c r="BR23" i="10"/>
  <c r="BS23" i="10"/>
  <c r="BR24" i="10"/>
  <c r="BS24" i="10"/>
  <c r="BR25" i="10"/>
  <c r="BS25" i="10"/>
  <c r="BR26" i="10"/>
  <c r="BS26" i="10"/>
  <c r="BR27" i="10"/>
  <c r="BS27" i="10"/>
  <c r="BR28" i="10"/>
  <c r="BS28" i="10"/>
  <c r="BR29" i="10"/>
  <c r="BS29" i="10"/>
  <c r="BR30" i="10"/>
  <c r="BS30" i="10"/>
  <c r="BR31" i="10"/>
  <c r="BS31" i="10"/>
  <c r="BR32" i="10"/>
  <c r="BS32" i="10"/>
  <c r="BR33" i="10"/>
  <c r="BS33" i="10"/>
  <c r="BR34" i="10"/>
  <c r="BS34" i="10"/>
  <c r="BR35" i="10"/>
  <c r="BS35" i="10"/>
  <c r="BR36" i="10"/>
  <c r="BS36" i="10"/>
  <c r="BR37" i="10"/>
  <c r="BS37" i="10"/>
  <c r="BR38" i="10"/>
  <c r="BS38" i="10"/>
  <c r="BR39" i="10"/>
  <c r="BS39" i="10"/>
  <c r="BR40" i="10"/>
  <c r="BS40" i="10"/>
  <c r="BR41" i="10"/>
  <c r="BS41" i="10"/>
  <c r="BR42" i="10"/>
  <c r="BS42" i="10"/>
  <c r="BR43" i="10"/>
  <c r="BS43" i="10"/>
  <c r="BR44" i="10"/>
  <c r="BS44" i="10"/>
  <c r="BR45" i="10"/>
  <c r="BS45" i="10"/>
  <c r="BR46" i="10"/>
  <c r="BS46" i="10"/>
  <c r="BR47" i="10"/>
  <c r="BS47" i="10"/>
  <c r="BR48" i="10"/>
  <c r="BS48" i="10"/>
  <c r="BR49" i="10"/>
  <c r="BS49" i="10"/>
  <c r="BR50" i="10"/>
  <c r="BS50" i="10"/>
  <c r="BR51" i="10"/>
  <c r="BS51" i="10"/>
  <c r="BR52" i="10"/>
  <c r="BS52" i="10"/>
  <c r="BR53" i="10"/>
  <c r="BS53" i="10"/>
  <c r="BR54" i="10"/>
  <c r="BS54" i="10"/>
  <c r="BR55" i="10"/>
  <c r="BS55" i="10"/>
  <c r="BR56" i="10"/>
  <c r="BS56" i="10"/>
  <c r="BS3" i="10"/>
  <c r="BR3" i="10"/>
  <c r="BN56" i="10"/>
  <c r="BO56" i="10"/>
  <c r="BP56" i="10"/>
  <c r="BN4" i="10"/>
  <c r="BO4" i="10"/>
  <c r="BP4" i="10"/>
  <c r="BN5" i="10"/>
  <c r="BP5" i="10" s="1"/>
  <c r="BO5" i="10"/>
  <c r="BN6" i="10"/>
  <c r="BP6" i="10" s="1"/>
  <c r="BO6" i="10"/>
  <c r="BN7" i="10"/>
  <c r="BO7" i="10"/>
  <c r="BP7" i="10"/>
  <c r="BN8" i="10"/>
  <c r="BO8" i="10"/>
  <c r="BP8" i="10"/>
  <c r="BN9" i="10"/>
  <c r="BP9" i="10" s="1"/>
  <c r="BO9" i="10"/>
  <c r="BN10" i="10"/>
  <c r="BP10" i="10" s="1"/>
  <c r="BO10" i="10"/>
  <c r="BN11" i="10"/>
  <c r="BO11" i="10"/>
  <c r="BP11" i="10"/>
  <c r="BN12" i="10"/>
  <c r="BO12" i="10"/>
  <c r="BP12" i="10"/>
  <c r="BN13" i="10"/>
  <c r="BP13" i="10" s="1"/>
  <c r="BO13" i="10"/>
  <c r="BN14" i="10"/>
  <c r="BP14" i="10" s="1"/>
  <c r="BO14" i="10"/>
  <c r="BN15" i="10"/>
  <c r="BO15" i="10"/>
  <c r="BP15" i="10"/>
  <c r="BN16" i="10"/>
  <c r="BO16" i="10"/>
  <c r="BP16" i="10"/>
  <c r="BN17" i="10"/>
  <c r="BP17" i="10" s="1"/>
  <c r="BO17" i="10"/>
  <c r="BN18" i="10"/>
  <c r="BP18" i="10" s="1"/>
  <c r="BO18" i="10"/>
  <c r="BN19" i="10"/>
  <c r="BO19" i="10"/>
  <c r="BP19" i="10" s="1"/>
  <c r="BN20" i="10"/>
  <c r="BO20" i="10"/>
  <c r="BP20" i="10"/>
  <c r="BN21" i="10"/>
  <c r="BP21" i="10" s="1"/>
  <c r="BO21" i="10"/>
  <c r="BN22" i="10"/>
  <c r="BP22" i="10" s="1"/>
  <c r="BO22" i="10"/>
  <c r="BN23" i="10"/>
  <c r="BO23" i="10"/>
  <c r="BP23" i="10" s="1"/>
  <c r="BN24" i="10"/>
  <c r="BO24" i="10"/>
  <c r="BP24" i="10"/>
  <c r="BN25" i="10"/>
  <c r="BP25" i="10" s="1"/>
  <c r="BO25" i="10"/>
  <c r="BN26" i="10"/>
  <c r="BP26" i="10" s="1"/>
  <c r="BO26" i="10"/>
  <c r="BN27" i="10"/>
  <c r="BO27" i="10"/>
  <c r="BP27" i="10" s="1"/>
  <c r="BN28" i="10"/>
  <c r="BO28" i="10"/>
  <c r="BP28" i="10"/>
  <c r="BN29" i="10"/>
  <c r="BP29" i="10" s="1"/>
  <c r="BO29" i="10"/>
  <c r="BN30" i="10"/>
  <c r="BP30" i="10" s="1"/>
  <c r="BO30" i="10"/>
  <c r="BN31" i="10"/>
  <c r="BO31" i="10"/>
  <c r="BP31" i="10" s="1"/>
  <c r="BN32" i="10"/>
  <c r="BO32" i="10"/>
  <c r="BP32" i="10"/>
  <c r="BN33" i="10"/>
  <c r="BP33" i="10" s="1"/>
  <c r="BO33" i="10"/>
  <c r="BN34" i="10"/>
  <c r="BP34" i="10" s="1"/>
  <c r="BO34" i="10"/>
  <c r="BN35" i="10"/>
  <c r="BO35" i="10"/>
  <c r="BP35" i="10" s="1"/>
  <c r="BN36" i="10"/>
  <c r="BO36" i="10"/>
  <c r="BP36" i="10"/>
  <c r="BN37" i="10"/>
  <c r="BP37" i="10" s="1"/>
  <c r="BO37" i="10"/>
  <c r="BN38" i="10"/>
  <c r="BP38" i="10" s="1"/>
  <c r="BO38" i="10"/>
  <c r="BN39" i="10"/>
  <c r="BO39" i="10"/>
  <c r="BP39" i="10" s="1"/>
  <c r="BN40" i="10"/>
  <c r="BO40" i="10"/>
  <c r="BP40" i="10"/>
  <c r="BN41" i="10"/>
  <c r="BP41" i="10" s="1"/>
  <c r="BO41" i="10"/>
  <c r="BN42" i="10"/>
  <c r="BP42" i="10" s="1"/>
  <c r="BO42" i="10"/>
  <c r="BN43" i="10"/>
  <c r="BO43" i="10"/>
  <c r="BP43" i="10" s="1"/>
  <c r="BN44" i="10"/>
  <c r="BO44" i="10"/>
  <c r="BP44" i="10"/>
  <c r="BN45" i="10"/>
  <c r="BP45" i="10" s="1"/>
  <c r="BO45" i="10"/>
  <c r="BN46" i="10"/>
  <c r="BP46" i="10" s="1"/>
  <c r="BO46" i="10"/>
  <c r="BN47" i="10"/>
  <c r="BO47" i="10"/>
  <c r="BP47" i="10" s="1"/>
  <c r="BN48" i="10"/>
  <c r="BO48" i="10"/>
  <c r="BP48" i="10"/>
  <c r="BN49" i="10"/>
  <c r="BP49" i="10" s="1"/>
  <c r="BO49" i="10"/>
  <c r="BN50" i="10"/>
  <c r="BP50" i="10" s="1"/>
  <c r="BO50" i="10"/>
  <c r="BN51" i="10"/>
  <c r="BO51" i="10"/>
  <c r="BP51" i="10" s="1"/>
  <c r="BN52" i="10"/>
  <c r="BO52" i="10"/>
  <c r="BP52" i="10"/>
  <c r="BN53" i="10"/>
  <c r="BP53" i="10" s="1"/>
  <c r="BO53" i="10"/>
  <c r="BN54" i="10"/>
  <c r="BP54" i="10" s="1"/>
  <c r="BO54" i="10"/>
  <c r="BN55" i="10"/>
  <c r="BO55" i="10"/>
  <c r="BP55" i="10" s="1"/>
  <c r="BP3" i="10"/>
  <c r="BO3" i="10"/>
  <c r="BN3" i="10"/>
  <c r="BX9" i="10"/>
  <c r="BX4" i="10"/>
  <c r="BW15" i="10"/>
  <c r="BY15" i="10" s="1"/>
  <c r="BX15" i="10"/>
  <c r="BW16" i="10"/>
  <c r="BX16" i="10"/>
  <c r="BW17" i="10"/>
  <c r="BX17" i="10"/>
  <c r="BW18" i="10"/>
  <c r="BX18" i="10"/>
  <c r="BW19" i="10"/>
  <c r="BY19" i="10" s="1"/>
  <c r="BX19" i="10"/>
  <c r="BW20" i="10"/>
  <c r="BX20" i="10"/>
  <c r="BW21" i="10"/>
  <c r="BX21" i="10"/>
  <c r="BW22" i="10"/>
  <c r="BX22" i="10"/>
  <c r="BW23" i="10"/>
  <c r="BY23" i="10" s="1"/>
  <c r="BX23" i="10"/>
  <c r="BW24" i="10"/>
  <c r="BX24" i="10"/>
  <c r="BW25" i="10"/>
  <c r="BX25" i="10"/>
  <c r="BW26" i="10"/>
  <c r="BX26" i="10"/>
  <c r="BW27" i="10"/>
  <c r="BY27" i="10" s="1"/>
  <c r="BX27" i="10"/>
  <c r="BW28" i="10"/>
  <c r="BY28" i="10" s="1"/>
  <c r="BX28" i="10"/>
  <c r="BW29" i="10"/>
  <c r="BX29" i="10"/>
  <c r="BY29" i="10" s="1"/>
  <c r="BW30" i="10"/>
  <c r="BX30" i="10"/>
  <c r="BW31" i="10"/>
  <c r="BY31" i="10" s="1"/>
  <c r="BX31" i="10"/>
  <c r="BW32" i="10"/>
  <c r="BX32" i="10"/>
  <c r="BW33" i="10"/>
  <c r="BX33" i="10"/>
  <c r="BY33" i="10" s="1"/>
  <c r="BW34" i="10"/>
  <c r="BX34" i="10"/>
  <c r="BW35" i="10"/>
  <c r="BY35" i="10" s="1"/>
  <c r="BX35" i="10"/>
  <c r="BW36" i="10"/>
  <c r="BY36" i="10" s="1"/>
  <c r="BX36" i="10"/>
  <c r="BW37" i="10"/>
  <c r="BY37" i="10" s="1"/>
  <c r="BX37" i="10"/>
  <c r="BW38" i="10"/>
  <c r="BX38" i="10"/>
  <c r="BW39" i="10"/>
  <c r="BX39" i="10"/>
  <c r="BW40" i="10"/>
  <c r="BY40" i="10" s="1"/>
  <c r="BX40" i="10"/>
  <c r="BW41" i="10"/>
  <c r="BY41" i="10" s="1"/>
  <c r="BX41" i="10"/>
  <c r="BW42" i="10"/>
  <c r="BX42" i="10"/>
  <c r="BW43" i="10"/>
  <c r="BX43" i="10"/>
  <c r="BY43" i="10" s="1"/>
  <c r="BW44" i="10"/>
  <c r="BY44" i="10" s="1"/>
  <c r="BX44" i="10"/>
  <c r="BW45" i="10"/>
  <c r="BX45" i="10"/>
  <c r="BW46" i="10"/>
  <c r="BX46" i="10"/>
  <c r="BW47" i="10"/>
  <c r="BY47" i="10" s="1"/>
  <c r="BX47" i="10"/>
  <c r="BW48" i="10"/>
  <c r="BY48" i="10" s="1"/>
  <c r="BX48" i="10"/>
  <c r="BW49" i="10"/>
  <c r="BX49" i="10"/>
  <c r="BY49" i="10" s="1"/>
  <c r="BW50" i="10"/>
  <c r="BX50" i="10"/>
  <c r="BW51" i="10"/>
  <c r="BY51" i="10" s="1"/>
  <c r="BX51" i="10"/>
  <c r="BW52" i="10"/>
  <c r="BY52" i="10" s="1"/>
  <c r="BX52" i="10"/>
  <c r="BW53" i="10"/>
  <c r="BY53" i="10" s="1"/>
  <c r="BX53" i="10"/>
  <c r="BW54" i="10"/>
  <c r="BX54" i="10"/>
  <c r="BW55" i="10"/>
  <c r="BX55" i="10"/>
  <c r="BW4" i="10"/>
  <c r="BW5" i="10"/>
  <c r="BX5" i="10"/>
  <c r="BW6" i="10"/>
  <c r="BX6" i="10"/>
  <c r="BW7" i="10"/>
  <c r="BX7" i="10"/>
  <c r="BW8" i="10"/>
  <c r="BY8" i="10" s="1"/>
  <c r="BX8" i="10"/>
  <c r="BW9" i="10"/>
  <c r="BY9" i="10"/>
  <c r="BW10" i="10"/>
  <c r="BX10" i="10"/>
  <c r="BW11" i="10"/>
  <c r="BX11" i="10"/>
  <c r="BW12" i="10"/>
  <c r="BY12" i="10" s="1"/>
  <c r="BX12" i="10"/>
  <c r="BW13" i="10"/>
  <c r="BX13" i="10"/>
  <c r="BY13" i="10" s="1"/>
  <c r="BW14" i="10"/>
  <c r="BX14" i="10"/>
  <c r="BY7" i="10"/>
  <c r="BJ3" i="10"/>
  <c r="BL3" i="10" s="1"/>
  <c r="BL7" i="10"/>
  <c r="BL11" i="10"/>
  <c r="BL15" i="10"/>
  <c r="BL19" i="10"/>
  <c r="BL23" i="10"/>
  <c r="BL27" i="10"/>
  <c r="BL31" i="10"/>
  <c r="BL35" i="10"/>
  <c r="BL39" i="10"/>
  <c r="BL43" i="10"/>
  <c r="BL47" i="10"/>
  <c r="BL51" i="10"/>
  <c r="BL55" i="10"/>
  <c r="BY4" i="10"/>
  <c r="BY10" i="10"/>
  <c r="BY16" i="10"/>
  <c r="BY17" i="10"/>
  <c r="BY18" i="10"/>
  <c r="BY20" i="10"/>
  <c r="BY21" i="10"/>
  <c r="BY22" i="10"/>
  <c r="BY24" i="10"/>
  <c r="BY25" i="10"/>
  <c r="BY26" i="10"/>
  <c r="BY30" i="10"/>
  <c r="BY32" i="10"/>
  <c r="BY34" i="10"/>
  <c r="BY38" i="10"/>
  <c r="BY39" i="10"/>
  <c r="BY42" i="10"/>
  <c r="BY45" i="10"/>
  <c r="BY46" i="10"/>
  <c r="BY50" i="10"/>
  <c r="BY54" i="10"/>
  <c r="BY55" i="10"/>
  <c r="BW56" i="10"/>
  <c r="BX56" i="10" s="1"/>
  <c r="BY56" i="10" s="1"/>
  <c r="BW3" i="10"/>
  <c r="BJ4" i="10"/>
  <c r="BL4" i="10" s="1"/>
  <c r="BK4" i="10"/>
  <c r="BJ5" i="10"/>
  <c r="BL5" i="10" s="1"/>
  <c r="BK5" i="10"/>
  <c r="BJ6" i="10"/>
  <c r="BL6" i="10" s="1"/>
  <c r="BK6" i="10"/>
  <c r="BJ7" i="10"/>
  <c r="BK7" i="10"/>
  <c r="BJ8" i="10"/>
  <c r="BL8" i="10" s="1"/>
  <c r="BK8" i="10"/>
  <c r="BJ9" i="10"/>
  <c r="BL9" i="10" s="1"/>
  <c r="BK9" i="10"/>
  <c r="BJ10" i="10"/>
  <c r="BL10" i="10" s="1"/>
  <c r="BK10" i="10"/>
  <c r="BJ11" i="10"/>
  <c r="BK11" i="10"/>
  <c r="BJ12" i="10"/>
  <c r="BL12" i="10" s="1"/>
  <c r="BK12" i="10"/>
  <c r="BJ13" i="10"/>
  <c r="BL13" i="10" s="1"/>
  <c r="BK13" i="10"/>
  <c r="BJ14" i="10"/>
  <c r="BK14" i="10"/>
  <c r="BL14" i="10" s="1"/>
  <c r="BJ15" i="10"/>
  <c r="BK15" i="10"/>
  <c r="BJ16" i="10"/>
  <c r="BK16" i="10"/>
  <c r="BL16" i="10" s="1"/>
  <c r="BJ17" i="10"/>
  <c r="BL17" i="10" s="1"/>
  <c r="BK17" i="10"/>
  <c r="BJ18" i="10"/>
  <c r="BL18" i="10" s="1"/>
  <c r="BK18" i="10"/>
  <c r="BJ19" i="10"/>
  <c r="BK19" i="10"/>
  <c r="BJ20" i="10"/>
  <c r="BK20" i="10"/>
  <c r="BL20" i="10" s="1"/>
  <c r="BJ21" i="10"/>
  <c r="BL21" i="10" s="1"/>
  <c r="BK21" i="10"/>
  <c r="BJ22" i="10"/>
  <c r="BL22" i="10" s="1"/>
  <c r="BK22" i="10"/>
  <c r="BJ23" i="10"/>
  <c r="BK23" i="10"/>
  <c r="BJ24" i="10"/>
  <c r="BK24" i="10"/>
  <c r="BL24" i="10" s="1"/>
  <c r="BJ25" i="10"/>
  <c r="BL25" i="10" s="1"/>
  <c r="BK25" i="10"/>
  <c r="BJ26" i="10"/>
  <c r="BL26" i="10" s="1"/>
  <c r="BK26" i="10"/>
  <c r="BJ27" i="10"/>
  <c r="BK27" i="10"/>
  <c r="BJ28" i="10"/>
  <c r="BK28" i="10"/>
  <c r="BL28" i="10" s="1"/>
  <c r="BJ29" i="10"/>
  <c r="BL29" i="10" s="1"/>
  <c r="BK29" i="10"/>
  <c r="BJ30" i="10"/>
  <c r="BL30" i="10" s="1"/>
  <c r="BK30" i="10"/>
  <c r="BJ31" i="10"/>
  <c r="BK31" i="10"/>
  <c r="BJ32" i="10"/>
  <c r="BK32" i="10"/>
  <c r="BL32" i="10" s="1"/>
  <c r="BJ33" i="10"/>
  <c r="BL33" i="10" s="1"/>
  <c r="BK33" i="10"/>
  <c r="BJ34" i="10"/>
  <c r="BL34" i="10" s="1"/>
  <c r="BK34" i="10"/>
  <c r="BJ35" i="10"/>
  <c r="BK35" i="10"/>
  <c r="BJ36" i="10"/>
  <c r="BK36" i="10"/>
  <c r="BL36" i="10" s="1"/>
  <c r="BJ37" i="10"/>
  <c r="BL37" i="10" s="1"/>
  <c r="BK37" i="10"/>
  <c r="BJ38" i="10"/>
  <c r="BL38" i="10" s="1"/>
  <c r="BK38" i="10"/>
  <c r="BJ39" i="10"/>
  <c r="BK39" i="10"/>
  <c r="BJ40" i="10"/>
  <c r="BK40" i="10"/>
  <c r="BL40" i="10" s="1"/>
  <c r="BJ41" i="10"/>
  <c r="BL41" i="10" s="1"/>
  <c r="BK41" i="10"/>
  <c r="BJ42" i="10"/>
  <c r="BL42" i="10" s="1"/>
  <c r="BK42" i="10"/>
  <c r="BJ43" i="10"/>
  <c r="BK43" i="10"/>
  <c r="BJ44" i="10"/>
  <c r="BK44" i="10"/>
  <c r="BL44" i="10" s="1"/>
  <c r="BJ45" i="10"/>
  <c r="BL45" i="10" s="1"/>
  <c r="BK45" i="10"/>
  <c r="BJ46" i="10"/>
  <c r="BL46" i="10" s="1"/>
  <c r="BK46" i="10"/>
  <c r="BJ47" i="10"/>
  <c r="BK47" i="10"/>
  <c r="BJ48" i="10"/>
  <c r="BK48" i="10"/>
  <c r="BL48" i="10" s="1"/>
  <c r="BJ49" i="10"/>
  <c r="BL49" i="10" s="1"/>
  <c r="BK49" i="10"/>
  <c r="BJ50" i="10"/>
  <c r="BL50" i="10" s="1"/>
  <c r="BK50" i="10"/>
  <c r="BJ51" i="10"/>
  <c r="BK51" i="10"/>
  <c r="BJ52" i="10"/>
  <c r="BK52" i="10"/>
  <c r="BL52" i="10" s="1"/>
  <c r="BJ53" i="10"/>
  <c r="BL53" i="10" s="1"/>
  <c r="BK53" i="10"/>
  <c r="BJ54" i="10"/>
  <c r="BL54" i="10" s="1"/>
  <c r="BK54" i="10"/>
  <c r="BJ55" i="10"/>
  <c r="BK55" i="10"/>
  <c r="BJ56" i="10"/>
  <c r="BK56" i="10"/>
  <c r="BL56" i="10" s="1"/>
  <c r="BK3" i="10"/>
  <c r="AT3" i="10"/>
  <c r="AT58" i="10" s="1"/>
  <c r="AW3" i="10"/>
  <c r="AX3" i="10"/>
  <c r="AY3" i="10"/>
  <c r="AZ3" i="10"/>
  <c r="BA3" i="10"/>
  <c r="BB3" i="10"/>
  <c r="BC3" i="10"/>
  <c r="BD3" i="10"/>
  <c r="BE3" i="10"/>
  <c r="BF3" i="10"/>
  <c r="BG3" i="10"/>
  <c r="AY4" i="10"/>
  <c r="AZ4" i="10"/>
  <c r="BA4" i="10"/>
  <c r="BB4" i="10"/>
  <c r="BC4" i="10"/>
  <c r="BD4" i="10"/>
  <c r="BE4" i="10"/>
  <c r="BF4" i="10"/>
  <c r="BG4" i="10"/>
  <c r="AY5" i="10"/>
  <c r="AZ5" i="10"/>
  <c r="BA5" i="10"/>
  <c r="BB5" i="10"/>
  <c r="BC5" i="10"/>
  <c r="BD5" i="10"/>
  <c r="BE5" i="10"/>
  <c r="BF5" i="10"/>
  <c r="BG5" i="10"/>
  <c r="AY6" i="10"/>
  <c r="AZ6" i="10"/>
  <c r="BA6" i="10"/>
  <c r="BB6" i="10"/>
  <c r="BC6" i="10"/>
  <c r="BD6" i="10"/>
  <c r="BE6" i="10"/>
  <c r="BF6" i="10"/>
  <c r="BG6" i="10"/>
  <c r="AY7" i="10"/>
  <c r="AZ7" i="10"/>
  <c r="BA7" i="10"/>
  <c r="BB7" i="10"/>
  <c r="BC7" i="10"/>
  <c r="BD7" i="10"/>
  <c r="BE7" i="10"/>
  <c r="BF7" i="10"/>
  <c r="BG7" i="10"/>
  <c r="AY8" i="10"/>
  <c r="AZ8" i="10"/>
  <c r="BA8" i="10"/>
  <c r="BB8" i="10"/>
  <c r="BC8" i="10"/>
  <c r="BD8" i="10"/>
  <c r="BE8" i="10"/>
  <c r="BF8" i="10"/>
  <c r="BG8" i="10"/>
  <c r="AY9" i="10"/>
  <c r="AZ9" i="10"/>
  <c r="BA9" i="10"/>
  <c r="BB9" i="10"/>
  <c r="BC9" i="10"/>
  <c r="BD9" i="10"/>
  <c r="BE9" i="10"/>
  <c r="BF9" i="10"/>
  <c r="BG9" i="10"/>
  <c r="AY10" i="10"/>
  <c r="AZ10" i="10"/>
  <c r="BA10" i="10"/>
  <c r="BB10" i="10"/>
  <c r="BC10" i="10"/>
  <c r="BD10" i="10"/>
  <c r="BE10" i="10"/>
  <c r="BF10" i="10"/>
  <c r="BG10" i="10"/>
  <c r="AY11" i="10"/>
  <c r="AZ11" i="10"/>
  <c r="BA11" i="10"/>
  <c r="BB11" i="10"/>
  <c r="BC11" i="10"/>
  <c r="BD11" i="10"/>
  <c r="BE11" i="10"/>
  <c r="BF11" i="10"/>
  <c r="BG11" i="10"/>
  <c r="AY12" i="10"/>
  <c r="AZ12" i="10"/>
  <c r="BA12" i="10"/>
  <c r="BB12" i="10"/>
  <c r="BC12" i="10"/>
  <c r="BD12" i="10"/>
  <c r="BE12" i="10"/>
  <c r="BF12" i="10"/>
  <c r="BG12" i="10"/>
  <c r="AY13" i="10"/>
  <c r="AZ13" i="10"/>
  <c r="BA13" i="10"/>
  <c r="BB13" i="10"/>
  <c r="BC13" i="10"/>
  <c r="BD13" i="10"/>
  <c r="BE13" i="10"/>
  <c r="BF13" i="10"/>
  <c r="BG13" i="10"/>
  <c r="AY14" i="10"/>
  <c r="AZ14" i="10"/>
  <c r="BA14" i="10"/>
  <c r="BB14" i="10"/>
  <c r="BC14" i="10"/>
  <c r="BD14" i="10"/>
  <c r="BE14" i="10"/>
  <c r="BF14" i="10"/>
  <c r="BG14" i="10"/>
  <c r="AY15" i="10"/>
  <c r="AZ15" i="10"/>
  <c r="BA15" i="10"/>
  <c r="BB15" i="10"/>
  <c r="BC15" i="10"/>
  <c r="BD15" i="10"/>
  <c r="BE15" i="10"/>
  <c r="BF15" i="10"/>
  <c r="BG15" i="10"/>
  <c r="AY16" i="10"/>
  <c r="AZ16" i="10"/>
  <c r="BA16" i="10"/>
  <c r="BB16" i="10"/>
  <c r="BC16" i="10"/>
  <c r="BD16" i="10"/>
  <c r="BE16" i="10"/>
  <c r="BF16" i="10"/>
  <c r="BG16" i="10"/>
  <c r="AY17" i="10"/>
  <c r="AZ17" i="10"/>
  <c r="BA17" i="10"/>
  <c r="BB17" i="10"/>
  <c r="BC17" i="10"/>
  <c r="BD17" i="10"/>
  <c r="BE17" i="10"/>
  <c r="BF17" i="10"/>
  <c r="BG17" i="10"/>
  <c r="AY18" i="10"/>
  <c r="AZ18" i="10"/>
  <c r="BA18" i="10"/>
  <c r="BB18" i="10"/>
  <c r="BC18" i="10"/>
  <c r="BD18" i="10"/>
  <c r="BE18" i="10"/>
  <c r="BF18" i="10"/>
  <c r="BG18" i="10"/>
  <c r="AY19" i="10"/>
  <c r="AZ19" i="10"/>
  <c r="BA19" i="10"/>
  <c r="BB19" i="10"/>
  <c r="BC19" i="10"/>
  <c r="BD19" i="10"/>
  <c r="BE19" i="10"/>
  <c r="BF19" i="10"/>
  <c r="BG19" i="10"/>
  <c r="AY20" i="10"/>
  <c r="AZ20" i="10"/>
  <c r="BA20" i="10"/>
  <c r="BB20" i="10"/>
  <c r="BC20" i="10"/>
  <c r="BD20" i="10"/>
  <c r="BE20" i="10"/>
  <c r="BF20" i="10"/>
  <c r="BG20" i="10"/>
  <c r="AY21" i="10"/>
  <c r="AZ21" i="10"/>
  <c r="BA21" i="10"/>
  <c r="BB21" i="10"/>
  <c r="BC21" i="10"/>
  <c r="BD21" i="10"/>
  <c r="BE21" i="10"/>
  <c r="BF21" i="10"/>
  <c r="BG21" i="10"/>
  <c r="AY22" i="10"/>
  <c r="AZ22" i="10"/>
  <c r="BA22" i="10"/>
  <c r="BB22" i="10"/>
  <c r="BC22" i="10"/>
  <c r="BD22" i="10"/>
  <c r="BE22" i="10"/>
  <c r="BF22" i="10"/>
  <c r="BG22" i="10"/>
  <c r="AY23" i="10"/>
  <c r="AZ23" i="10"/>
  <c r="BA23" i="10"/>
  <c r="BB23" i="10"/>
  <c r="BC23" i="10"/>
  <c r="BD23" i="10"/>
  <c r="BE23" i="10"/>
  <c r="BF23" i="10"/>
  <c r="BG23" i="10"/>
  <c r="AY24" i="10"/>
  <c r="AZ24" i="10"/>
  <c r="BA24" i="10"/>
  <c r="BB24" i="10"/>
  <c r="BC24" i="10"/>
  <c r="BD24" i="10"/>
  <c r="BE24" i="10"/>
  <c r="BF24" i="10"/>
  <c r="BG24" i="10"/>
  <c r="AY25" i="10"/>
  <c r="AZ25" i="10"/>
  <c r="BA25" i="10"/>
  <c r="BB25" i="10"/>
  <c r="BC25" i="10"/>
  <c r="BD25" i="10"/>
  <c r="BE25" i="10"/>
  <c r="BF25" i="10"/>
  <c r="BG25" i="10"/>
  <c r="AY26" i="10"/>
  <c r="AZ26" i="10"/>
  <c r="BA26" i="10"/>
  <c r="BB26" i="10"/>
  <c r="BC26" i="10"/>
  <c r="BD26" i="10"/>
  <c r="BE26" i="10"/>
  <c r="BF26" i="10"/>
  <c r="BG26" i="10"/>
  <c r="AY27" i="10"/>
  <c r="AZ27" i="10"/>
  <c r="BA27" i="10"/>
  <c r="BB27" i="10"/>
  <c r="BC27" i="10"/>
  <c r="BD27" i="10"/>
  <c r="BE27" i="10"/>
  <c r="BF27" i="10"/>
  <c r="BG27" i="10"/>
  <c r="AY28" i="10"/>
  <c r="AZ28" i="10"/>
  <c r="BA28" i="10"/>
  <c r="BB28" i="10"/>
  <c r="BC28" i="10"/>
  <c r="BD28" i="10"/>
  <c r="BE28" i="10"/>
  <c r="BF28" i="10"/>
  <c r="BG28" i="10"/>
  <c r="AY29" i="10"/>
  <c r="AZ29" i="10"/>
  <c r="BA29" i="10"/>
  <c r="BB29" i="10"/>
  <c r="BC29" i="10"/>
  <c r="BD29" i="10"/>
  <c r="BE29" i="10"/>
  <c r="BF29" i="10"/>
  <c r="BG29" i="10"/>
  <c r="AY30" i="10"/>
  <c r="AZ30" i="10"/>
  <c r="BA30" i="10"/>
  <c r="BB30" i="10"/>
  <c r="BC30" i="10"/>
  <c r="BD30" i="10"/>
  <c r="BE30" i="10"/>
  <c r="BF30" i="10"/>
  <c r="BG30" i="10"/>
  <c r="AY31" i="10"/>
  <c r="AZ31" i="10"/>
  <c r="BA31" i="10"/>
  <c r="BB31" i="10"/>
  <c r="BC31" i="10"/>
  <c r="BD31" i="10"/>
  <c r="BE31" i="10"/>
  <c r="BF31" i="10"/>
  <c r="BG31" i="10"/>
  <c r="AY32" i="10"/>
  <c r="AZ32" i="10"/>
  <c r="BA32" i="10"/>
  <c r="BB32" i="10"/>
  <c r="BC32" i="10"/>
  <c r="BD32" i="10"/>
  <c r="BE32" i="10"/>
  <c r="BF32" i="10"/>
  <c r="BG32" i="10"/>
  <c r="AY33" i="10"/>
  <c r="AZ33" i="10"/>
  <c r="BA33" i="10"/>
  <c r="BB33" i="10"/>
  <c r="BC33" i="10"/>
  <c r="BD33" i="10"/>
  <c r="BE33" i="10"/>
  <c r="BF33" i="10"/>
  <c r="BG33" i="10"/>
  <c r="AY34" i="10"/>
  <c r="AZ34" i="10"/>
  <c r="BA34" i="10"/>
  <c r="BB34" i="10"/>
  <c r="BC34" i="10"/>
  <c r="BD34" i="10"/>
  <c r="BE34" i="10"/>
  <c r="BF34" i="10"/>
  <c r="BG34" i="10"/>
  <c r="AY35" i="10"/>
  <c r="AZ35" i="10"/>
  <c r="BA35" i="10"/>
  <c r="BB35" i="10"/>
  <c r="BC35" i="10"/>
  <c r="BD35" i="10"/>
  <c r="BE35" i="10"/>
  <c r="BF35" i="10"/>
  <c r="BG35" i="10"/>
  <c r="AY36" i="10"/>
  <c r="AZ36" i="10"/>
  <c r="BA36" i="10"/>
  <c r="BB36" i="10"/>
  <c r="BC36" i="10"/>
  <c r="BD36" i="10"/>
  <c r="BE36" i="10"/>
  <c r="BF36" i="10"/>
  <c r="BG36" i="10"/>
  <c r="AY37" i="10"/>
  <c r="AZ37" i="10"/>
  <c r="BA37" i="10"/>
  <c r="BB37" i="10"/>
  <c r="BC37" i="10"/>
  <c r="BD37" i="10"/>
  <c r="BE37" i="10"/>
  <c r="BF37" i="10"/>
  <c r="BG37" i="10"/>
  <c r="AY38" i="10"/>
  <c r="AZ38" i="10"/>
  <c r="BA38" i="10"/>
  <c r="BB38" i="10"/>
  <c r="BC38" i="10"/>
  <c r="BD38" i="10"/>
  <c r="BE38" i="10"/>
  <c r="BF38" i="10"/>
  <c r="BG38" i="10"/>
  <c r="AY39" i="10"/>
  <c r="AZ39" i="10"/>
  <c r="BA39" i="10"/>
  <c r="BB39" i="10"/>
  <c r="BC39" i="10"/>
  <c r="BD39" i="10"/>
  <c r="BE39" i="10"/>
  <c r="BF39" i="10"/>
  <c r="BG39" i="10"/>
  <c r="AY40" i="10"/>
  <c r="AZ40" i="10"/>
  <c r="BA40" i="10"/>
  <c r="BB40" i="10"/>
  <c r="BC40" i="10"/>
  <c r="BD40" i="10"/>
  <c r="BE40" i="10"/>
  <c r="BF40" i="10"/>
  <c r="BG40" i="10"/>
  <c r="AY41" i="10"/>
  <c r="AZ41" i="10"/>
  <c r="BA41" i="10"/>
  <c r="BB41" i="10"/>
  <c r="BC41" i="10"/>
  <c r="BD41" i="10"/>
  <c r="BE41" i="10"/>
  <c r="BF41" i="10"/>
  <c r="BG41" i="10"/>
  <c r="AY42" i="10"/>
  <c r="AZ42" i="10"/>
  <c r="BA42" i="10"/>
  <c r="BB42" i="10"/>
  <c r="BC42" i="10"/>
  <c r="BD42" i="10"/>
  <c r="BE42" i="10"/>
  <c r="BF42" i="10"/>
  <c r="BG42" i="10"/>
  <c r="AY43" i="10"/>
  <c r="AZ43" i="10"/>
  <c r="BA43" i="10"/>
  <c r="BB43" i="10"/>
  <c r="BC43" i="10"/>
  <c r="BD43" i="10"/>
  <c r="BE43" i="10"/>
  <c r="BF43" i="10"/>
  <c r="BG43" i="10"/>
  <c r="AY44" i="10"/>
  <c r="AZ44" i="10"/>
  <c r="BA44" i="10"/>
  <c r="BB44" i="10"/>
  <c r="BC44" i="10"/>
  <c r="BD44" i="10"/>
  <c r="BE44" i="10"/>
  <c r="BF44" i="10"/>
  <c r="BG44" i="10"/>
  <c r="AY45" i="10"/>
  <c r="AZ45" i="10"/>
  <c r="BA45" i="10"/>
  <c r="BB45" i="10"/>
  <c r="BC45" i="10"/>
  <c r="BD45" i="10"/>
  <c r="BE45" i="10"/>
  <c r="BF45" i="10"/>
  <c r="BG45" i="10"/>
  <c r="AY46" i="10"/>
  <c r="AZ46" i="10"/>
  <c r="BA46" i="10"/>
  <c r="BB46" i="10"/>
  <c r="BC46" i="10"/>
  <c r="BD46" i="10"/>
  <c r="BE46" i="10"/>
  <c r="BF46" i="10"/>
  <c r="BG46" i="10"/>
  <c r="AY47" i="10"/>
  <c r="AZ47" i="10"/>
  <c r="BA47" i="10"/>
  <c r="BB47" i="10"/>
  <c r="BC47" i="10"/>
  <c r="BD47" i="10"/>
  <c r="BE47" i="10"/>
  <c r="BF47" i="10"/>
  <c r="BG47" i="10"/>
  <c r="AY48" i="10"/>
  <c r="AZ48" i="10"/>
  <c r="BA48" i="10"/>
  <c r="BB48" i="10"/>
  <c r="BC48" i="10"/>
  <c r="BD48" i="10"/>
  <c r="BE48" i="10"/>
  <c r="BF48" i="10"/>
  <c r="BG48" i="10"/>
  <c r="AY49" i="10"/>
  <c r="AZ49" i="10"/>
  <c r="BA49" i="10"/>
  <c r="BB49" i="10"/>
  <c r="BC49" i="10"/>
  <c r="BD49" i="10"/>
  <c r="BE49" i="10"/>
  <c r="BF49" i="10"/>
  <c r="BG49" i="10"/>
  <c r="AY50" i="10"/>
  <c r="AZ50" i="10"/>
  <c r="BA50" i="10"/>
  <c r="BB50" i="10"/>
  <c r="BC50" i="10"/>
  <c r="BD50" i="10"/>
  <c r="BE50" i="10"/>
  <c r="BF50" i="10"/>
  <c r="BG50" i="10"/>
  <c r="AY51" i="10"/>
  <c r="AZ51" i="10"/>
  <c r="BA51" i="10"/>
  <c r="BB51" i="10"/>
  <c r="BC51" i="10"/>
  <c r="BD51" i="10"/>
  <c r="BE51" i="10"/>
  <c r="BF51" i="10"/>
  <c r="BG51" i="10"/>
  <c r="AY52" i="10"/>
  <c r="AZ52" i="10"/>
  <c r="BA52" i="10"/>
  <c r="BB52" i="10"/>
  <c r="BC52" i="10"/>
  <c r="BD52" i="10"/>
  <c r="BE52" i="10"/>
  <c r="BF52" i="10"/>
  <c r="BG52" i="10"/>
  <c r="AY53" i="10"/>
  <c r="AZ53" i="10"/>
  <c r="BA53" i="10"/>
  <c r="BB53" i="10"/>
  <c r="BC53" i="10"/>
  <c r="BD53" i="10"/>
  <c r="BE53" i="10"/>
  <c r="BF53" i="10"/>
  <c r="BG53" i="10"/>
  <c r="AY54" i="10"/>
  <c r="AZ54" i="10"/>
  <c r="BA54" i="10"/>
  <c r="BB54" i="10"/>
  <c r="BC54" i="10"/>
  <c r="BD54" i="10"/>
  <c r="BE54" i="10"/>
  <c r="BF54" i="10"/>
  <c r="BG54" i="10"/>
  <c r="AY55" i="10"/>
  <c r="AZ55" i="10"/>
  <c r="BA55" i="10"/>
  <c r="BB55" i="10"/>
  <c r="BC55" i="10"/>
  <c r="BD55" i="10"/>
  <c r="BE55" i="10"/>
  <c r="BF55" i="10"/>
  <c r="BG55" i="10"/>
  <c r="AY56" i="10"/>
  <c r="AZ56" i="10"/>
  <c r="BA56" i="10"/>
  <c r="BB56" i="10"/>
  <c r="BC56" i="10"/>
  <c r="BD56" i="10"/>
  <c r="BE56" i="10"/>
  <c r="BF56" i="10"/>
  <c r="BG56" i="10"/>
  <c r="AU3" i="10"/>
  <c r="AV3" i="10"/>
  <c r="AT4" i="10"/>
  <c r="AU4" i="10"/>
  <c r="AV4" i="10"/>
  <c r="AW4" i="10"/>
  <c r="AX4" i="10"/>
  <c r="AT5" i="10"/>
  <c r="AU5" i="10"/>
  <c r="AV5" i="10"/>
  <c r="AW5" i="10"/>
  <c r="AX5" i="10"/>
  <c r="AT6" i="10"/>
  <c r="AU6" i="10"/>
  <c r="AV6" i="10"/>
  <c r="AW6" i="10"/>
  <c r="AX6" i="10"/>
  <c r="AT7" i="10"/>
  <c r="AU7" i="10"/>
  <c r="AV7" i="10"/>
  <c r="AW7" i="10"/>
  <c r="AX7" i="10"/>
  <c r="AT8" i="10"/>
  <c r="AU8" i="10"/>
  <c r="AV8" i="10"/>
  <c r="AW8" i="10"/>
  <c r="AX8" i="10"/>
  <c r="AT9" i="10"/>
  <c r="AU9" i="10"/>
  <c r="AV9" i="10"/>
  <c r="AW9" i="10"/>
  <c r="AX9" i="10"/>
  <c r="AT10" i="10"/>
  <c r="AU10" i="10"/>
  <c r="AV10" i="10"/>
  <c r="AW10" i="10"/>
  <c r="AX10" i="10"/>
  <c r="AT11" i="10"/>
  <c r="AU11" i="10"/>
  <c r="AV11" i="10"/>
  <c r="AW11" i="10"/>
  <c r="AX11" i="10"/>
  <c r="AT12" i="10"/>
  <c r="AU12" i="10"/>
  <c r="AV12" i="10"/>
  <c r="AW12" i="10"/>
  <c r="AX12" i="10"/>
  <c r="AT13" i="10"/>
  <c r="AU13" i="10"/>
  <c r="AV13" i="10"/>
  <c r="AW13" i="10"/>
  <c r="AX13" i="10"/>
  <c r="AT14" i="10"/>
  <c r="AU14" i="10"/>
  <c r="AV14" i="10"/>
  <c r="AW14" i="10"/>
  <c r="AX14" i="10"/>
  <c r="AT15" i="10"/>
  <c r="AU15" i="10"/>
  <c r="AV15" i="10"/>
  <c r="AW15" i="10"/>
  <c r="AX15" i="10"/>
  <c r="AT16" i="10"/>
  <c r="AU16" i="10"/>
  <c r="AV16" i="10"/>
  <c r="AW16" i="10"/>
  <c r="AX16" i="10"/>
  <c r="AT17" i="10"/>
  <c r="AU17" i="10"/>
  <c r="AV17" i="10"/>
  <c r="AW17" i="10"/>
  <c r="AX17" i="10"/>
  <c r="AT18" i="10"/>
  <c r="AU18" i="10"/>
  <c r="AV18" i="10"/>
  <c r="AW18" i="10"/>
  <c r="AX18" i="10"/>
  <c r="AT19" i="10"/>
  <c r="AU19" i="10"/>
  <c r="AV19" i="10"/>
  <c r="AW19" i="10"/>
  <c r="AX19" i="10"/>
  <c r="AT20" i="10"/>
  <c r="AU20" i="10"/>
  <c r="AV20" i="10"/>
  <c r="AW20" i="10"/>
  <c r="AX20" i="10"/>
  <c r="AT21" i="10"/>
  <c r="AU21" i="10"/>
  <c r="AV21" i="10"/>
  <c r="AW21" i="10"/>
  <c r="AX21" i="10"/>
  <c r="AT22" i="10"/>
  <c r="AU22" i="10"/>
  <c r="AV22" i="10"/>
  <c r="AW22" i="10"/>
  <c r="AX22" i="10"/>
  <c r="AT23" i="10"/>
  <c r="AU23" i="10"/>
  <c r="AV23" i="10"/>
  <c r="AW23" i="10"/>
  <c r="AX23" i="10"/>
  <c r="AT24" i="10"/>
  <c r="AU24" i="10"/>
  <c r="AV24" i="10"/>
  <c r="AW24" i="10"/>
  <c r="AX24" i="10"/>
  <c r="AT25" i="10"/>
  <c r="AU25" i="10"/>
  <c r="AV25" i="10"/>
  <c r="AW25" i="10"/>
  <c r="AX25" i="10"/>
  <c r="AT26" i="10"/>
  <c r="AU26" i="10"/>
  <c r="AV26" i="10"/>
  <c r="AW26" i="10"/>
  <c r="AX26" i="10"/>
  <c r="AT27" i="10"/>
  <c r="AU27" i="10"/>
  <c r="AV27" i="10"/>
  <c r="AW27" i="10"/>
  <c r="AX27" i="10"/>
  <c r="AT28" i="10"/>
  <c r="AU28" i="10"/>
  <c r="AV28" i="10"/>
  <c r="AW28" i="10"/>
  <c r="AX28" i="10"/>
  <c r="AT29" i="10"/>
  <c r="AU29" i="10"/>
  <c r="AV29" i="10"/>
  <c r="AW29" i="10"/>
  <c r="AX29" i="10"/>
  <c r="AT30" i="10"/>
  <c r="AU30" i="10"/>
  <c r="AV30" i="10"/>
  <c r="AW30" i="10"/>
  <c r="AX30" i="10"/>
  <c r="AT31" i="10"/>
  <c r="AU31" i="10"/>
  <c r="AV31" i="10"/>
  <c r="AW31" i="10"/>
  <c r="AX31" i="10"/>
  <c r="AT32" i="10"/>
  <c r="AU32" i="10"/>
  <c r="AV32" i="10"/>
  <c r="AW32" i="10"/>
  <c r="AX32" i="10"/>
  <c r="AT33" i="10"/>
  <c r="AU33" i="10"/>
  <c r="AV33" i="10"/>
  <c r="AW33" i="10"/>
  <c r="AX33" i="10"/>
  <c r="AT34" i="10"/>
  <c r="AU34" i="10"/>
  <c r="AV34" i="10"/>
  <c r="AW34" i="10"/>
  <c r="AX34" i="10"/>
  <c r="AT35" i="10"/>
  <c r="AU35" i="10"/>
  <c r="AV35" i="10"/>
  <c r="AW35" i="10"/>
  <c r="AX35" i="10"/>
  <c r="AT36" i="10"/>
  <c r="AU36" i="10"/>
  <c r="AV36" i="10"/>
  <c r="AW36" i="10"/>
  <c r="AX36" i="10"/>
  <c r="AT37" i="10"/>
  <c r="AU37" i="10"/>
  <c r="AV37" i="10"/>
  <c r="AW37" i="10"/>
  <c r="AX37" i="10"/>
  <c r="AT38" i="10"/>
  <c r="AU38" i="10"/>
  <c r="AV38" i="10"/>
  <c r="AW38" i="10"/>
  <c r="AX38" i="10"/>
  <c r="AT39" i="10"/>
  <c r="AU39" i="10"/>
  <c r="AV39" i="10"/>
  <c r="AW39" i="10"/>
  <c r="AX39" i="10"/>
  <c r="AT40" i="10"/>
  <c r="AU40" i="10"/>
  <c r="AV40" i="10"/>
  <c r="AW40" i="10"/>
  <c r="AX40" i="10"/>
  <c r="AT41" i="10"/>
  <c r="AU41" i="10"/>
  <c r="AV41" i="10"/>
  <c r="AW41" i="10"/>
  <c r="AX41" i="10"/>
  <c r="AT42" i="10"/>
  <c r="AU42" i="10"/>
  <c r="AV42" i="10"/>
  <c r="AW42" i="10"/>
  <c r="AX42" i="10"/>
  <c r="AT43" i="10"/>
  <c r="AU43" i="10"/>
  <c r="AV43" i="10"/>
  <c r="AW43" i="10"/>
  <c r="AX43" i="10"/>
  <c r="AT44" i="10"/>
  <c r="AU44" i="10"/>
  <c r="AV44" i="10"/>
  <c r="AW44" i="10"/>
  <c r="AX44" i="10"/>
  <c r="AT45" i="10"/>
  <c r="AU45" i="10"/>
  <c r="AV45" i="10"/>
  <c r="AW45" i="10"/>
  <c r="AX45" i="10"/>
  <c r="AT46" i="10"/>
  <c r="AU46" i="10"/>
  <c r="AV46" i="10"/>
  <c r="AW46" i="10"/>
  <c r="AX46" i="10"/>
  <c r="AT47" i="10"/>
  <c r="AU47" i="10"/>
  <c r="AV47" i="10"/>
  <c r="AW47" i="10"/>
  <c r="AX47" i="10"/>
  <c r="AT48" i="10"/>
  <c r="AU48" i="10"/>
  <c r="AV48" i="10"/>
  <c r="AW48" i="10"/>
  <c r="AX48" i="10"/>
  <c r="AT49" i="10"/>
  <c r="AU49" i="10"/>
  <c r="AV49" i="10"/>
  <c r="AW49" i="10"/>
  <c r="AX49" i="10"/>
  <c r="AT50" i="10"/>
  <c r="AU50" i="10"/>
  <c r="AV50" i="10"/>
  <c r="AW50" i="10"/>
  <c r="AX50" i="10"/>
  <c r="AT51" i="10"/>
  <c r="AU51" i="10"/>
  <c r="AV51" i="10"/>
  <c r="AW51" i="10"/>
  <c r="AX51" i="10"/>
  <c r="AT52" i="10"/>
  <c r="AU52" i="10"/>
  <c r="AV52" i="10"/>
  <c r="AW52" i="10"/>
  <c r="AX52" i="10"/>
  <c r="AT53" i="10"/>
  <c r="AU53" i="10"/>
  <c r="AV53" i="10"/>
  <c r="AW53" i="10"/>
  <c r="AX53" i="10"/>
  <c r="AT54" i="10"/>
  <c r="AU54" i="10"/>
  <c r="AV54" i="10"/>
  <c r="AW54" i="10"/>
  <c r="AX54" i="10"/>
  <c r="AT55" i="10"/>
  <c r="AU55" i="10"/>
  <c r="AV55" i="10"/>
  <c r="AW55" i="10"/>
  <c r="AX55" i="10"/>
  <c r="AT56" i="10"/>
  <c r="AU56" i="10"/>
  <c r="AV56" i="10"/>
  <c r="AW56" i="10"/>
  <c r="AX56" i="10"/>
  <c r="AO4" i="10" a="1"/>
  <c r="AO4" i="10" s="1"/>
  <c r="AO5" i="10" a="1"/>
  <c r="AO5" i="10" s="1"/>
  <c r="AO6" i="10" a="1"/>
  <c r="AO6" i="10" s="1"/>
  <c r="AO7" i="10" a="1"/>
  <c r="AO7" i="10" s="1"/>
  <c r="AO8" i="10" a="1"/>
  <c r="AO8" i="10" s="1"/>
  <c r="AO9" i="10" a="1"/>
  <c r="AO9" i="10" s="1"/>
  <c r="AO10" i="10" a="1"/>
  <c r="AO10" i="10" s="1"/>
  <c r="AO11" i="10" a="1"/>
  <c r="AO11" i="10" s="1"/>
  <c r="AO12" i="10" a="1"/>
  <c r="AO12" i="10" s="1"/>
  <c r="AO13" i="10" a="1"/>
  <c r="AO13" i="10" s="1"/>
  <c r="AO14" i="10" a="1"/>
  <c r="AO14" i="10" s="1"/>
  <c r="AO15" i="10" a="1"/>
  <c r="AO15" i="10" s="1"/>
  <c r="AO16" i="10" a="1"/>
  <c r="AO16" i="10" s="1"/>
  <c r="AO17" i="10" a="1"/>
  <c r="AO17" i="10" s="1"/>
  <c r="AO18" i="10" a="1"/>
  <c r="AO18" i="10" s="1"/>
  <c r="AO19" i="10" a="1"/>
  <c r="AO19" i="10" s="1"/>
  <c r="AO20" i="10" a="1"/>
  <c r="AO20" i="10" s="1"/>
  <c r="AO21" i="10" a="1"/>
  <c r="AO21" i="10" s="1"/>
  <c r="AO22" i="10" a="1"/>
  <c r="AO22" i="10" s="1"/>
  <c r="AO23" i="10" a="1"/>
  <c r="AO23" i="10" s="1"/>
  <c r="AO24" i="10" a="1"/>
  <c r="AO24" i="10" s="1"/>
  <c r="AO25" i="10" a="1"/>
  <c r="AO25" i="10" s="1"/>
  <c r="AO26" i="10" a="1"/>
  <c r="AO26" i="10" s="1"/>
  <c r="AO27" i="10" a="1"/>
  <c r="AO27" i="10" s="1"/>
  <c r="AO28" i="10" a="1"/>
  <c r="AO28" i="10" s="1"/>
  <c r="AO29" i="10" a="1"/>
  <c r="AO29" i="10" s="1"/>
  <c r="AO30" i="10" a="1"/>
  <c r="AO30" i="10" s="1"/>
  <c r="AO31" i="10" a="1"/>
  <c r="AO31" i="10" s="1"/>
  <c r="AO32" i="10" a="1"/>
  <c r="AO32" i="10" s="1"/>
  <c r="AO33" i="10" a="1"/>
  <c r="AO33" i="10" s="1"/>
  <c r="AO34" i="10" a="1"/>
  <c r="AO34" i="10" s="1"/>
  <c r="AO35" i="10" a="1"/>
  <c r="AO35" i="10" s="1"/>
  <c r="AO36" i="10" a="1"/>
  <c r="AO36" i="10" s="1"/>
  <c r="AO37" i="10" a="1"/>
  <c r="AO37" i="10" s="1"/>
  <c r="AO38" i="10" a="1"/>
  <c r="AO38" i="10" s="1"/>
  <c r="AO39" i="10" a="1"/>
  <c r="AO39" i="10" s="1"/>
  <c r="AO40" i="10" a="1"/>
  <c r="AO40" i="10" s="1"/>
  <c r="AO41" i="10" a="1"/>
  <c r="AO41" i="10" s="1"/>
  <c r="AO42" i="10" a="1"/>
  <c r="AO42" i="10" s="1"/>
  <c r="AO43" i="10" a="1"/>
  <c r="AO43" i="10" s="1"/>
  <c r="AO44" i="10" a="1"/>
  <c r="AO44" i="10" s="1"/>
  <c r="AO45" i="10" a="1"/>
  <c r="AO45" i="10" s="1"/>
  <c r="AO46" i="10" a="1"/>
  <c r="AO46" i="10" s="1"/>
  <c r="AO47" i="10" a="1"/>
  <c r="AO47" i="10" s="1"/>
  <c r="AO48" i="10" a="1"/>
  <c r="AO48" i="10" s="1"/>
  <c r="AO49" i="10" a="1"/>
  <c r="AO49" i="10" s="1"/>
  <c r="AO50" i="10" a="1"/>
  <c r="AO50" i="10" s="1"/>
  <c r="AO51" i="10" a="1"/>
  <c r="AO51" i="10" s="1"/>
  <c r="AO52" i="10" a="1"/>
  <c r="AO52" i="10" s="1"/>
  <c r="AO53" i="10" a="1"/>
  <c r="AO53" i="10" s="1"/>
  <c r="AO54" i="10" a="1"/>
  <c r="AO54" i="10" s="1"/>
  <c r="AO55" i="10" a="1"/>
  <c r="AO55" i="10" s="1"/>
  <c r="AO56" i="10" a="1"/>
  <c r="AO56" i="10" s="1"/>
  <c r="AO3" i="10" a="1"/>
  <c r="AO3" i="10" s="1"/>
  <c r="AO2" i="10" a="1"/>
  <c r="AO2" i="10" s="1"/>
  <c r="Z66" i="11" l="1"/>
  <c r="Z83" i="11"/>
  <c r="Z85" i="11"/>
  <c r="Z87" i="11"/>
  <c r="Z89" i="11"/>
  <c r="Z91" i="11"/>
  <c r="Z93" i="11"/>
  <c r="Z95" i="11"/>
  <c r="Z97" i="11"/>
  <c r="Z99" i="11"/>
  <c r="Z101" i="11"/>
  <c r="Z103" i="11"/>
  <c r="Z105" i="11"/>
  <c r="Z107" i="11"/>
  <c r="Z58" i="11"/>
  <c r="Z61" i="11"/>
  <c r="Z109" i="11"/>
  <c r="Z108" i="11"/>
  <c r="Z59" i="11"/>
  <c r="Z62" i="11"/>
  <c r="Z65" i="11"/>
  <c r="Z67" i="11"/>
  <c r="Z57" i="11"/>
  <c r="Z63" i="11"/>
  <c r="Z68" i="11"/>
  <c r="BY11" i="10"/>
  <c r="BY5" i="10"/>
  <c r="AU58" i="10"/>
  <c r="BY6" i="10"/>
  <c r="BY14" i="10"/>
  <c r="AE41" i="7" l="1"/>
  <c r="AJ87" i="8"/>
  <c r="M38" i="7"/>
  <c r="Q38" i="7"/>
  <c r="L37" i="7"/>
  <c r="K29" i="7"/>
  <c r="Q39" i="7" s="1"/>
  <c r="K28" i="7"/>
  <c r="K27" i="7"/>
  <c r="Q37" i="7" s="1"/>
  <c r="K24" i="7"/>
  <c r="P39" i="7" s="1"/>
  <c r="K23" i="7"/>
  <c r="P38" i="7" s="1"/>
  <c r="K22" i="7"/>
  <c r="P37" i="7" s="1"/>
  <c r="K19" i="7"/>
  <c r="O39" i="7" s="1"/>
  <c r="K18" i="7"/>
  <c r="O38" i="7" s="1"/>
  <c r="K17" i="7"/>
  <c r="O37" i="7" s="1"/>
  <c r="K14" i="7"/>
  <c r="N39" i="7" s="1"/>
  <c r="K13" i="7"/>
  <c r="N38" i="7" s="1"/>
  <c r="K12" i="7"/>
  <c r="N37" i="7" s="1"/>
  <c r="K9" i="7"/>
  <c r="M39" i="7" s="1"/>
  <c r="K8" i="7"/>
  <c r="K7" i="7"/>
  <c r="M37" i="7" s="1"/>
  <c r="K4" i="7"/>
  <c r="L39" i="7" s="1"/>
  <c r="K3" i="7"/>
  <c r="L38" i="7" s="1"/>
  <c r="K2" i="7"/>
  <c r="AS38" i="8"/>
  <c r="AS36" i="8"/>
  <c r="AS31" i="8"/>
  <c r="AS26" i="8"/>
  <c r="AS37" i="8"/>
  <c r="AS34" i="8"/>
  <c r="AS28" i="8"/>
  <c r="AS27" i="8"/>
  <c r="AB70" i="8"/>
  <c r="AB57" i="8"/>
  <c r="AB58" i="8"/>
  <c r="AB59" i="8"/>
  <c r="AB60" i="8"/>
  <c r="AB61" i="8"/>
  <c r="AB62" i="8"/>
  <c r="AB63" i="8"/>
  <c r="AB64" i="8"/>
  <c r="AB65" i="8"/>
  <c r="AB66" i="8"/>
  <c r="AB67" i="8"/>
  <c r="AB68" i="8"/>
  <c r="AB69" i="8"/>
  <c r="AB41" i="8"/>
  <c r="AB56" i="8"/>
  <c r="AB42" i="8"/>
  <c r="AB43" i="8"/>
  <c r="AB44" i="8"/>
  <c r="AB45" i="8"/>
  <c r="AB46" i="8"/>
  <c r="AB47" i="8"/>
  <c r="AB48" i="8"/>
  <c r="AB49" i="8"/>
  <c r="AB50" i="8"/>
  <c r="AB51" i="8"/>
  <c r="AB52" i="8"/>
  <c r="AB53" i="8"/>
  <c r="AB54" i="8"/>
  <c r="AB55" i="8"/>
  <c r="AB27" i="8"/>
  <c r="AB28" i="8"/>
  <c r="AB29" i="8"/>
  <c r="AB30" i="8"/>
  <c r="AB31" i="8"/>
  <c r="AB32" i="8"/>
  <c r="AB33" i="8"/>
  <c r="AB34" i="8"/>
  <c r="AB35" i="8"/>
  <c r="AB36" i="8"/>
  <c r="AB37" i="8"/>
  <c r="AB38" i="8"/>
  <c r="AB39" i="8"/>
  <c r="AB40" i="8"/>
  <c r="AB26" i="8"/>
  <c r="AJ85" i="8"/>
  <c r="AJ84" i="8"/>
  <c r="AJ83" i="8"/>
  <c r="AJ82" i="8"/>
  <c r="AJ81" i="8"/>
  <c r="AJ80" i="8"/>
  <c r="AJ79" i="8"/>
  <c r="AJ78" i="8"/>
  <c r="AJ77" i="8"/>
  <c r="AJ76" i="8"/>
  <c r="AJ75" i="8"/>
  <c r="AJ74" i="8"/>
  <c r="AJ73" i="8"/>
  <c r="AJ72" i="8"/>
  <c r="AJ71" i="8"/>
  <c r="AJ70" i="8"/>
  <c r="AJ69" i="8"/>
  <c r="AJ68" i="8"/>
  <c r="AJ67" i="8"/>
  <c r="AJ66" i="8"/>
  <c r="AJ65" i="8"/>
  <c r="AJ64" i="8"/>
  <c r="AJ63" i="8"/>
  <c r="AJ62" i="8"/>
  <c r="AJ61" i="8"/>
  <c r="AJ60" i="8"/>
  <c r="AJ59" i="8"/>
  <c r="AJ58" i="8"/>
  <c r="AJ57" i="8"/>
  <c r="AJ56" i="8"/>
  <c r="AJ55" i="8"/>
  <c r="AJ54" i="8"/>
  <c r="AJ53" i="8"/>
  <c r="AJ52" i="8"/>
  <c r="AJ51" i="8"/>
  <c r="AJ50" i="8"/>
  <c r="AJ49" i="8"/>
  <c r="AJ48" i="8"/>
  <c r="AJ47" i="8"/>
  <c r="AJ46" i="8"/>
  <c r="AJ45" i="8"/>
  <c r="AJ44" i="8"/>
  <c r="AJ43" i="8"/>
  <c r="AJ42" i="8"/>
  <c r="AJ41" i="8"/>
  <c r="AJ40" i="8"/>
  <c r="AJ39" i="8"/>
  <c r="AJ38" i="8"/>
  <c r="AJ37" i="8"/>
  <c r="AJ36" i="8"/>
  <c r="AJ35" i="8"/>
  <c r="AJ34" i="8"/>
  <c r="AJ33" i="8"/>
  <c r="AJ32" i="8"/>
  <c r="AJ31" i="8"/>
  <c r="AJ30" i="8"/>
  <c r="AJ29" i="8"/>
  <c r="AJ28" i="8"/>
  <c r="AJ27" i="8"/>
  <c r="AJ26" i="8"/>
  <c r="R44" i="8"/>
  <c r="Q44" i="8"/>
  <c r="Q43" i="8"/>
  <c r="R43" i="8"/>
  <c r="P43" i="8"/>
  <c r="P42" i="8"/>
  <c r="P44" i="8"/>
  <c r="Q42" i="8"/>
  <c r="R42" i="8"/>
  <c r="AE50" i="7" l="1"/>
  <c r="AE55" i="7"/>
  <c r="AE51" i="7"/>
  <c r="AE54" i="7"/>
  <c r="AE53" i="7"/>
  <c r="AE52" i="7"/>
  <c r="AE57" i="7"/>
  <c r="AE61" i="7"/>
  <c r="AE62" i="7"/>
  <c r="AE60" i="7"/>
  <c r="AE59" i="7"/>
  <c r="AE58" i="7"/>
  <c r="AE43" i="7"/>
  <c r="AE45" i="7"/>
  <c r="AE46" i="7"/>
  <c r="AE48" i="7"/>
  <c r="AE44" i="7"/>
  <c r="AE47" i="7"/>
  <c r="AS33" i="8"/>
  <c r="AS32" i="8"/>
  <c r="R27" i="8"/>
  <c r="R28" i="8"/>
  <c r="R29" i="8"/>
  <c r="R30" i="8"/>
  <c r="R31" i="8"/>
  <c r="R32" i="8"/>
  <c r="R33" i="8"/>
  <c r="R34" i="8"/>
  <c r="R35" i="8"/>
  <c r="R36" i="8"/>
  <c r="R37" i="8"/>
  <c r="R38" i="8"/>
  <c r="R39" i="8"/>
  <c r="R40" i="8"/>
  <c r="R26" i="8"/>
  <c r="Q27" i="8"/>
  <c r="Q28" i="8"/>
  <c r="Q29" i="8"/>
  <c r="Q30" i="8"/>
  <c r="Q31" i="8"/>
  <c r="Q32" i="8"/>
  <c r="Q33" i="8"/>
  <c r="Q34" i="8"/>
  <c r="Q35" i="8"/>
  <c r="Q36" i="8"/>
  <c r="Q37" i="8"/>
  <c r="Q38" i="8"/>
  <c r="Q39" i="8"/>
  <c r="Q40" i="8"/>
  <c r="Q26" i="8"/>
  <c r="P27" i="8"/>
  <c r="P28" i="8"/>
  <c r="P29" i="8"/>
  <c r="P30" i="8"/>
  <c r="P31" i="8"/>
  <c r="P32" i="8"/>
  <c r="P33" i="8"/>
  <c r="P34" i="8"/>
  <c r="P35" i="8"/>
  <c r="P36" i="8"/>
  <c r="P37" i="8"/>
  <c r="P38" i="8"/>
  <c r="P39" i="8"/>
  <c r="P40" i="8"/>
  <c r="P26" i="8"/>
  <c r="P2" i="8" a="1"/>
  <c r="P2" i="8" s="1"/>
  <c r="P3" i="8" a="1"/>
  <c r="P3" i="8" s="1"/>
  <c r="P4" i="8" a="1"/>
  <c r="P4" i="8"/>
  <c r="AE29" i="7"/>
  <c r="AE28" i="7"/>
  <c r="AE27" i="7"/>
  <c r="AE26" i="7"/>
  <c r="AE25" i="7"/>
  <c r="AE24" i="7"/>
  <c r="AE23" i="7"/>
  <c r="AE22" i="7"/>
  <c r="AE21" i="7"/>
  <c r="AE20" i="7"/>
  <c r="AE19" i="7"/>
  <c r="AE18" i="7"/>
  <c r="AE17" i="7"/>
  <c r="AE16" i="7"/>
  <c r="AE15" i="7"/>
  <c r="AE14" i="7"/>
  <c r="AE13" i="7"/>
  <c r="AE12" i="7"/>
  <c r="AE11" i="7"/>
  <c r="AE10" i="7"/>
  <c r="AE9" i="7"/>
  <c r="AE8" i="7"/>
  <c r="AE7" i="7"/>
  <c r="AE6" i="7"/>
  <c r="AE5" i="7"/>
  <c r="AE4" i="7"/>
  <c r="AE3" i="7"/>
  <c r="AE2" i="7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94EE4BB-C756-8D4B-B0E3-DF620C5440C3}" name="MIP_12h_250scen_seed1_flex10_9groups_tabs" type="6" refreshedVersion="8" background="1" saveData="1">
    <textPr firstRow="122" sourceFile="/Users/oyvindasplin/Downloads/MIP_12h_250scen_seed1_flex10_9groups_tabs.txt" decimal="," thousands=" " space="1" consecutive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3FA93C74-1818-D840-AA75-051B94A067E5}" name="MIP_25g_600_scen_OldFullBedCap_10flex" type="6" refreshedVersion="8" background="1" saveData="1">
    <textPr sourceFile="/Users/oyvindasplin/Downloads/MIP_25g_600_scen_OldFullBedCap_10flex.txt" decimal="," thousands=" " space="1" consecutive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<sst xmlns="http://schemas.openxmlformats.org/spreadsheetml/2006/main" count="14168" uniqueCount="6513">
  <si>
    <t>nGroups</t>
  </si>
  <si>
    <t>flex</t>
  </si>
  <si>
    <t>nScenarios</t>
  </si>
  <si>
    <t>seed</t>
  </si>
  <si>
    <t>bed_cap_factor</t>
  </si>
  <si>
    <t>primal</t>
  </si>
  <si>
    <t>dual</t>
  </si>
  <si>
    <t>MIPGap</t>
  </si>
  <si>
    <t>runtime</t>
  </si>
  <si>
    <t>rows</t>
  </si>
  <si>
    <t>cols</t>
  </si>
  <si>
    <t>integer</t>
  </si>
  <si>
    <t>binary</t>
  </si>
  <si>
    <t>N</t>
  </si>
  <si>
    <t>F</t>
  </si>
  <si>
    <t>Primal</t>
  </si>
  <si>
    <t>Dual</t>
  </si>
  <si>
    <t>Gap</t>
  </si>
  <si>
    <t>Rows</t>
  </si>
  <si>
    <t>G</t>
  </si>
  <si>
    <t>nonzero</t>
  </si>
  <si>
    <t>presolver</t>
  </si>
  <si>
    <t>Colombs</t>
  </si>
  <si>
    <t>Binary</t>
  </si>
  <si>
    <t>Nonzeros</t>
  </si>
  <si>
    <t>(</t>
  </si>
  <si>
    <t>,</t>
  </si>
  <si>
    <t>)</t>
  </si>
  <si>
    <t>avg</t>
  </si>
  <si>
    <t>0.4</t>
  </si>
  <si>
    <t>0.6</t>
  </si>
  <si>
    <t>0.075</t>
  </si>
  <si>
    <t>0.091</t>
  </si>
  <si>
    <t>0.072</t>
  </si>
  <si>
    <t>0.093</t>
  </si>
  <si>
    <t>0.097</t>
  </si>
  <si>
    <t>0.063</t>
  </si>
  <si>
    <t>0.09</t>
  </si>
  <si>
    <t>0.071</t>
  </si>
  <si>
    <t>0.095</t>
  </si>
  <si>
    <t>0.092</t>
  </si>
  <si>
    <t>0.076</t>
  </si>
  <si>
    <t>0.588</t>
  </si>
  <si>
    <t>0.417</t>
  </si>
  <si>
    <t>0.374</t>
  </si>
  <si>
    <t>0.365</t>
  </si>
  <si>
    <t>0.441</t>
  </si>
  <si>
    <t>0.432</t>
  </si>
  <si>
    <t>0.392</t>
  </si>
  <si>
    <t>0.458</t>
  </si>
  <si>
    <t>0.363</t>
  </si>
  <si>
    <t>0.51</t>
  </si>
  <si>
    <t>0.366</t>
  </si>
  <si>
    <t>0.29</t>
  </si>
  <si>
    <t>0.502</t>
  </si>
  <si>
    <t>0.382</t>
  </si>
  <si>
    <t>0.567</t>
  </si>
  <si>
    <t>0.287</t>
  </si>
  <si>
    <t>0.318</t>
  </si>
  <si>
    <t>0.301</t>
  </si>
  <si>
    <t>0.239</t>
  </si>
  <si>
    <t>0.306</t>
  </si>
  <si>
    <t>0.348</t>
  </si>
  <si>
    <t>0.618</t>
  </si>
  <si>
    <t>0.171</t>
  </si>
  <si>
    <t>0.434</t>
  </si>
  <si>
    <t>0.504</t>
  </si>
  <si>
    <t>0.337</t>
  </si>
  <si>
    <t>0.057</t>
  </si>
  <si>
    <t>0.272</t>
  </si>
  <si>
    <t>0.336</t>
  </si>
  <si>
    <t>0.274</t>
  </si>
  <si>
    <t>0.25</t>
  </si>
  <si>
    <t>0.75</t>
  </si>
  <si>
    <t>0.05</t>
  </si>
  <si>
    <t>0.1</t>
  </si>
  <si>
    <t>0.15</t>
  </si>
  <si>
    <t>0.2</t>
  </si>
  <si>
    <t>0.012</t>
  </si>
  <si>
    <t>0.005</t>
  </si>
  <si>
    <t>0.016</t>
  </si>
  <si>
    <t>0.143</t>
  </si>
  <si>
    <t>0.174</t>
  </si>
  <si>
    <t>0.188</t>
  </si>
  <si>
    <t>0.134</t>
  </si>
  <si>
    <t>0.231</t>
  </si>
  <si>
    <t>0.944</t>
  </si>
  <si>
    <t>0.098</t>
  </si>
  <si>
    <t>0.882</t>
  </si>
  <si>
    <t>0.278</t>
  </si>
  <si>
    <t>0.14</t>
  </si>
  <si>
    <t>0.932</t>
  </si>
  <si>
    <t>0.258</t>
  </si>
  <si>
    <t>0.97</t>
  </si>
  <si>
    <t>0.37</t>
  </si>
  <si>
    <t>0.483</t>
  </si>
  <si>
    <t>0.953</t>
  </si>
  <si>
    <t>0.342</t>
  </si>
  <si>
    <t>0.00662727809904037</t>
  </si>
  <si>
    <t>0.173939397741772</t>
  </si>
  <si>
    <t>0.2901876</t>
  </si>
  <si>
    <t>0.468573014579345</t>
  </si>
  <si>
    <t>0.51351866119697</t>
  </si>
  <si>
    <t>0.498004647562834</t>
  </si>
  <si>
    <t>0.142690589753614</t>
  </si>
  <si>
    <t>0.287222</t>
  </si>
  <si>
    <t>0.140031148059881</t>
  </si>
  <si>
    <t>0.257691316255253</t>
  </si>
  <si>
    <t>0.342234376725119</t>
  </si>
  <si>
    <t>0.0124998630927794</t>
  </si>
  <si>
    <t>0.188003138241881</t>
  </si>
  <si>
    <t>0.306153</t>
  </si>
  <si>
    <t>0.882386458410881</t>
  </si>
  <si>
    <t>0.931750340188925</t>
  </si>
  <si>
    <t>0.48250027917716</t>
  </si>
  <si>
    <t>pattern model</t>
  </si>
  <si>
    <t>MIP Model</t>
  </si>
  <si>
    <t>differance: Patt-MIP</t>
  </si>
  <si>
    <t>PRIMAL</t>
  </si>
  <si>
    <t>DUAL</t>
  </si>
  <si>
    <t>MIP MODEL</t>
  </si>
  <si>
    <t>GAP</t>
  </si>
  <si>
    <t>PATTERN MODEL</t>
  </si>
  <si>
    <t>BEST Solution</t>
  </si>
  <si>
    <t>Pattern Best</t>
  </si>
  <si>
    <t>USE BOTH</t>
  </si>
  <si>
    <t>Better GAP?</t>
  </si>
  <si>
    <t>by how much?</t>
  </si>
  <si>
    <t>rows2</t>
  </si>
  <si>
    <t>cols3</t>
  </si>
  <si>
    <t>integer4</t>
  </si>
  <si>
    <t>binary5</t>
  </si>
  <si>
    <t>nonzero6</t>
  </si>
  <si>
    <t>time</t>
  </si>
  <si>
    <t>prim</t>
  </si>
  <si>
    <t>nGroups:</t>
  </si>
  <si>
    <t>nScenarios:</t>
  </si>
  <si>
    <t>flex:</t>
  </si>
  <si>
    <t>0.10</t>
  </si>
  <si>
    <t>bed_cap_factor:</t>
  </si>
  <si>
    <t>1.00</t>
  </si>
  <si>
    <t>primal:</t>
  </si>
  <si>
    <t>1475.1</t>
  </si>
  <si>
    <t>dual:</t>
  </si>
  <si>
    <t>721.1</t>
  </si>
  <si>
    <t>MIPgap:</t>
  </si>
  <si>
    <t>0.511</t>
  </si>
  <si>
    <t>runtime:</t>
  </si>
  <si>
    <t>43200.1</t>
  </si>
  <si>
    <t>13.75189</t>
  </si>
  <si>
    <t>50625.5586</t>
  </si>
  <si>
    <t>-</t>
  </si>
  <si>
    <t>69s</t>
  </si>
  <si>
    <t>H</t>
  </si>
  <si>
    <t>46170.220600</t>
  </si>
  <si>
    <t>72s</t>
  </si>
  <si>
    <t>44412.193600</t>
  </si>
  <si>
    <t>31142.563800</t>
  </si>
  <si>
    <t>73s</t>
  </si>
  <si>
    <t>31142.5638</t>
  </si>
  <si>
    <t>2960s</t>
  </si>
  <si>
    <t>29825.865000</t>
  </si>
  <si>
    <t>27610.834800</t>
  </si>
  <si>
    <t>2962s</t>
  </si>
  <si>
    <t>27610.8348</t>
  </si>
  <si>
    <t>6019s</t>
  </si>
  <si>
    <t>9168s</t>
  </si>
  <si>
    <t>26380.495600</t>
  </si>
  <si>
    <t>19075.481200</t>
  </si>
  <si>
    <t>9170s</t>
  </si>
  <si>
    <t>14.76269</t>
  </si>
  <si>
    <t>19075.4812</t>
  </si>
  <si>
    <t>12737s</t>
  </si>
  <si>
    <t>19.59871</t>
  </si>
  <si>
    <t>13982s</t>
  </si>
  <si>
    <t>18102.361200</t>
  </si>
  <si>
    <t>13983s</t>
  </si>
  <si>
    <t>5907.4050000</t>
  </si>
  <si>
    <t>5215.3728000</t>
  </si>
  <si>
    <t>13984s</t>
  </si>
  <si>
    <t>2964.9626000</t>
  </si>
  <si>
    <t>99.3%</t>
  </si>
  <si>
    <t>13985s</t>
  </si>
  <si>
    <t>23.33401</t>
  </si>
  <si>
    <t>2964.96260</t>
  </si>
  <si>
    <t>99.2%</t>
  </si>
  <si>
    <t>14386s</t>
  </si>
  <si>
    <t>56.28105</t>
  </si>
  <si>
    <t>98.1%</t>
  </si>
  <si>
    <t>14800s</t>
  </si>
  <si>
    <t>94.03635</t>
  </si>
  <si>
    <t>96.8%</t>
  </si>
  <si>
    <t>14981s</t>
  </si>
  <si>
    <t>135.64024</t>
  </si>
  <si>
    <t>95.4%</t>
  </si>
  <si>
    <t>15090s</t>
  </si>
  <si>
    <t>161.03127</t>
  </si>
  <si>
    <t>94.6%</t>
  </si>
  <si>
    <t>15151s</t>
  </si>
  <si>
    <t>169.87334</t>
  </si>
  <si>
    <t>94.3%</t>
  </si>
  <si>
    <t>15218s</t>
  </si>
  <si>
    <t>173.06166</t>
  </si>
  <si>
    <t>94.2%</t>
  </si>
  <si>
    <t>15434s</t>
  </si>
  <si>
    <t>173.47471</t>
  </si>
  <si>
    <t>94.1%</t>
  </si>
  <si>
    <t>15443s</t>
  </si>
  <si>
    <t>173.67442</t>
  </si>
  <si>
    <t>15447s</t>
  </si>
  <si>
    <t>173.71610</t>
  </si>
  <si>
    <t>15451s</t>
  </si>
  <si>
    <t>173.73757</t>
  </si>
  <si>
    <t>15453s</t>
  </si>
  <si>
    <t>173.75648</t>
  </si>
  <si>
    <t>15455s</t>
  </si>
  <si>
    <t>173.75653</t>
  </si>
  <si>
    <t>15457s</t>
  </si>
  <si>
    <t>206.51327</t>
  </si>
  <si>
    <t>93.0%</t>
  </si>
  <si>
    <t>15540s</t>
  </si>
  <si>
    <t>2847.2066000</t>
  </si>
  <si>
    <t>92.7%</t>
  </si>
  <si>
    <t>15541s</t>
  </si>
  <si>
    <t>2220.9821990</t>
  </si>
  <si>
    <t>90.7%</t>
  </si>
  <si>
    <t>15545s</t>
  </si>
  <si>
    <t>250.79791</t>
  </si>
  <si>
    <t>2220.98220</t>
  </si>
  <si>
    <t>88.7%</t>
  </si>
  <si>
    <t>15642s</t>
  </si>
  <si>
    <t>292.54603</t>
  </si>
  <si>
    <t>86.8%</t>
  </si>
  <si>
    <t>15803s</t>
  </si>
  <si>
    <t>319.39014</t>
  </si>
  <si>
    <t>85.6%</t>
  </si>
  <si>
    <t>15900s</t>
  </si>
  <si>
    <t>328.25536</t>
  </si>
  <si>
    <t>85.2%</t>
  </si>
  <si>
    <t>15971s</t>
  </si>
  <si>
    <t>330.81427</t>
  </si>
  <si>
    <t>85.1%</t>
  </si>
  <si>
    <t>16032s</t>
  </si>
  <si>
    <t>331.89707</t>
  </si>
  <si>
    <t>16266s</t>
  </si>
  <si>
    <t>332.39979</t>
  </si>
  <si>
    <t>85.0%</t>
  </si>
  <si>
    <t>16426s</t>
  </si>
  <si>
    <t>332.51350</t>
  </si>
  <si>
    <t>16472s</t>
  </si>
  <si>
    <t>332.58623</t>
  </si>
  <si>
    <t>16481s</t>
  </si>
  <si>
    <t>369.27755</t>
  </si>
  <si>
    <t>83.4%</t>
  </si>
  <si>
    <t>18524s</t>
  </si>
  <si>
    <t>2185.1541990</t>
  </si>
  <si>
    <t>83.1%</t>
  </si>
  <si>
    <t>18525s</t>
  </si>
  <si>
    <t>2171.3653990</t>
  </si>
  <si>
    <t>83.0%</t>
  </si>
  <si>
    <t>18527s</t>
  </si>
  <si>
    <t>390.17843</t>
  </si>
  <si>
    <t>2171.36540</t>
  </si>
  <si>
    <t>82.0%</t>
  </si>
  <si>
    <t>19419s</t>
  </si>
  <si>
    <t>400.08042</t>
  </si>
  <si>
    <t>81.6%</t>
  </si>
  <si>
    <t>20314s</t>
  </si>
  <si>
    <t>403.88840</t>
  </si>
  <si>
    <t>81.4%</t>
  </si>
  <si>
    <t>20379s</t>
  </si>
  <si>
    <t>406.29762</t>
  </si>
  <si>
    <t>81.3%</t>
  </si>
  <si>
    <t>20420s</t>
  </si>
  <si>
    <t>407.85113</t>
  </si>
  <si>
    <t>81.2%</t>
  </si>
  <si>
    <t>20459s</t>
  </si>
  <si>
    <t>408.36092</t>
  </si>
  <si>
    <t>20559s</t>
  </si>
  <si>
    <t>408.51124</t>
  </si>
  <si>
    <t>20613s</t>
  </si>
  <si>
    <t>441.56809</t>
  </si>
  <si>
    <t>79.7%</t>
  </si>
  <si>
    <t>20804s</t>
  </si>
  <si>
    <t>2168.0813990</t>
  </si>
  <si>
    <t>79.6%</t>
  </si>
  <si>
    <t>1857.0776000</t>
  </si>
  <si>
    <t>76.2%</t>
  </si>
  <si>
    <t>20810s</t>
  </si>
  <si>
    <t>462.53268</t>
  </si>
  <si>
    <t>1857.07760</t>
  </si>
  <si>
    <t>75.1%</t>
  </si>
  <si>
    <t>21908s</t>
  </si>
  <si>
    <t>467.97267</t>
  </si>
  <si>
    <t>74.8%</t>
  </si>
  <si>
    <t>22715s</t>
  </si>
  <si>
    <t>470.65082</t>
  </si>
  <si>
    <t>74.7%</t>
  </si>
  <si>
    <t>22767s</t>
  </si>
  <si>
    <t>471.60523</t>
  </si>
  <si>
    <t>74.6%</t>
  </si>
  <si>
    <t>22882s</t>
  </si>
  <si>
    <t>471.99898</t>
  </si>
  <si>
    <t>22888s</t>
  </si>
  <si>
    <t>472.21514</t>
  </si>
  <si>
    <t>22896s</t>
  </si>
  <si>
    <t>530.01046</t>
  </si>
  <si>
    <t>71.5%</t>
  </si>
  <si>
    <t>23186s</t>
  </si>
  <si>
    <t>1849.6136000</t>
  </si>
  <si>
    <t>71.3%</t>
  </si>
  <si>
    <t>23187s</t>
  </si>
  <si>
    <t>1847.1788000</t>
  </si>
  <si>
    <t>23188s</t>
  </si>
  <si>
    <t>547.02803</t>
  </si>
  <si>
    <t>1847.17880</t>
  </si>
  <si>
    <t>70.4%</t>
  </si>
  <si>
    <t>23342s</t>
  </si>
  <si>
    <t>553.47993</t>
  </si>
  <si>
    <t>70.0%</t>
  </si>
  <si>
    <t>23489s</t>
  </si>
  <si>
    <t>556.96437</t>
  </si>
  <si>
    <t>69.8%</t>
  </si>
  <si>
    <t>24241s</t>
  </si>
  <si>
    <t>558.42077</t>
  </si>
  <si>
    <t>24554s</t>
  </si>
  <si>
    <t>559.03287</t>
  </si>
  <si>
    <t>69.7%</t>
  </si>
  <si>
    <t>24575s</t>
  </si>
  <si>
    <t>559.16240</t>
  </si>
  <si>
    <t>24624s</t>
  </si>
  <si>
    <t>590.69321</t>
  </si>
  <si>
    <t>68.0%</t>
  </si>
  <si>
    <t>24905s</t>
  </si>
  <si>
    <t>1663.7804000</t>
  </si>
  <si>
    <t>64.5%</t>
  </si>
  <si>
    <t>24912s</t>
  </si>
  <si>
    <t>600.15118</t>
  </si>
  <si>
    <t>1663.78040</t>
  </si>
  <si>
    <t>63.9%</t>
  </si>
  <si>
    <t>25793s</t>
  </si>
  <si>
    <t>602.79478</t>
  </si>
  <si>
    <t>63.8%</t>
  </si>
  <si>
    <t>26473s</t>
  </si>
  <si>
    <t>603.43032</t>
  </si>
  <si>
    <t>63.7%</t>
  </si>
  <si>
    <t>26796s</t>
  </si>
  <si>
    <t>603.64128</t>
  </si>
  <si>
    <t>26988s</t>
  </si>
  <si>
    <t>633.50988</t>
  </si>
  <si>
    <t>61.9%</t>
  </si>
  <si>
    <t>29914s</t>
  </si>
  <si>
    <t>1657.7804000</t>
  </si>
  <si>
    <t>61.8%</t>
  </si>
  <si>
    <t>29915s</t>
  </si>
  <si>
    <t>1655.2104000</t>
  </si>
  <si>
    <t>61.7%</t>
  </si>
  <si>
    <t>29916s</t>
  </si>
  <si>
    <t>640.53938</t>
  </si>
  <si>
    <t>1655.21040</t>
  </si>
  <si>
    <t>61.3%</t>
  </si>
  <si>
    <t>30129s</t>
  </si>
  <si>
    <t>644.44525</t>
  </si>
  <si>
    <t>61.1%</t>
  </si>
  <si>
    <t>30244s</t>
  </si>
  <si>
    <t>646.37987</t>
  </si>
  <si>
    <t>60.9%</t>
  </si>
  <si>
    <t>30330s</t>
  </si>
  <si>
    <t>647.94310</t>
  </si>
  <si>
    <t>30882s</t>
  </si>
  <si>
    <t>648.79293</t>
  </si>
  <si>
    <t>60.8%</t>
  </si>
  <si>
    <t>31145s</t>
  </si>
  <si>
    <t>648.88585</t>
  </si>
  <si>
    <t>31281s</t>
  </si>
  <si>
    <t>669.34268</t>
  </si>
  <si>
    <t>59.6%</t>
  </si>
  <si>
    <t>31543s</t>
  </si>
  <si>
    <t>1555.9434000</t>
  </si>
  <si>
    <t>57.0%</t>
  </si>
  <si>
    <t>31553s</t>
  </si>
  <si>
    <t>674.45878</t>
  </si>
  <si>
    <t>1555.94340</t>
  </si>
  <si>
    <t>56.7%</t>
  </si>
  <si>
    <t>32194s</t>
  </si>
  <si>
    <t>676.19621</t>
  </si>
  <si>
    <t>56.5%</t>
  </si>
  <si>
    <t>32816s</t>
  </si>
  <si>
    <t>677.50883</t>
  </si>
  <si>
    <t>33337s</t>
  </si>
  <si>
    <t>678.15726</t>
  </si>
  <si>
    <t>56.4%</t>
  </si>
  <si>
    <t>33816s</t>
  </si>
  <si>
    <t>678.39360</t>
  </si>
  <si>
    <t>33998s</t>
  </si>
  <si>
    <t>694.79637</t>
  </si>
  <si>
    <t>55.3%</t>
  </si>
  <si>
    <t>35777s</t>
  </si>
  <si>
    <t>1554.9514000</t>
  </si>
  <si>
    <t>1553.6664000</t>
  </si>
  <si>
    <t>35780s</t>
  </si>
  <si>
    <t>699.78303</t>
  </si>
  <si>
    <t>1553.66640</t>
  </si>
  <si>
    <t>55.0%</t>
  </si>
  <si>
    <t>36732s</t>
  </si>
  <si>
    <t>700.87228</t>
  </si>
  <si>
    <t>54.9%</t>
  </si>
  <si>
    <t>37364s</t>
  </si>
  <si>
    <t>701.27085</t>
  </si>
  <si>
    <t>37747s</t>
  </si>
  <si>
    <t>709.92979</t>
  </si>
  <si>
    <t>54.3%</t>
  </si>
  <si>
    <t>39268s</t>
  </si>
  <si>
    <t>1475.0864000</t>
  </si>
  <si>
    <t>51.9%</t>
  </si>
  <si>
    <t>39273s</t>
  </si>
  <si>
    <t>712.59865</t>
  </si>
  <si>
    <t>1475.08640</t>
  </si>
  <si>
    <t>51.7%</t>
  </si>
  <si>
    <t>40346s</t>
  </si>
  <si>
    <t>714.84373</t>
  </si>
  <si>
    <t>51.5%</t>
  </si>
  <si>
    <t>41099s</t>
  </si>
  <si>
    <t>716.22130</t>
  </si>
  <si>
    <t>51.4%</t>
  </si>
  <si>
    <t>41724s</t>
  </si>
  <si>
    <t>717.39383</t>
  </si>
  <si>
    <t>41835s</t>
  </si>
  <si>
    <t>719.21456</t>
  </si>
  <si>
    <t>51.2%</t>
  </si>
  <si>
    <t>42398s</t>
  </si>
  <si>
    <t>720.42069</t>
  </si>
  <si>
    <t>42477s</t>
  </si>
  <si>
    <t>721.02365</t>
  </si>
  <si>
    <t>51.1%</t>
  </si>
  <si>
    <t>42709s</t>
  </si>
  <si>
    <t>721.06960</t>
  </si>
  <si>
    <t>42841s</t>
  </si>
  <si>
    <t>43200s</t>
  </si>
  <si>
    <t>Set</t>
  </si>
  <si>
    <t>parameter</t>
  </si>
  <si>
    <t>Username</t>
  </si>
  <si>
    <t>Academic</t>
  </si>
  <si>
    <t>license</t>
  </si>
  <si>
    <t>for</t>
  </si>
  <si>
    <t>non-commercial</t>
  </si>
  <si>
    <t>use</t>
  </si>
  <si>
    <t>only</t>
  </si>
  <si>
    <t>expires</t>
  </si>
  <si>
    <t>TimeLimit</t>
  </si>
  <si>
    <t>to</t>
  </si>
  <si>
    <t>value</t>
  </si>
  <si>
    <t>Creating</t>
  </si>
  <si>
    <t>model</t>
  </si>
  <si>
    <t>(1/3)</t>
  </si>
  <si>
    <t>(2/3)</t>
  </si>
  <si>
    <t>(3/3)</t>
  </si>
  <si>
    <t>Gurobi</t>
  </si>
  <si>
    <t>Optimizer</t>
  </si>
  <si>
    <t>version</t>
  </si>
  <si>
    <t>9.5.1</t>
  </si>
  <si>
    <t>build</t>
  </si>
  <si>
    <t>v9.5.1rc2</t>
  </si>
  <si>
    <t>(win64)</t>
  </si>
  <si>
    <t>Thread</t>
  </si>
  <si>
    <t>count:</t>
  </si>
  <si>
    <t>physical</t>
  </si>
  <si>
    <t>cores,</t>
  </si>
  <si>
    <t>logical</t>
  </si>
  <si>
    <t>processors,</t>
  </si>
  <si>
    <t>using</t>
  </si>
  <si>
    <t>up</t>
  </si>
  <si>
    <t>threads</t>
  </si>
  <si>
    <t>Optimize</t>
  </si>
  <si>
    <t>a</t>
  </si>
  <si>
    <t>with</t>
  </si>
  <si>
    <t>rows,</t>
  </si>
  <si>
    <t>columns</t>
  </si>
  <si>
    <t>and</t>
  </si>
  <si>
    <t>nonzeros</t>
  </si>
  <si>
    <t>Model</t>
  </si>
  <si>
    <t>fingerprint:</t>
  </si>
  <si>
    <t>0x6a1f5dce</t>
  </si>
  <si>
    <t>Variable</t>
  </si>
  <si>
    <t>types:</t>
  </si>
  <si>
    <t>continuous,</t>
  </si>
  <si>
    <t>(589960</t>
  </si>
  <si>
    <t>binary)</t>
  </si>
  <si>
    <t>Coefficient</t>
  </si>
  <si>
    <t>statistics:</t>
  </si>
  <si>
    <t>Matrix</t>
  </si>
  <si>
    <t>range</t>
  </si>
  <si>
    <t>[2e-03,</t>
  </si>
  <si>
    <t>5e+02]</t>
  </si>
  <si>
    <t>Objective</t>
  </si>
  <si>
    <t>[1e-01,</t>
  </si>
  <si>
    <t>8e-01]</t>
  </si>
  <si>
    <t>Bounds</t>
  </si>
  <si>
    <t>[1e+00,</t>
  </si>
  <si>
    <t>1e+00]</t>
  </si>
  <si>
    <t>RHS</t>
  </si>
  <si>
    <t>1e+02]</t>
  </si>
  <si>
    <t>Found</t>
  </si>
  <si>
    <t>heuristic</t>
  </si>
  <si>
    <t>solution:</t>
  </si>
  <si>
    <t>objective</t>
  </si>
  <si>
    <t>59429.532500</t>
  </si>
  <si>
    <t>Presolve</t>
  </si>
  <si>
    <t>removed</t>
  </si>
  <si>
    <t>(presolve</t>
  </si>
  <si>
    <t>=</t>
  </si>
  <si>
    <t>5s)</t>
  </si>
  <si>
    <t>...</t>
  </si>
  <si>
    <t>10s)</t>
  </si>
  <si>
    <t>17s)</t>
  </si>
  <si>
    <t>20s)</t>
  </si>
  <si>
    <t>25s)</t>
  </si>
  <si>
    <t>30s)</t>
  </si>
  <si>
    <t>35s)</t>
  </si>
  <si>
    <t>40s)</t>
  </si>
  <si>
    <t>45s)</t>
  </si>
  <si>
    <t>50s)</t>
  </si>
  <si>
    <t>55s)</t>
  </si>
  <si>
    <t>time:</t>
  </si>
  <si>
    <t>59.01s</t>
  </si>
  <si>
    <t>Presolved:</t>
  </si>
  <si>
    <t>columns,</t>
  </si>
  <si>
    <t>(418698</t>
  </si>
  <si>
    <t>54149.199167</t>
  </si>
  <si>
    <t>Deterministic</t>
  </si>
  <si>
    <t>concurrent</t>
  </si>
  <si>
    <t>LP</t>
  </si>
  <si>
    <t>optimizer:</t>
  </si>
  <si>
    <t>simplex,</t>
  </si>
  <si>
    <t>barrier</t>
  </si>
  <si>
    <t>Showing</t>
  </si>
  <si>
    <t>log</t>
  </si>
  <si>
    <t>only...</t>
  </si>
  <si>
    <t>Root</t>
  </si>
  <si>
    <t>log...</t>
  </si>
  <si>
    <t>Ordering</t>
  </si>
  <si>
    <t>1.30s</t>
  </si>
  <si>
    <t>Barrier</t>
  </si>
  <si>
    <t>Dense</t>
  </si>
  <si>
    <t>:</t>
  </si>
  <si>
    <t>AA'</t>
  </si>
  <si>
    <t>NZ</t>
  </si>
  <si>
    <t>4.019e+06</t>
  </si>
  <si>
    <t>Factor</t>
  </si>
  <si>
    <t>1.127e+07</t>
  </si>
  <si>
    <t>(roughly</t>
  </si>
  <si>
    <t>MB</t>
  </si>
  <si>
    <t>of</t>
  </si>
  <si>
    <t>memory)</t>
  </si>
  <si>
    <t>Ops</t>
  </si>
  <si>
    <t>1.031e+09</t>
  </si>
  <si>
    <t>(less</t>
  </si>
  <si>
    <t>than</t>
  </si>
  <si>
    <t>second</t>
  </si>
  <si>
    <t>per</t>
  </si>
  <si>
    <t>iteration)</t>
  </si>
  <si>
    <t>Threads</t>
  </si>
  <si>
    <t>Residual</t>
  </si>
  <si>
    <t>Iter</t>
  </si>
  <si>
    <t>Compl</t>
  </si>
  <si>
    <t>Time</t>
  </si>
  <si>
    <t>5.22616290e+06</t>
  </si>
  <si>
    <t>-3.14260604e+06</t>
  </si>
  <si>
    <t>2.56e+04</t>
  </si>
  <si>
    <t>0.00e+00</t>
  </si>
  <si>
    <t>4.42e+01</t>
  </si>
  <si>
    <t>78s</t>
  </si>
  <si>
    <t>5.09485850e+06</t>
  </si>
  <si>
    <t>-3.12795143e+06</t>
  </si>
  <si>
    <t>2.50e+04</t>
  </si>
  <si>
    <t>2.56e-01</t>
  </si>
  <si>
    <t>4.21e+01</t>
  </si>
  <si>
    <t>79s</t>
  </si>
  <si>
    <t>4.87865263e+06</t>
  </si>
  <si>
    <t>-3.12555480e+06</t>
  </si>
  <si>
    <t>2.38e+04</t>
  </si>
  <si>
    <t>2.54e-01</t>
  </si>
  <si>
    <t>3.96e+01</t>
  </si>
  <si>
    <t>80s</t>
  </si>
  <si>
    <t>1.82552846e+06</t>
  </si>
  <si>
    <t>-2.90552596e+06</t>
  </si>
  <si>
    <t>8.78e+03</t>
  </si>
  <si>
    <t>6.17e-01</t>
  </si>
  <si>
    <t>1.50e+01</t>
  </si>
  <si>
    <t>81s</t>
  </si>
  <si>
    <t>4.65016939e+05</t>
  </si>
  <si>
    <t>-1.64651224e+06</t>
  </si>
  <si>
    <t>2.34e+03</t>
  </si>
  <si>
    <t>1.00e+00</t>
  </si>
  <si>
    <t>4.01e+00</t>
  </si>
  <si>
    <t>1.44430093e+05</t>
  </si>
  <si>
    <t>-1.14037689e+06</t>
  </si>
  <si>
    <t>7.80e+02</t>
  </si>
  <si>
    <t>4.61e-01</t>
  </si>
  <si>
    <t>1.63e+00</t>
  </si>
  <si>
    <t>82s</t>
  </si>
  <si>
    <t>1.11676389e+05</t>
  </si>
  <si>
    <t>-5.39786357e+05</t>
  </si>
  <si>
    <t>6.12e+02</t>
  </si>
  <si>
    <t>8.49e-02</t>
  </si>
  <si>
    <t>9.10e-01</t>
  </si>
  <si>
    <t>83s</t>
  </si>
  <si>
    <t>5.82017896e+04</t>
  </si>
  <si>
    <t>-4.26699161e+05</t>
  </si>
  <si>
    <t>2.61e+02</t>
  </si>
  <si>
    <t>3.77e-02</t>
  </si>
  <si>
    <t>5.43e-01</t>
  </si>
  <si>
    <t>5.01155626e+04</t>
  </si>
  <si>
    <t>-2.31071905e+05</t>
  </si>
  <si>
    <t>2.10e+02</t>
  </si>
  <si>
    <t>1.87e-02</t>
  </si>
  <si>
    <t>3.37e-01</t>
  </si>
  <si>
    <t>84s</t>
  </si>
  <si>
    <t>1.35166092e+04</t>
  </si>
  <si>
    <t>-1.44545203e+05</t>
  </si>
  <si>
    <t>1.19e+01</t>
  </si>
  <si>
    <t>6.67e-13</t>
  </si>
  <si>
    <t>1.28e-01</t>
  </si>
  <si>
    <t>85s</t>
  </si>
  <si>
    <t>7.37747182e+03</t>
  </si>
  <si>
    <t>-4.69930259e+04</t>
  </si>
  <si>
    <t>5.10e+00</t>
  </si>
  <si>
    <t>2.86e-13</t>
  </si>
  <si>
    <t>4.21e-02</t>
  </si>
  <si>
    <t>86s</t>
  </si>
  <si>
    <t>3.03461687e+03</t>
  </si>
  <si>
    <t>-2.26572351e+04</t>
  </si>
  <si>
    <t>1.79e+00</t>
  </si>
  <si>
    <t>1.25e-13</t>
  </si>
  <si>
    <t>1.83e-02</t>
  </si>
  <si>
    <t>1.60172133e+03</t>
  </si>
  <si>
    <t>-1.14291245e+04</t>
  </si>
  <si>
    <t>8.66e-01</t>
  </si>
  <si>
    <t>7.52e-14</t>
  </si>
  <si>
    <t>9.01e-03</t>
  </si>
  <si>
    <t>87s</t>
  </si>
  <si>
    <t>8.81646856e+02</t>
  </si>
  <si>
    <t>-8.70014932e+03</t>
  </si>
  <si>
    <t>3.82e-01</t>
  </si>
  <si>
    <t>5.54e-14</t>
  </si>
  <si>
    <t>6.49e-03</t>
  </si>
  <si>
    <t>88s</t>
  </si>
  <si>
    <t>5.04162762e+02</t>
  </si>
  <si>
    <t>-2.49684258e+03</t>
  </si>
  <si>
    <t>1.14e-01</t>
  </si>
  <si>
    <t>4.35e-14</t>
  </si>
  <si>
    <t>2.01e-03</t>
  </si>
  <si>
    <t>4.25098468e+02</t>
  </si>
  <si>
    <t>-1.45088799e+03</t>
  </si>
  <si>
    <t>6.21e-02</t>
  </si>
  <si>
    <t>3.22e-14</t>
  </si>
  <si>
    <t>1.25e-03</t>
  </si>
  <si>
    <t>89s</t>
  </si>
  <si>
    <t>3.87876328e+02</t>
  </si>
  <si>
    <t>-8.72740740e+02</t>
  </si>
  <si>
    <t>4.03e-02</t>
  </si>
  <si>
    <t>2.03e-14</t>
  </si>
  <si>
    <t>8.41e-04</t>
  </si>
  <si>
    <t>90s</t>
  </si>
  <si>
    <t>3.86229034e+02</t>
  </si>
  <si>
    <t>-6.31653128e+02</t>
  </si>
  <si>
    <t>3.93e-02</t>
  </si>
  <si>
    <t>2.05e-14</t>
  </si>
  <si>
    <t>6.79e-04</t>
  </si>
  <si>
    <t>91s</t>
  </si>
  <si>
    <t>3.57534492e+02</t>
  </si>
  <si>
    <t>-3.84092248e+02</t>
  </si>
  <si>
    <t>2.12e-02</t>
  </si>
  <si>
    <t>1.31e-14</t>
  </si>
  <si>
    <t>4.94e-04</t>
  </si>
  <si>
    <t>92s</t>
  </si>
  <si>
    <t>3.40761058e+02</t>
  </si>
  <si>
    <t>5.02506148e+01</t>
  </si>
  <si>
    <t>1.01e-02</t>
  </si>
  <si>
    <t>3.94e-07</t>
  </si>
  <si>
    <t>1.94e-04</t>
  </si>
  <si>
    <t>93s</t>
  </si>
  <si>
    <t>3.34275847e+02</t>
  </si>
  <si>
    <t>1.78602869e+02</t>
  </si>
  <si>
    <t>6.23e-03</t>
  </si>
  <si>
    <t>1.75e-06</t>
  </si>
  <si>
    <t>1.04e-04</t>
  </si>
  <si>
    <t>3.29221706e+02</t>
  </si>
  <si>
    <t>2.34573481e+02</t>
  </si>
  <si>
    <t>3.21e-03</t>
  </si>
  <si>
    <t>7.80e-07</t>
  </si>
  <si>
    <t>6.30e-05</t>
  </si>
  <si>
    <t>94s</t>
  </si>
  <si>
    <t>3.28687538e+02</t>
  </si>
  <si>
    <t>2.88672724e+02</t>
  </si>
  <si>
    <t>2.91e-03</t>
  </si>
  <si>
    <t>7.55e-06</t>
  </si>
  <si>
    <t>2.67e-05</t>
  </si>
  <si>
    <t>95s</t>
  </si>
  <si>
    <t>3.25969313e+02</t>
  </si>
  <si>
    <t>2.96340858e+02</t>
  </si>
  <si>
    <t>1.38e-03</t>
  </si>
  <si>
    <t>2.97e-06</t>
  </si>
  <si>
    <t>1.97e-05</t>
  </si>
  <si>
    <t>96s</t>
  </si>
  <si>
    <t>3.24322067e+02</t>
  </si>
  <si>
    <t>3.00719389e+02</t>
  </si>
  <si>
    <t>4.86e-04</t>
  </si>
  <si>
    <t>3.42e-07</t>
  </si>
  <si>
    <t>1.57e-05</t>
  </si>
  <si>
    <t>3.23626927e+02</t>
  </si>
  <si>
    <t>3.13260542e+02</t>
  </si>
  <si>
    <t>1.07e-04</t>
  </si>
  <si>
    <t>3.58e-06</t>
  </si>
  <si>
    <t>6.89e-06</t>
  </si>
  <si>
    <t>97s</t>
  </si>
  <si>
    <t>3.23454248e+02</t>
  </si>
  <si>
    <t>3.22875968e+02</t>
  </si>
  <si>
    <t>1.19e-05</t>
  </si>
  <si>
    <t>3.63e-08</t>
  </si>
  <si>
    <t>3.85e-07</t>
  </si>
  <si>
    <t>98s</t>
  </si>
  <si>
    <t>3.23415750e+02</t>
  </si>
  <si>
    <t>3.23397842e+02</t>
  </si>
  <si>
    <t>9.90e-07</t>
  </si>
  <si>
    <t>7.10e-09</t>
  </si>
  <si>
    <t>1.19e-08</t>
  </si>
  <si>
    <t>3.23412228e+02</t>
  </si>
  <si>
    <t>3.23412201e+02</t>
  </si>
  <si>
    <t>5.46e-11</t>
  </si>
  <si>
    <t>1.00e-08</t>
  </si>
  <si>
    <t>1.70e-11</t>
  </si>
  <si>
    <t>99s</t>
  </si>
  <si>
    <t>3.23412199e+02</t>
  </si>
  <si>
    <t>4.07e-08</t>
  </si>
  <si>
    <t>100s</t>
  </si>
  <si>
    <t>3.23412196e+02</t>
  </si>
  <si>
    <t>8.80e-08</t>
  </si>
  <si>
    <t>101s</t>
  </si>
  <si>
    <t>3.23412190e+02</t>
  </si>
  <si>
    <t>1.94e-07</t>
  </si>
  <si>
    <t>102s</t>
  </si>
  <si>
    <t>3.23412204e+02</t>
  </si>
  <si>
    <t>3.40e-08</t>
  </si>
  <si>
    <t>104s</t>
  </si>
  <si>
    <t>3.23412176e+02</t>
  </si>
  <si>
    <t>1.12e-07</t>
  </si>
  <si>
    <t>105s</t>
  </si>
  <si>
    <t>solved</t>
  </si>
  <si>
    <t>in</t>
  </si>
  <si>
    <t>iterations</t>
  </si>
  <si>
    <t>104.88</t>
  </si>
  <si>
    <t>seconds</t>
  </si>
  <si>
    <t>(124.16</t>
  </si>
  <si>
    <t>work</t>
  </si>
  <si>
    <t>units)</t>
  </si>
  <si>
    <t>Optimal</t>
  </si>
  <si>
    <t>crossover</t>
  </si>
  <si>
    <t>DPushes</t>
  </si>
  <si>
    <t>remaining</t>
  </si>
  <si>
    <t>DInf</t>
  </si>
  <si>
    <t>0.0000000e+00</t>
  </si>
  <si>
    <t>106s</t>
  </si>
  <si>
    <t>107s</t>
  </si>
  <si>
    <t>PPushes</t>
  </si>
  <si>
    <t>PInf</t>
  </si>
  <si>
    <t>110s</t>
  </si>
  <si>
    <t>115s</t>
  </si>
  <si>
    <t>121s</t>
  </si>
  <si>
    <t>125s</t>
  </si>
  <si>
    <t>130s</t>
  </si>
  <si>
    <t>135s</t>
  </si>
  <si>
    <t>140s</t>
  </si>
  <si>
    <t>145s</t>
  </si>
  <si>
    <t>151s</t>
  </si>
  <si>
    <t>152s</t>
  </si>
  <si>
    <t>Push</t>
  </si>
  <si>
    <t>phase</t>
  </si>
  <si>
    <t>complete:</t>
  </si>
  <si>
    <t>Pinf</t>
  </si>
  <si>
    <t>0.0000000e+00,</t>
  </si>
  <si>
    <t>Dinf</t>
  </si>
  <si>
    <t>2.7218892e-11</t>
  </si>
  <si>
    <t>simplex</t>
  </si>
  <si>
    <t>Iteration</t>
  </si>
  <si>
    <t>Inf.</t>
  </si>
  <si>
    <t>3.2341223e+02</t>
  </si>
  <si>
    <t>0.000000e+00</t>
  </si>
  <si>
    <t>153s</t>
  </si>
  <si>
    <t>154s</t>
  </si>
  <si>
    <t>Use</t>
  </si>
  <si>
    <t>convert</t>
  </si>
  <si>
    <t>symmetric</t>
  </si>
  <si>
    <t>solution</t>
  </si>
  <si>
    <t>basic</t>
  </si>
  <si>
    <t>solution...</t>
  </si>
  <si>
    <t>156s</t>
  </si>
  <si>
    <t>162s</t>
  </si>
  <si>
    <t>167s</t>
  </si>
  <si>
    <t>170s</t>
  </si>
  <si>
    <t>175s</t>
  </si>
  <si>
    <t>181s</t>
  </si>
  <si>
    <t>185s</t>
  </si>
  <si>
    <t>190s</t>
  </si>
  <si>
    <t>195s</t>
  </si>
  <si>
    <t>200s</t>
  </si>
  <si>
    <t>205s</t>
  </si>
  <si>
    <t>212s</t>
  </si>
  <si>
    <t>214s</t>
  </si>
  <si>
    <t>1.0625869e-10</t>
  </si>
  <si>
    <t>216s</t>
  </si>
  <si>
    <t>217s</t>
  </si>
  <si>
    <t>Concurrent</t>
  </si>
  <si>
    <t>spin</t>
  </si>
  <si>
    <t>2.94s</t>
  </si>
  <si>
    <t>Solved</t>
  </si>
  <si>
    <t>relaxation:</t>
  </si>
  <si>
    <t>3.234122e+02,</t>
  </si>
  <si>
    <t>iterations,</t>
  </si>
  <si>
    <t>158.52</t>
  </si>
  <si>
    <t>(133.78</t>
  </si>
  <si>
    <t>Nodes</t>
  </si>
  <si>
    <t>|</t>
  </si>
  <si>
    <t>Current</t>
  </si>
  <si>
    <t>Node</t>
  </si>
  <si>
    <t>Work</t>
  </si>
  <si>
    <t>Expl</t>
  </si>
  <si>
    <t>Unexpl</t>
  </si>
  <si>
    <t>Obj</t>
  </si>
  <si>
    <t>Depth</t>
  </si>
  <si>
    <t>IntInf</t>
  </si>
  <si>
    <t>Incumbent</t>
  </si>
  <si>
    <t>BestBd</t>
  </si>
  <si>
    <t>It/Node</t>
  </si>
  <si>
    <t>323.41223</t>
  </si>
  <si>
    <t>54149.1992</t>
  </si>
  <si>
    <t>99.4%</t>
  </si>
  <si>
    <t>637s</t>
  </si>
  <si>
    <t>47386.135833</t>
  </si>
  <si>
    <t>750s</t>
  </si>
  <si>
    <t>30301.187500</t>
  </si>
  <si>
    <t>98.9%</t>
  </si>
  <si>
    <t>880s</t>
  </si>
  <si>
    <t>30301.1875</t>
  </si>
  <si>
    <t>37115s</t>
  </si>
  <si>
    <t>27854.094167</t>
  </si>
  <si>
    <t>98.8%</t>
  </si>
  <si>
    <t>37119s</t>
  </si>
  <si>
    <t>25755.474167</t>
  </si>
  <si>
    <t>98.7%</t>
  </si>
  <si>
    <t>37124s</t>
  </si>
  <si>
    <t>25755.4742</t>
  </si>
  <si>
    <t>Cutting</t>
  </si>
  <si>
    <t>planes:</t>
  </si>
  <si>
    <t>Cover:</t>
  </si>
  <si>
    <t>Implied</t>
  </si>
  <si>
    <t>bound:</t>
  </si>
  <si>
    <t>Clique:</t>
  </si>
  <si>
    <t>MIR:</t>
  </si>
  <si>
    <t>StrongCG:</t>
  </si>
  <si>
    <t>GUB</t>
  </si>
  <si>
    <t>cover:</t>
  </si>
  <si>
    <t>RLT:</t>
  </si>
  <si>
    <t>Relax-and-lift:</t>
  </si>
  <si>
    <t>Explored</t>
  </si>
  <si>
    <t>nodes</t>
  </si>
  <si>
    <t>(2546293</t>
  </si>
  <si>
    <t>iterations)</t>
  </si>
  <si>
    <t>43200.69</t>
  </si>
  <si>
    <t>(101341.27</t>
  </si>
  <si>
    <t>count</t>
  </si>
  <si>
    <t>was</t>
  </si>
  <si>
    <t>(of</t>
  </si>
  <si>
    <t>available</t>
  </si>
  <si>
    <t>processors)</t>
  </si>
  <si>
    <t>Solution</t>
  </si>
  <si>
    <t>25755.5</t>
  </si>
  <si>
    <t>27854.1</t>
  </si>
  <si>
    <t>30301.2</t>
  </si>
  <si>
    <t>59429.5</t>
  </si>
  <si>
    <t>limit</t>
  </si>
  <si>
    <t>reached</t>
  </si>
  <si>
    <t>Best</t>
  </si>
  <si>
    <t>2.575547416671e+04,</t>
  </si>
  <si>
    <t>best</t>
  </si>
  <si>
    <t>bound</t>
  </si>
  <si>
    <t>3.234122271615e+02,</t>
  </si>
  <si>
    <t>gap</t>
  </si>
  <si>
    <t>98.7443%</t>
  </si>
  <si>
    <t>Planning</t>
  </si>
  <si>
    <t>period</t>
  </si>
  <si>
    <t>modified</t>
  </si>
  <si>
    <t>MSS</t>
  </si>
  <si>
    <t>-----------------------------</t>
  </si>
  <si>
    <t>Cycle:</t>
  </si>
  <si>
    <t>----------------------------------------------------------------------</t>
  </si>
  <si>
    <t>GA-1|EN</t>
  </si>
  <si>
    <t>UR</t>
  </si>
  <si>
    <t>EN</t>
  </si>
  <si>
    <t>#</t>
  </si>
  <si>
    <t>GA-2|UR</t>
  </si>
  <si>
    <t>KA</t>
  </si>
  <si>
    <t>GA-3|UR</t>
  </si>
  <si>
    <t>GA-4|#</t>
  </si>
  <si>
    <t>GO</t>
  </si>
  <si>
    <t>GN</t>
  </si>
  <si>
    <t>GA-5|GO</t>
  </si>
  <si>
    <t>GA-6|UR</t>
  </si>
  <si>
    <t>GA-7|#</t>
  </si>
  <si>
    <t>E[unmet</t>
  </si>
  <si>
    <t>#operations]</t>
  </si>
  <si>
    <t>E[fracton</t>
  </si>
  <si>
    <t>operated]</t>
  </si>
  <si>
    <t>E[que]</t>
  </si>
  <si>
    <t>-------------------------------------------------------</t>
  </si>
  <si>
    <t>GN-a|</t>
  </si>
  <si>
    <t>20.72</t>
  </si>
  <si>
    <t>0.459</t>
  </si>
  <si>
    <t>1325.8</t>
  </si>
  <si>
    <t>GN-b|</t>
  </si>
  <si>
    <t>2.69</t>
  </si>
  <si>
    <t>0.720</t>
  </si>
  <si>
    <t>733.5</t>
  </si>
  <si>
    <t>GN-c|</t>
  </si>
  <si>
    <t>0.990</t>
  </si>
  <si>
    <t>18.0</t>
  </si>
  <si>
    <t>GN-d|</t>
  </si>
  <si>
    <t>0.00</t>
  </si>
  <si>
    <t>1.000</t>
  </si>
  <si>
    <t>0.0</t>
  </si>
  <si>
    <t>GN-e|</t>
  </si>
  <si>
    <t>14.06</t>
  </si>
  <si>
    <t>0.380</t>
  </si>
  <si>
    <t>2925.2</t>
  </si>
  <si>
    <t>GN-f|</t>
  </si>
  <si>
    <t>GO-a|</t>
  </si>
  <si>
    <t>10.46</t>
  </si>
  <si>
    <t>0.534</t>
  </si>
  <si>
    <t>700.9</t>
  </si>
  <si>
    <t>GO-b|</t>
  </si>
  <si>
    <t>6.17</t>
  </si>
  <si>
    <t>0.586</t>
  </si>
  <si>
    <t>1301.2</t>
  </si>
  <si>
    <t>GO-c|</t>
  </si>
  <si>
    <t>0.80</t>
  </si>
  <si>
    <t>0.920</t>
  </si>
  <si>
    <t>151.1</t>
  </si>
  <si>
    <t>GO-d|</t>
  </si>
  <si>
    <t>3.08</t>
  </si>
  <si>
    <t>0.000</t>
  </si>
  <si>
    <t>1307.6</t>
  </si>
  <si>
    <t>GO-e|</t>
  </si>
  <si>
    <t>0.69</t>
  </si>
  <si>
    <t>0.909</t>
  </si>
  <si>
    <t>162.5</t>
  </si>
  <si>
    <t>GO-f|</t>
  </si>
  <si>
    <t>0.11</t>
  </si>
  <si>
    <t>0.983</t>
  </si>
  <si>
    <t>31.3</t>
  </si>
  <si>
    <t>UR-a|</t>
  </si>
  <si>
    <t>0.94</t>
  </si>
  <si>
    <t>0.907</t>
  </si>
  <si>
    <t>213.2</t>
  </si>
  <si>
    <t>UR-b|</t>
  </si>
  <si>
    <t>0.899</t>
  </si>
  <si>
    <t>166.9</t>
  </si>
  <si>
    <t>UR-c|</t>
  </si>
  <si>
    <t>16.71</t>
  </si>
  <si>
    <t>0.725</t>
  </si>
  <si>
    <t>1027.9</t>
  </si>
  <si>
    <t>UR-d|</t>
  </si>
  <si>
    <t>5.00</t>
  </si>
  <si>
    <t>0.589</t>
  </si>
  <si>
    <t>1055.7</t>
  </si>
  <si>
    <t>UR-e|</t>
  </si>
  <si>
    <t>43.59</t>
  </si>
  <si>
    <t>0.246</t>
  </si>
  <si>
    <t>4620.2</t>
  </si>
  <si>
    <t>UR-f|</t>
  </si>
  <si>
    <t>0.994</t>
  </si>
  <si>
    <t>14.2</t>
  </si>
  <si>
    <t>UR-g|</t>
  </si>
  <si>
    <t>16.41</t>
  </si>
  <si>
    <t>0.466</t>
  </si>
  <si>
    <t>861.7</t>
  </si>
  <si>
    <t>KA-a|</t>
  </si>
  <si>
    <t>0.32</t>
  </si>
  <si>
    <t>0.962</t>
  </si>
  <si>
    <t>33.9</t>
  </si>
  <si>
    <t>EN-a|</t>
  </si>
  <si>
    <t>17.11</t>
  </si>
  <si>
    <t>0.295</t>
  </si>
  <si>
    <t>2429.4</t>
  </si>
  <si>
    <t>EN-b|</t>
  </si>
  <si>
    <t>1.45</t>
  </si>
  <si>
    <t>0.887</t>
  </si>
  <si>
    <t>194.3</t>
  </si>
  <si>
    <t>EN-c|</t>
  </si>
  <si>
    <t>13.41</t>
  </si>
  <si>
    <t>0.467</t>
  </si>
  <si>
    <t>1153.4</t>
  </si>
  <si>
    <t>EN-d|</t>
  </si>
  <si>
    <t>0.07</t>
  </si>
  <si>
    <t>0.988</t>
  </si>
  <si>
    <t>13.4</t>
  </si>
  <si>
    <t>EN-e|</t>
  </si>
  <si>
    <t>0.964</t>
  </si>
  <si>
    <t>64.6</t>
  </si>
  <si>
    <t>Expected</t>
  </si>
  <si>
    <t>bed</t>
  </si>
  <si>
    <t>ward</t>
  </si>
  <si>
    <t>utilization</t>
  </si>
  <si>
    <t>MC|19.3</t>
  </si>
  <si>
    <t>21.8</t>
  </si>
  <si>
    <t>23.2</t>
  </si>
  <si>
    <t>24.4</t>
  </si>
  <si>
    <t>25.1</t>
  </si>
  <si>
    <t>19.9</t>
  </si>
  <si>
    <t>16.1</t>
  </si>
  <si>
    <t>18.7</t>
  </si>
  <si>
    <t>20.3</t>
  </si>
  <si>
    <t>21.4</t>
  </si>
  <si>
    <t>21.1</t>
  </si>
  <si>
    <t>20.4</t>
  </si>
  <si>
    <t>15.7</t>
  </si>
  <si>
    <t>12.6</t>
  </si>
  <si>
    <t>IC|3.7</t>
  </si>
  <si>
    <t>4.6</t>
  </si>
  <si>
    <t>4.7</t>
  </si>
  <si>
    <t>5.2</t>
  </si>
  <si>
    <t>4.5</t>
  </si>
  <si>
    <t>1.4</t>
  </si>
  <si>
    <t>2.7</t>
  </si>
  <si>
    <t>4.1</t>
  </si>
  <si>
    <t>3.3</t>
  </si>
  <si>
    <t>3.1</t>
  </si>
  <si>
    <t>0.9</t>
  </si>
  <si>
    <t>MC|15.8</t>
  </si>
  <si>
    <t>17.1</t>
  </si>
  <si>
    <t>18.9</t>
  </si>
  <si>
    <t>20.6</t>
  </si>
  <si>
    <t>17.3</t>
  </si>
  <si>
    <t>14.0</t>
  </si>
  <si>
    <t>17.2</t>
  </si>
  <si>
    <t>18.2</t>
  </si>
  <si>
    <t>19.4</t>
  </si>
  <si>
    <t>20.2</t>
  </si>
  <si>
    <t>21.5</t>
  </si>
  <si>
    <t>12.5</t>
  </si>
  <si>
    <t>IC|2.6</t>
  </si>
  <si>
    <t>3.5</t>
  </si>
  <si>
    <t>3.7</t>
  </si>
  <si>
    <t>4.8</t>
  </si>
  <si>
    <t>3.9</t>
  </si>
  <si>
    <t>1.0</t>
  </si>
  <si>
    <t>2.3</t>
  </si>
  <si>
    <t>3.4</t>
  </si>
  <si>
    <t>3.8</t>
  </si>
  <si>
    <t>1.3</t>
  </si>
  <si>
    <t>323.4</t>
  </si>
  <si>
    <t>0.987</t>
  </si>
  <si>
    <t>43200.8</t>
  </si>
  <si>
    <t>0x35cb58f9</t>
  </si>
  <si>
    <t>6s)</t>
  </si>
  <si>
    <t>15s)</t>
  </si>
  <si>
    <t>164s)</t>
  </si>
  <si>
    <t>166s)</t>
  </si>
  <si>
    <t>166.60s</t>
  </si>
  <si>
    <t>49342.851667</t>
  </si>
  <si>
    <t>(281078</t>
  </si>
  <si>
    <t>45080.497500</t>
  </si>
  <si>
    <t>0.10s</t>
  </si>
  <si>
    <t>1.615e+06</t>
  </si>
  <si>
    <t>2.877e+06</t>
  </si>
  <si>
    <t>1.036e+08</t>
  </si>
  <si>
    <t>3.26435259e+06</t>
  </si>
  <si>
    <t>-4.04885759e+06</t>
  </si>
  <si>
    <t>1.49e+04</t>
  </si>
  <si>
    <t>3.88e-02</t>
  </si>
  <si>
    <t>1.21e+02</t>
  </si>
  <si>
    <t>7.17030061e+05</t>
  </si>
  <si>
    <t>-3.60922239e+06</t>
  </si>
  <si>
    <t>2.79e+03</t>
  </si>
  <si>
    <t>1.82e-01</t>
  </si>
  <si>
    <t>2.82e+01</t>
  </si>
  <si>
    <t>1.10380975e+05</t>
  </si>
  <si>
    <t>-2.01467637e+06</t>
  </si>
  <si>
    <t>2.28e+02</t>
  </si>
  <si>
    <t>7.22e-16</t>
  </si>
  <si>
    <t>5.19e+00</t>
  </si>
  <si>
    <t>4.62431638e+04</t>
  </si>
  <si>
    <t>-5.37568871e+05</t>
  </si>
  <si>
    <t>2.72e+01</t>
  </si>
  <si>
    <t>5.83e-16</t>
  </si>
  <si>
    <t>1.16e+00</t>
  </si>
  <si>
    <t>176s</t>
  </si>
  <si>
    <t>2.63791384e+04</t>
  </si>
  <si>
    <t>-1.63473230e+05</t>
  </si>
  <si>
    <t>6.40e+00</t>
  </si>
  <si>
    <t>3.89e-16</t>
  </si>
  <si>
    <t>3.30e-01</t>
  </si>
  <si>
    <t>1.90960984e+04</t>
  </si>
  <si>
    <t>-6.41341557e+04</t>
  </si>
  <si>
    <t>3.55e+00</t>
  </si>
  <si>
    <t>2.50e-16</t>
  </si>
  <si>
    <t>1.35e-01</t>
  </si>
  <si>
    <t>1.44515232e+04</t>
  </si>
  <si>
    <t>-2.15476624e+04</t>
  </si>
  <si>
    <t>2.04e+00</t>
  </si>
  <si>
    <t>1.19e-16</t>
  </si>
  <si>
    <t>5.49e-02</t>
  </si>
  <si>
    <t>1.15154364e+04</t>
  </si>
  <si>
    <t>-8.45052642e+03</t>
  </si>
  <si>
    <t>1.13e+00</t>
  </si>
  <si>
    <t>1.14e-16</t>
  </si>
  <si>
    <t>2.95e-02</t>
  </si>
  <si>
    <t>9.46485021e+03</t>
  </si>
  <si>
    <t>2.28989170e+03</t>
  </si>
  <si>
    <t>5.54e-01</t>
  </si>
  <si>
    <t>8.33e-17</t>
  </si>
  <si>
    <t>7.96238551e+03</t>
  </si>
  <si>
    <t>5.73489867e+03</t>
  </si>
  <si>
    <t>1.46e-01</t>
  </si>
  <si>
    <t>6.73e-17</t>
  </si>
  <si>
    <t>3.11e-03</t>
  </si>
  <si>
    <t>177s</t>
  </si>
  <si>
    <t>7.57268173e+03</t>
  </si>
  <si>
    <t>6.45947373e+03</t>
  </si>
  <si>
    <t>6.39e-02</t>
  </si>
  <si>
    <t>7.54e-17</t>
  </si>
  <si>
    <t>1.56e-03</t>
  </si>
  <si>
    <t>7.46210498e+03</t>
  </si>
  <si>
    <t>6.87578088e+03</t>
  </si>
  <si>
    <t>4.06e-02</t>
  </si>
  <si>
    <t>6.57e-17</t>
  </si>
  <si>
    <t>8.11e-04</t>
  </si>
  <si>
    <t>7.39029216e+03</t>
  </si>
  <si>
    <t>7.07103408e+03</t>
  </si>
  <si>
    <t>2.58e-02</t>
  </si>
  <si>
    <t>7.25e-17</t>
  </si>
  <si>
    <t>4.36e-04</t>
  </si>
  <si>
    <t>7.33246687e+03</t>
  </si>
  <si>
    <t>7.17632258e+03</t>
  </si>
  <si>
    <t>1.40e-02</t>
  </si>
  <si>
    <t>6.87e-17</t>
  </si>
  <si>
    <t>2.11e-04</t>
  </si>
  <si>
    <t>7.29622316e+03</t>
  </si>
  <si>
    <t>7.23214586e+03</t>
  </si>
  <si>
    <t>6.90e-03</t>
  </si>
  <si>
    <t>7.22e-17</t>
  </si>
  <si>
    <t>8.50e-05</t>
  </si>
  <si>
    <t>7.27807192e+03</t>
  </si>
  <si>
    <t>7.24640156e+03</t>
  </si>
  <si>
    <t>3.41e-03</t>
  </si>
  <si>
    <t>6.58e-17</t>
  </si>
  <si>
    <t>4.20e-05</t>
  </si>
  <si>
    <t>178s</t>
  </si>
  <si>
    <t>7.26687046e+03</t>
  </si>
  <si>
    <t>7.25640569e+03</t>
  </si>
  <si>
    <t>1.28e-03</t>
  </si>
  <si>
    <t>6.93e-17</t>
  </si>
  <si>
    <t>1.36e-05</t>
  </si>
  <si>
    <t>7.26193822e+03</t>
  </si>
  <si>
    <t>7.25923755e+03</t>
  </si>
  <si>
    <t>3.67e-04</t>
  </si>
  <si>
    <t>9.13e-17</t>
  </si>
  <si>
    <t>3.46e-06</t>
  </si>
  <si>
    <t>7.26051493e+03</t>
  </si>
  <si>
    <t>7.25974864e+03</t>
  </si>
  <si>
    <t>1.12e-04</t>
  </si>
  <si>
    <t>7.16e-17</t>
  </si>
  <si>
    <t>9.70e-07</t>
  </si>
  <si>
    <t>7.26004824e+03</t>
  </si>
  <si>
    <t>7.25983387e+03</t>
  </si>
  <si>
    <t>3.02e-05</t>
  </si>
  <si>
    <t>6.77e-17</t>
  </si>
  <si>
    <t>2.73e-07</t>
  </si>
  <si>
    <t>179s</t>
  </si>
  <si>
    <t>7.25990452e+03</t>
  </si>
  <si>
    <t>7.25986723e+03</t>
  </si>
  <si>
    <t>5.22e-06</t>
  </si>
  <si>
    <t>8.88e-16</t>
  </si>
  <si>
    <t>4.75e-08</t>
  </si>
  <si>
    <t>7.25987360e+03</t>
  </si>
  <si>
    <t>7.25987345e+03</t>
  </si>
  <si>
    <t>5.67e-10</t>
  </si>
  <si>
    <t>2.35e-10</t>
  </si>
  <si>
    <t>7.25987359e+03</t>
  </si>
  <si>
    <t>5.96e-11</t>
  </si>
  <si>
    <t>2.35e-13</t>
  </si>
  <si>
    <t>180s</t>
  </si>
  <si>
    <t>179.60</t>
  </si>
  <si>
    <t>(163.53</t>
  </si>
  <si>
    <t>3.37s</t>
  </si>
  <si>
    <t>(can</t>
  </si>
  <si>
    <t>be</t>
  </si>
  <si>
    <t>avoided</t>
  </si>
  <si>
    <t>by</t>
  </si>
  <si>
    <t>choosing</t>
  </si>
  <si>
    <t>Method=3)</t>
  </si>
  <si>
    <t>7.259874e+03,</t>
  </si>
  <si>
    <t>14.73</t>
  </si>
  <si>
    <t>(8.19</t>
  </si>
  <si>
    <t>Total</t>
  </si>
  <si>
    <t>elapsed</t>
  </si>
  <si>
    <t>192.49s</t>
  </si>
  <si>
    <t>196.21s</t>
  </si>
  <si>
    <t>200.22s</t>
  </si>
  <si>
    <t>7259.87359</t>
  </si>
  <si>
    <t>45080.4975</t>
  </si>
  <si>
    <t>83.9%</t>
  </si>
  <si>
    <t>207s</t>
  </si>
  <si>
    <t>11216.102500</t>
  </si>
  <si>
    <t>35.3%</t>
  </si>
  <si>
    <t>10951.151667</t>
  </si>
  <si>
    <t>33.7%</t>
  </si>
  <si>
    <t>208s</t>
  </si>
  <si>
    <t>10839.248333</t>
  </si>
  <si>
    <t>33.0%</t>
  </si>
  <si>
    <t>10180.120833</t>
  </si>
  <si>
    <t>28.7%</t>
  </si>
  <si>
    <t>252s</t>
  </si>
  <si>
    <t>10180.1208</t>
  </si>
  <si>
    <t>273s</t>
  </si>
  <si>
    <t>10131.045000</t>
  </si>
  <si>
    <t>28.3%</t>
  </si>
  <si>
    <t>278s</t>
  </si>
  <si>
    <t>10104.939166</t>
  </si>
  <si>
    <t>28.2%</t>
  </si>
  <si>
    <t>279s</t>
  </si>
  <si>
    <t>9598.4266665</t>
  </si>
  <si>
    <t>24.4%</t>
  </si>
  <si>
    <t>297s</t>
  </si>
  <si>
    <t>7259.89001</t>
  </si>
  <si>
    <t>9598.42667</t>
  </si>
  <si>
    <t>302s</t>
  </si>
  <si>
    <t>7260.42653</t>
  </si>
  <si>
    <t>308s</t>
  </si>
  <si>
    <t>7260.55840</t>
  </si>
  <si>
    <t>314s</t>
  </si>
  <si>
    <t>7260.63561</t>
  </si>
  <si>
    <t>320s</t>
  </si>
  <si>
    <t>7260.86103</t>
  </si>
  <si>
    <t>326s</t>
  </si>
  <si>
    <t>7260.88337</t>
  </si>
  <si>
    <t>330s</t>
  </si>
  <si>
    <t>7260.88885</t>
  </si>
  <si>
    <t>333s</t>
  </si>
  <si>
    <t>7264.86089</t>
  </si>
  <si>
    <t>24.3%</t>
  </si>
  <si>
    <t>336s</t>
  </si>
  <si>
    <t>338s</t>
  </si>
  <si>
    <t>7277.95004</t>
  </si>
  <si>
    <t>24.2%</t>
  </si>
  <si>
    <t>382s</t>
  </si>
  <si>
    <t>9597.5333332</t>
  </si>
  <si>
    <t>9596.1783332</t>
  </si>
  <si>
    <t>383s</t>
  </si>
  <si>
    <t>7300.77402</t>
  </si>
  <si>
    <t>9596.17833</t>
  </si>
  <si>
    <t>23.9%</t>
  </si>
  <si>
    <t>389s</t>
  </si>
  <si>
    <t>7308.07335</t>
  </si>
  <si>
    <t>23.8%</t>
  </si>
  <si>
    <t>395s</t>
  </si>
  <si>
    <t>7309.14762</t>
  </si>
  <si>
    <t>399s</t>
  </si>
  <si>
    <t>7309.19393</t>
  </si>
  <si>
    <t>402s</t>
  </si>
  <si>
    <t>7316.06757</t>
  </si>
  <si>
    <t>405s</t>
  </si>
  <si>
    <t>7316.97926</t>
  </si>
  <si>
    <t>409s</t>
  </si>
  <si>
    <t>7317.09253</t>
  </si>
  <si>
    <t>23.7%</t>
  </si>
  <si>
    <t>412s</t>
  </si>
  <si>
    <t>7317.10900</t>
  </si>
  <si>
    <t>415s</t>
  </si>
  <si>
    <t>7317.12043</t>
  </si>
  <si>
    <t>417s</t>
  </si>
  <si>
    <t>7317.12214</t>
  </si>
  <si>
    <t>419s</t>
  </si>
  <si>
    <t>7361.09263</t>
  </si>
  <si>
    <t>23.3%</t>
  </si>
  <si>
    <t>464s</t>
  </si>
  <si>
    <t>9596.0216665</t>
  </si>
  <si>
    <t>470s</t>
  </si>
  <si>
    <t>7374.49955</t>
  </si>
  <si>
    <t>9596.02167</t>
  </si>
  <si>
    <t>23.2%</t>
  </si>
  <si>
    <t>477s</t>
  </si>
  <si>
    <t>7381.40438</t>
  </si>
  <si>
    <t>23.1%</t>
  </si>
  <si>
    <t>482s</t>
  </si>
  <si>
    <t>7387.91917</t>
  </si>
  <si>
    <t>23.0%</t>
  </si>
  <si>
    <t>486s</t>
  </si>
  <si>
    <t>7390.04711</t>
  </si>
  <si>
    <t>491s</t>
  </si>
  <si>
    <t>7397.84236</t>
  </si>
  <si>
    <t>22.9%</t>
  </si>
  <si>
    <t>495s</t>
  </si>
  <si>
    <t>7400.91475</t>
  </si>
  <si>
    <t>500s</t>
  </si>
  <si>
    <t>7403.89331</t>
  </si>
  <si>
    <t>22.8%</t>
  </si>
  <si>
    <t>505s</t>
  </si>
  <si>
    <t>7405.98347</t>
  </si>
  <si>
    <t>509s</t>
  </si>
  <si>
    <t>7406.68357</t>
  </si>
  <si>
    <t>514s</t>
  </si>
  <si>
    <t>7411.01319</t>
  </si>
  <si>
    <t>519s</t>
  </si>
  <si>
    <t>7412.58963</t>
  </si>
  <si>
    <t>523s</t>
  </si>
  <si>
    <t>7413.70170</t>
  </si>
  <si>
    <t>22.7%</t>
  </si>
  <si>
    <t>528s</t>
  </si>
  <si>
    <t>7414.17274</t>
  </si>
  <si>
    <t>532s</t>
  </si>
  <si>
    <t>7414.28219</t>
  </si>
  <si>
    <t>536s</t>
  </si>
  <si>
    <t>7414.35811</t>
  </si>
  <si>
    <t>539s</t>
  </si>
  <si>
    <t>7414.37162</t>
  </si>
  <si>
    <t>542s</t>
  </si>
  <si>
    <t>7438.02948</t>
  </si>
  <si>
    <t>22.5%</t>
  </si>
  <si>
    <t>590s</t>
  </si>
  <si>
    <t>9595.8649999</t>
  </si>
  <si>
    <t>591s</t>
  </si>
  <si>
    <t>7453.28884</t>
  </si>
  <si>
    <t>9595.86500</t>
  </si>
  <si>
    <t>22.3%</t>
  </si>
  <si>
    <t>598s</t>
  </si>
  <si>
    <t>7494.28596</t>
  </si>
  <si>
    <t>21.9%</t>
  </si>
  <si>
    <t>604s</t>
  </si>
  <si>
    <t>7525.57490</t>
  </si>
  <si>
    <t>21.6%</t>
  </si>
  <si>
    <t>609s</t>
  </si>
  <si>
    <t>7535.64016</t>
  </si>
  <si>
    <t>21.5%</t>
  </si>
  <si>
    <t>614s</t>
  </si>
  <si>
    <t>7543.29408</t>
  </si>
  <si>
    <t>21.4%</t>
  </si>
  <si>
    <t>619s</t>
  </si>
  <si>
    <t>7557.52690</t>
  </si>
  <si>
    <t>21.2%</t>
  </si>
  <si>
    <t>625s</t>
  </si>
  <si>
    <t>7562.14959</t>
  </si>
  <si>
    <t>630s</t>
  </si>
  <si>
    <t>7566.51256</t>
  </si>
  <si>
    <t>21.1%</t>
  </si>
  <si>
    <t>635s</t>
  </si>
  <si>
    <t>7582.99238</t>
  </si>
  <si>
    <t>21.0%</t>
  </si>
  <si>
    <t>640s</t>
  </si>
  <si>
    <t>7608.09833</t>
  </si>
  <si>
    <t>20.7%</t>
  </si>
  <si>
    <t>646s</t>
  </si>
  <si>
    <t>7613.17094</t>
  </si>
  <si>
    <t>651s</t>
  </si>
  <si>
    <t>7615.09530</t>
  </si>
  <si>
    <t>20.6%</t>
  </si>
  <si>
    <t>656s</t>
  </si>
  <si>
    <t>7617.62959</t>
  </si>
  <si>
    <t>661s</t>
  </si>
  <si>
    <t>7618.43847</t>
  </si>
  <si>
    <t>666s</t>
  </si>
  <si>
    <t>7618.65639</t>
  </si>
  <si>
    <t>670s</t>
  </si>
  <si>
    <t>7618.72320</t>
  </si>
  <si>
    <t>674s</t>
  </si>
  <si>
    <t>7649.98508</t>
  </si>
  <si>
    <t>20.3%</t>
  </si>
  <si>
    <t>692s</t>
  </si>
  <si>
    <t>7672.67499</t>
  </si>
  <si>
    <t>20.0%</t>
  </si>
  <si>
    <t>701s</t>
  </si>
  <si>
    <t>7689.55897</t>
  </si>
  <si>
    <t>19.9%</t>
  </si>
  <si>
    <t>707s</t>
  </si>
  <si>
    <t>7694.31804</t>
  </si>
  <si>
    <t>19.8%</t>
  </si>
  <si>
    <t>713s</t>
  </si>
  <si>
    <t>7709.23817</t>
  </si>
  <si>
    <t>19.7%</t>
  </si>
  <si>
    <t>718s</t>
  </si>
  <si>
    <t>7713.60173</t>
  </si>
  <si>
    <t>19.6%</t>
  </si>
  <si>
    <t>724s</t>
  </si>
  <si>
    <t>7720.61609</t>
  </si>
  <si>
    <t>19.5%</t>
  </si>
  <si>
    <t>730s</t>
  </si>
  <si>
    <t>7730.72122</t>
  </si>
  <si>
    <t>19.4%</t>
  </si>
  <si>
    <t>735s</t>
  </si>
  <si>
    <t>7733.33777</t>
  </si>
  <si>
    <t>740s</t>
  </si>
  <si>
    <t>7734.95691</t>
  </si>
  <si>
    <t>746s</t>
  </si>
  <si>
    <t>7736.10700</t>
  </si>
  <si>
    <t>751s</t>
  </si>
  <si>
    <t>7736.69930</t>
  </si>
  <si>
    <t>755s</t>
  </si>
  <si>
    <t>7736.86146</t>
  </si>
  <si>
    <t>759s</t>
  </si>
  <si>
    <t>7762.29044</t>
  </si>
  <si>
    <t>19.1%</t>
  </si>
  <si>
    <t>777s</t>
  </si>
  <si>
    <t>9339.2216665</t>
  </si>
  <si>
    <t>16.9%</t>
  </si>
  <si>
    <t>813s</t>
  </si>
  <si>
    <t>7790.77702</t>
  </si>
  <si>
    <t>9339.22167</t>
  </si>
  <si>
    <t>16.6%</t>
  </si>
  <si>
    <t>819s</t>
  </si>
  <si>
    <t>7797.78670</t>
  </si>
  <si>
    <t>16.5%</t>
  </si>
  <si>
    <t>825s</t>
  </si>
  <si>
    <t>7806.83241</t>
  </si>
  <si>
    <t>16.4%</t>
  </si>
  <si>
    <t>831s</t>
  </si>
  <si>
    <t>7809.24836</t>
  </si>
  <si>
    <t>836s</t>
  </si>
  <si>
    <t>7819.08277</t>
  </si>
  <si>
    <t>16.3%</t>
  </si>
  <si>
    <t>842s</t>
  </si>
  <si>
    <t>7823.05298</t>
  </si>
  <si>
    <t>16.2%</t>
  </si>
  <si>
    <t>847s</t>
  </si>
  <si>
    <t>7824.81730</t>
  </si>
  <si>
    <t>852s</t>
  </si>
  <si>
    <t>7825.65111</t>
  </si>
  <si>
    <t>857s</t>
  </si>
  <si>
    <t>7825.91296</t>
  </si>
  <si>
    <t>862s</t>
  </si>
  <si>
    <t>7843.34891</t>
  </si>
  <si>
    <t>16.0%</t>
  </si>
  <si>
    <t>878s</t>
  </si>
  <si>
    <t>9331.7283332</t>
  </si>
  <si>
    <t>15.9%</t>
  </si>
  <si>
    <t>879s</t>
  </si>
  <si>
    <t>9058.3574999</t>
  </si>
  <si>
    <t>13.4%</t>
  </si>
  <si>
    <t>8952.8116665</t>
  </si>
  <si>
    <t>12.4%</t>
  </si>
  <si>
    <t>8310.6033331</t>
  </si>
  <si>
    <t>5.62%</t>
  </si>
  <si>
    <t>918s</t>
  </si>
  <si>
    <t>7849.35140</t>
  </si>
  <si>
    <t>8310.60333</t>
  </si>
  <si>
    <t>5.55%</t>
  </si>
  <si>
    <t>924s</t>
  </si>
  <si>
    <t>7857.77031</t>
  </si>
  <si>
    <t>5.45%</t>
  </si>
  <si>
    <t>930s</t>
  </si>
  <si>
    <t>7861.86685</t>
  </si>
  <si>
    <t>5.40%</t>
  </si>
  <si>
    <t>936s</t>
  </si>
  <si>
    <t>7864.96963</t>
  </si>
  <si>
    <t>5.36%</t>
  </si>
  <si>
    <t>941s</t>
  </si>
  <si>
    <t>7867.09166</t>
  </si>
  <si>
    <t>5.34%</t>
  </si>
  <si>
    <t>947s</t>
  </si>
  <si>
    <t>7868.08332</t>
  </si>
  <si>
    <t>5.32%</t>
  </si>
  <si>
    <t>952s</t>
  </si>
  <si>
    <t>7868.41209</t>
  </si>
  <si>
    <t>957s</t>
  </si>
  <si>
    <t>7875.86018</t>
  </si>
  <si>
    <t>5.23%</t>
  </si>
  <si>
    <t>972s</t>
  </si>
  <si>
    <t>8310.3766665</t>
  </si>
  <si>
    <t>973s</t>
  </si>
  <si>
    <t>8309.7666665</t>
  </si>
  <si>
    <t>5.22%</t>
  </si>
  <si>
    <t>974s</t>
  </si>
  <si>
    <t>7885.59650</t>
  </si>
  <si>
    <t>8309.76667</t>
  </si>
  <si>
    <t>5.10%</t>
  </si>
  <si>
    <t>980s</t>
  </si>
  <si>
    <t>7889.53662</t>
  </si>
  <si>
    <t>5.06%</t>
  </si>
  <si>
    <t>986s</t>
  </si>
  <si>
    <t>7892.74998</t>
  </si>
  <si>
    <t>5.02%</t>
  </si>
  <si>
    <t>991s</t>
  </si>
  <si>
    <t>7895.02953</t>
  </si>
  <si>
    <t>4.99%</t>
  </si>
  <si>
    <t>997s</t>
  </si>
  <si>
    <t>7895.95429</t>
  </si>
  <si>
    <t>4.98%</t>
  </si>
  <si>
    <t>1002s</t>
  </si>
  <si>
    <t>7896.25800</t>
  </si>
  <si>
    <t>1006s</t>
  </si>
  <si>
    <t>7906.32119</t>
  </si>
  <si>
    <t>4.86%</t>
  </si>
  <si>
    <t>1021s</t>
  </si>
  <si>
    <t>7911.83750</t>
  </si>
  <si>
    <t>4.79%</t>
  </si>
  <si>
    <t>1030s</t>
  </si>
  <si>
    <t>7913.95907</t>
  </si>
  <si>
    <t>4.76%</t>
  </si>
  <si>
    <t>1035s</t>
  </si>
  <si>
    <t>7915.52268</t>
  </si>
  <si>
    <t>4.74%</t>
  </si>
  <si>
    <t>1040s</t>
  </si>
  <si>
    <t>7916.66398</t>
  </si>
  <si>
    <t>4.73%</t>
  </si>
  <si>
    <t>1046s</t>
  </si>
  <si>
    <t>7916.95919</t>
  </si>
  <si>
    <t>1050s</t>
  </si>
  <si>
    <t>7926.49403</t>
  </si>
  <si>
    <t>4.61%</t>
  </si>
  <si>
    <t>1065s</t>
  </si>
  <si>
    <t>7931.31431</t>
  </si>
  <si>
    <t>4.55%</t>
  </si>
  <si>
    <t>1072s</t>
  </si>
  <si>
    <t>7933.71770</t>
  </si>
  <si>
    <t>4.53%</t>
  </si>
  <si>
    <t>1077s</t>
  </si>
  <si>
    <t>7935.10896</t>
  </si>
  <si>
    <t>4.51%</t>
  </si>
  <si>
    <t>1082s</t>
  </si>
  <si>
    <t>7935.60955</t>
  </si>
  <si>
    <t>4.50%</t>
  </si>
  <si>
    <t>1087s</t>
  </si>
  <si>
    <t>7944.57461</t>
  </si>
  <si>
    <t>4.39%</t>
  </si>
  <si>
    <t>1102s</t>
  </si>
  <si>
    <t>7947.52778</t>
  </si>
  <si>
    <t>4.36%</t>
  </si>
  <si>
    <t>1109s</t>
  </si>
  <si>
    <t>7949.31631</t>
  </si>
  <si>
    <t>4.34%</t>
  </si>
  <si>
    <t>1114s</t>
  </si>
  <si>
    <t>7950.23129</t>
  </si>
  <si>
    <t>4.33%</t>
  </si>
  <si>
    <t>1120s</t>
  </si>
  <si>
    <t>7957.69656</t>
  </si>
  <si>
    <t>4.24%</t>
  </si>
  <si>
    <t>1134s</t>
  </si>
  <si>
    <t>7959.77332</t>
  </si>
  <si>
    <t>4.21%</t>
  </si>
  <si>
    <t>1140s</t>
  </si>
  <si>
    <t>7961.14609</t>
  </si>
  <si>
    <t>4.20%</t>
  </si>
  <si>
    <t>1146s</t>
  </si>
  <si>
    <t>7961.60625</t>
  </si>
  <si>
    <t>4.19%</t>
  </si>
  <si>
    <t>1151s</t>
  </si>
  <si>
    <t>7967.04180</t>
  </si>
  <si>
    <t>4.12%</t>
  </si>
  <si>
    <t>1164s</t>
  </si>
  <si>
    <t>1194s</t>
  </si>
  <si>
    <t>8293.5724999</t>
  </si>
  <si>
    <t>3.94%</t>
  </si>
  <si>
    <t>1268s</t>
  </si>
  <si>
    <t>8201.8508332</t>
  </si>
  <si>
    <t>2.86%</t>
  </si>
  <si>
    <t>1508s</t>
  </si>
  <si>
    <t>8201.8374999</t>
  </si>
  <si>
    <t>1521s</t>
  </si>
  <si>
    <t>8201.1974999</t>
  </si>
  <si>
    <t>1522s</t>
  </si>
  <si>
    <t>8201.1841665</t>
  </si>
  <si>
    <t>2.85%</t>
  </si>
  <si>
    <t>1523s</t>
  </si>
  <si>
    <t>8201.0766665</t>
  </si>
  <si>
    <t>1524s</t>
  </si>
  <si>
    <t>8200.9833332</t>
  </si>
  <si>
    <t>1525s</t>
  </si>
  <si>
    <t>8200.9699999</t>
  </si>
  <si>
    <t>8200.9033332</t>
  </si>
  <si>
    <t>1526s</t>
  </si>
  <si>
    <t>8200.8899999</t>
  </si>
  <si>
    <t>8200.6408332</t>
  </si>
  <si>
    <t>1527s</t>
  </si>
  <si>
    <t>8200.5474999</t>
  </si>
  <si>
    <t>1528s</t>
  </si>
  <si>
    <t>8200.5458332</t>
  </si>
  <si>
    <t>8200.2174999</t>
  </si>
  <si>
    <t>2.84%</t>
  </si>
  <si>
    <t>1529s</t>
  </si>
  <si>
    <t>8200.2041665</t>
  </si>
  <si>
    <t>8200.0016665</t>
  </si>
  <si>
    <t>1530s</t>
  </si>
  <si>
    <t>8199.8733332</t>
  </si>
  <si>
    <t>1531s</t>
  </si>
  <si>
    <t>8199.2133332</t>
  </si>
  <si>
    <t>2.83%</t>
  </si>
  <si>
    <t>8198.7549999</t>
  </si>
  <si>
    <t>1532s</t>
  </si>
  <si>
    <t>8198.6616665</t>
  </si>
  <si>
    <t>1534s</t>
  </si>
  <si>
    <t>8198.6483332</t>
  </si>
  <si>
    <t>2.82%</t>
  </si>
  <si>
    <t>8198.6349999</t>
  </si>
  <si>
    <t>1538s</t>
  </si>
  <si>
    <t>8198.6216665</t>
  </si>
  <si>
    <t>1539s</t>
  </si>
  <si>
    <t>8198.0366665</t>
  </si>
  <si>
    <t>8197.8808332</t>
  </si>
  <si>
    <t>1541s</t>
  </si>
  <si>
    <t>8197.8766665</t>
  </si>
  <si>
    <t>1542s</t>
  </si>
  <si>
    <t>8197.7499999</t>
  </si>
  <si>
    <t>2.81%</t>
  </si>
  <si>
    <t>1543s</t>
  </si>
  <si>
    <t>8197.7366665</t>
  </si>
  <si>
    <t>1545s</t>
  </si>
  <si>
    <t>8197.0499999</t>
  </si>
  <si>
    <t>1546s</t>
  </si>
  <si>
    <t>8197.0366665</t>
  </si>
  <si>
    <t>1547s</t>
  </si>
  <si>
    <t>8196.8483332</t>
  </si>
  <si>
    <t>2.80%</t>
  </si>
  <si>
    <t>8196.7349999</t>
  </si>
  <si>
    <t>1548s</t>
  </si>
  <si>
    <t>8196.6858332</t>
  </si>
  <si>
    <t>1550s</t>
  </si>
  <si>
    <t>8196.6724999</t>
  </si>
  <si>
    <t>1551s</t>
  </si>
  <si>
    <t>8196.6591665</t>
  </si>
  <si>
    <t>1552s</t>
  </si>
  <si>
    <t>8196.6458332</t>
  </si>
  <si>
    <t>8196.5924999</t>
  </si>
  <si>
    <t>1553s</t>
  </si>
  <si>
    <t>8196.2499999</t>
  </si>
  <si>
    <t>1554s</t>
  </si>
  <si>
    <t>8196.2366665</t>
  </si>
  <si>
    <t>1555s</t>
  </si>
  <si>
    <t>8196.2349999</t>
  </si>
  <si>
    <t>1556s</t>
  </si>
  <si>
    <t>8196.1274999</t>
  </si>
  <si>
    <t>1557s</t>
  </si>
  <si>
    <t>8195.7849999</t>
  </si>
  <si>
    <t>2.79%</t>
  </si>
  <si>
    <t>8195.6108332</t>
  </si>
  <si>
    <t>1558s</t>
  </si>
  <si>
    <t>8195.6091665</t>
  </si>
  <si>
    <t>8195.5016665</t>
  </si>
  <si>
    <t>1560s</t>
  </si>
  <si>
    <t>8195.2016665</t>
  </si>
  <si>
    <t>2.78%</t>
  </si>
  <si>
    <t>1561s</t>
  </si>
  <si>
    <t>8195.1883332</t>
  </si>
  <si>
    <t>8195.1749999</t>
  </si>
  <si>
    <t>1562s</t>
  </si>
  <si>
    <t>8195.1616665</t>
  </si>
  <si>
    <t>8195.1483332</t>
  </si>
  <si>
    <t>1563s</t>
  </si>
  <si>
    <t>8195.0816665</t>
  </si>
  <si>
    <t>8195.0683332</t>
  </si>
  <si>
    <t>8195.0549999</t>
  </si>
  <si>
    <t>1564s</t>
  </si>
  <si>
    <t>8194.7516665</t>
  </si>
  <si>
    <t>1565s</t>
  </si>
  <si>
    <t>8194.7449999</t>
  </si>
  <si>
    <t>1567s</t>
  </si>
  <si>
    <t>8194.5716665</t>
  </si>
  <si>
    <t>8194.3316665</t>
  </si>
  <si>
    <t>2.77%</t>
  </si>
  <si>
    <t>1568s</t>
  </si>
  <si>
    <t>8193.5249999</t>
  </si>
  <si>
    <t>2.76%</t>
  </si>
  <si>
    <t>1569s</t>
  </si>
  <si>
    <t>8193.5099999</t>
  </si>
  <si>
    <t>1570s</t>
  </si>
  <si>
    <t>8193.2016665</t>
  </si>
  <si>
    <t>1571s</t>
  </si>
  <si>
    <t>8193.1883332</t>
  </si>
  <si>
    <t>1572s</t>
  </si>
  <si>
    <t>8193.0949999</t>
  </si>
  <si>
    <t>8192.9199999</t>
  </si>
  <si>
    <t>1573s</t>
  </si>
  <si>
    <t>8192.7991665</t>
  </si>
  <si>
    <t>8192.7058332</t>
  </si>
  <si>
    <t>2.75%</t>
  </si>
  <si>
    <t>1575s</t>
  </si>
  <si>
    <t>8192.5158332</t>
  </si>
  <si>
    <t>1577s</t>
  </si>
  <si>
    <t>8192.2816665</t>
  </si>
  <si>
    <t>8192.2683332</t>
  </si>
  <si>
    <t>1578s</t>
  </si>
  <si>
    <t>8192.2549999</t>
  </si>
  <si>
    <t>1579s</t>
  </si>
  <si>
    <t>8192.1499999</t>
  </si>
  <si>
    <t>1580s</t>
  </si>
  <si>
    <t>8191.7391665</t>
  </si>
  <si>
    <t>2.74%</t>
  </si>
  <si>
    <t>1581s</t>
  </si>
  <si>
    <t>8191.1866665</t>
  </si>
  <si>
    <t>8191.1658332</t>
  </si>
  <si>
    <t>1582s</t>
  </si>
  <si>
    <t>8191.1124999</t>
  </si>
  <si>
    <t>8190.6049999</t>
  </si>
  <si>
    <t>2.73%</t>
  </si>
  <si>
    <t>1584s</t>
  </si>
  <si>
    <t>8190.4933332</t>
  </si>
  <si>
    <t>1585s</t>
  </si>
  <si>
    <t>8190.2458332</t>
  </si>
  <si>
    <t>1587s</t>
  </si>
  <si>
    <t>8190.1591665</t>
  </si>
  <si>
    <t>2.72%</t>
  </si>
  <si>
    <t>1588s</t>
  </si>
  <si>
    <t>8190.0916665</t>
  </si>
  <si>
    <t>8190.0249999</t>
  </si>
  <si>
    <t>1589s</t>
  </si>
  <si>
    <t>8189.9183332</t>
  </si>
  <si>
    <t>8189.5391665</t>
  </si>
  <si>
    <t>1591s</t>
  </si>
  <si>
    <t>8189.5258332</t>
  </si>
  <si>
    <t>8188.2274999</t>
  </si>
  <si>
    <t>2.70%</t>
  </si>
  <si>
    <t>1593s</t>
  </si>
  <si>
    <t>8188.1341665</t>
  </si>
  <si>
    <t>8188.1208332</t>
  </si>
  <si>
    <t>8188.0133332</t>
  </si>
  <si>
    <t>1594s</t>
  </si>
  <si>
    <t>8187.7066665</t>
  </si>
  <si>
    <t>1595s</t>
  </si>
  <si>
    <t>8187.5333332</t>
  </si>
  <si>
    <t>2.69%</t>
  </si>
  <si>
    <t>1596s</t>
  </si>
  <si>
    <t>8187.5316665</t>
  </si>
  <si>
    <t>8187.3533332</t>
  </si>
  <si>
    <t>1597s</t>
  </si>
  <si>
    <t>8187.3516665</t>
  </si>
  <si>
    <t>1599s</t>
  </si>
  <si>
    <t>8187.2441665</t>
  </si>
  <si>
    <t>8187.1508332</t>
  </si>
  <si>
    <t>8187.1374999</t>
  </si>
  <si>
    <t>1600s</t>
  </si>
  <si>
    <t>8187.1241665</t>
  </si>
  <si>
    <t>8186.8599999</t>
  </si>
  <si>
    <t>1601s</t>
  </si>
  <si>
    <t>8186.8466665</t>
  </si>
  <si>
    <t>2.68%</t>
  </si>
  <si>
    <t>1602s</t>
  </si>
  <si>
    <t>8186.6333332</t>
  </si>
  <si>
    <t>1603s</t>
  </si>
  <si>
    <t>8186.5924999</t>
  </si>
  <si>
    <t>1604s</t>
  </si>
  <si>
    <t>8186.5324999</t>
  </si>
  <si>
    <t>1605s</t>
  </si>
  <si>
    <t>8186.4391665</t>
  </si>
  <si>
    <t>1606s</t>
  </si>
  <si>
    <t>8186.3458332</t>
  </si>
  <si>
    <t>1607s</t>
  </si>
  <si>
    <t>8186.1391665</t>
  </si>
  <si>
    <t>8186.1224999</t>
  </si>
  <si>
    <t>1609s</t>
  </si>
  <si>
    <t>8186.0591665</t>
  </si>
  <si>
    <t>1610s</t>
  </si>
  <si>
    <t>8186.0458332</t>
  </si>
  <si>
    <t>1612s</t>
  </si>
  <si>
    <t>8186.0324999</t>
  </si>
  <si>
    <t>1613s</t>
  </si>
  <si>
    <t>8185.6933332</t>
  </si>
  <si>
    <t>2.67%</t>
  </si>
  <si>
    <t>1614s</t>
  </si>
  <si>
    <t>8185.5999999</t>
  </si>
  <si>
    <t>1615s</t>
  </si>
  <si>
    <t>8185.5866665</t>
  </si>
  <si>
    <t>8185.4933332</t>
  </si>
  <si>
    <t>1616s</t>
  </si>
  <si>
    <t>8185.4558332</t>
  </si>
  <si>
    <t>8185.2758332</t>
  </si>
  <si>
    <t>1617s</t>
  </si>
  <si>
    <t>8185.2291665</t>
  </si>
  <si>
    <t>8184.8641665</t>
  </si>
  <si>
    <t>2.66%</t>
  </si>
  <si>
    <t>1618s</t>
  </si>
  <si>
    <t>8184.4424999</t>
  </si>
  <si>
    <t>1619s</t>
  </si>
  <si>
    <t>8184.3224999</t>
  </si>
  <si>
    <t>2.65%</t>
  </si>
  <si>
    <t>1620s</t>
  </si>
  <si>
    <t>8184.3091665</t>
  </si>
  <si>
    <t>1621s</t>
  </si>
  <si>
    <t>8184.3074999</t>
  </si>
  <si>
    <t>1622s</t>
  </si>
  <si>
    <t>8183.9074999</t>
  </si>
  <si>
    <t>1623s</t>
  </si>
  <si>
    <t>8183.8533332</t>
  </si>
  <si>
    <t>1624s</t>
  </si>
  <si>
    <t>8183.8399999</t>
  </si>
  <si>
    <t>1625s</t>
  </si>
  <si>
    <t>8183.8266665</t>
  </si>
  <si>
    <t>8183.6991665</t>
  </si>
  <si>
    <t>1627s</t>
  </si>
  <si>
    <t>8183.6058332</t>
  </si>
  <si>
    <t>8183.6041665</t>
  </si>
  <si>
    <t>1628s</t>
  </si>
  <si>
    <t>8183.6024999</t>
  </si>
  <si>
    <t>8183.4916665</t>
  </si>
  <si>
    <t>2.64%</t>
  </si>
  <si>
    <t>1629s</t>
  </si>
  <si>
    <t>8183.4174999</t>
  </si>
  <si>
    <t>1630s</t>
  </si>
  <si>
    <t>8183.3658332</t>
  </si>
  <si>
    <t>8183.3008332</t>
  </si>
  <si>
    <t>1634s</t>
  </si>
  <si>
    <t>8183.0691665</t>
  </si>
  <si>
    <t>8182.8824999</t>
  </si>
  <si>
    <t>1635s</t>
  </si>
  <si>
    <t>8182.8483332</t>
  </si>
  <si>
    <t>1636s</t>
  </si>
  <si>
    <t>8182.8349999</t>
  </si>
  <si>
    <t>8182.8216665</t>
  </si>
  <si>
    <t>8182.5466665</t>
  </si>
  <si>
    <t>2.63%</t>
  </si>
  <si>
    <t>1637s</t>
  </si>
  <si>
    <t>8182.1883332</t>
  </si>
  <si>
    <t>8182.1749999</t>
  </si>
  <si>
    <t>8182.0816665</t>
  </si>
  <si>
    <t>1638s</t>
  </si>
  <si>
    <t>8181.9883332</t>
  </si>
  <si>
    <t>1639s</t>
  </si>
  <si>
    <t>8181.9749999</t>
  </si>
  <si>
    <t>1640s</t>
  </si>
  <si>
    <t>8181.4891665</t>
  </si>
  <si>
    <t>2.62%</t>
  </si>
  <si>
    <t>1641s</t>
  </si>
  <si>
    <t>8181.3958332</t>
  </si>
  <si>
    <t>1642s</t>
  </si>
  <si>
    <t>8181.3074999</t>
  </si>
  <si>
    <t>1643s</t>
  </si>
  <si>
    <t>8181.1824999</t>
  </si>
  <si>
    <t>1644s</t>
  </si>
  <si>
    <t>8181.1158332</t>
  </si>
  <si>
    <t>1646s</t>
  </si>
  <si>
    <t>8180.7274999</t>
  </si>
  <si>
    <t>2.61%</t>
  </si>
  <si>
    <t>8180.7124999</t>
  </si>
  <si>
    <t>1648s</t>
  </si>
  <si>
    <t>8180.6991665</t>
  </si>
  <si>
    <t>1649s</t>
  </si>
  <si>
    <t>8180.6058332</t>
  </si>
  <si>
    <t>8180.5924999</t>
  </si>
  <si>
    <t>1650s</t>
  </si>
  <si>
    <t>8180.4991665</t>
  </si>
  <si>
    <t>1651s</t>
  </si>
  <si>
    <t>8180.2724999</t>
  </si>
  <si>
    <t>8180.1791665</t>
  </si>
  <si>
    <t>1652s</t>
  </si>
  <si>
    <t>8180.0991665</t>
  </si>
  <si>
    <t>2.60%</t>
  </si>
  <si>
    <t>1653s</t>
  </si>
  <si>
    <t>8180.0858332</t>
  </si>
  <si>
    <t>1654s</t>
  </si>
  <si>
    <t>8180.0724999</t>
  </si>
  <si>
    <t>8179.8991665</t>
  </si>
  <si>
    <t>1655s</t>
  </si>
  <si>
    <t>8179.8858332</t>
  </si>
  <si>
    <t>1656s</t>
  </si>
  <si>
    <t>8179.7533332</t>
  </si>
  <si>
    <t>8179.4216665</t>
  </si>
  <si>
    <t>8179.4083332</t>
  </si>
  <si>
    <t>1657s</t>
  </si>
  <si>
    <t>8179.2949999</t>
  </si>
  <si>
    <t>8179.1483332</t>
  </si>
  <si>
    <t>2.59%</t>
  </si>
  <si>
    <t>1658s</t>
  </si>
  <si>
    <t>8179.1349999</t>
  </si>
  <si>
    <t>1659s</t>
  </si>
  <si>
    <t>8178.9916665</t>
  </si>
  <si>
    <t>1660s</t>
  </si>
  <si>
    <t>8178.9783332</t>
  </si>
  <si>
    <t>8178.2433332</t>
  </si>
  <si>
    <t>2.58%</t>
  </si>
  <si>
    <t>1661s</t>
  </si>
  <si>
    <t>8177.5491665</t>
  </si>
  <si>
    <t>2.57%</t>
  </si>
  <si>
    <t>8177.4558332</t>
  </si>
  <si>
    <t>1662s</t>
  </si>
  <si>
    <t>8177.3891665</t>
  </si>
  <si>
    <t>1663s</t>
  </si>
  <si>
    <t>8177.2666665</t>
  </si>
  <si>
    <t>8177.0783332</t>
  </si>
  <si>
    <t>8177.0599999</t>
  </si>
  <si>
    <t>1664s</t>
  </si>
  <si>
    <t>8176.9799999</t>
  </si>
  <si>
    <t>8176.5783332</t>
  </si>
  <si>
    <t>2.56%</t>
  </si>
  <si>
    <t>1665s</t>
  </si>
  <si>
    <t>8176.5649999</t>
  </si>
  <si>
    <t>8176.5516665</t>
  </si>
  <si>
    <t>8176.2449999</t>
  </si>
  <si>
    <t>1666s</t>
  </si>
  <si>
    <t>8176.1374999</t>
  </si>
  <si>
    <t>8176.0874999</t>
  </si>
  <si>
    <t>1667s</t>
  </si>
  <si>
    <t>8175.9799999</t>
  </si>
  <si>
    <t>1668s</t>
  </si>
  <si>
    <t>8175.8033332</t>
  </si>
  <si>
    <t>2.55%</t>
  </si>
  <si>
    <t>8175.4149999</t>
  </si>
  <si>
    <t>1669s</t>
  </si>
  <si>
    <t>8174.9791665</t>
  </si>
  <si>
    <t>2.54%</t>
  </si>
  <si>
    <t>8174.7383332</t>
  </si>
  <si>
    <t>1672s</t>
  </si>
  <si>
    <t>8174.7008332</t>
  </si>
  <si>
    <t>1673s</t>
  </si>
  <si>
    <t>8174.6766665</t>
  </si>
  <si>
    <t>8174.5833332</t>
  </si>
  <si>
    <t>1674s</t>
  </si>
  <si>
    <t>8174.4766665</t>
  </si>
  <si>
    <t>1675s</t>
  </si>
  <si>
    <t>8174.3833332</t>
  </si>
  <si>
    <t>1676s</t>
  </si>
  <si>
    <t>8174.2591665</t>
  </si>
  <si>
    <t>2.53%</t>
  </si>
  <si>
    <t>8174.2458332</t>
  </si>
  <si>
    <t>1677s</t>
  </si>
  <si>
    <t>8174.2099999</t>
  </si>
  <si>
    <t>1678s</t>
  </si>
  <si>
    <t>8174.0091665</t>
  </si>
  <si>
    <t>1679s</t>
  </si>
  <si>
    <t>8173.6074999</t>
  </si>
  <si>
    <t>1680s</t>
  </si>
  <si>
    <t>8173.4999999</t>
  </si>
  <si>
    <t>1682s</t>
  </si>
  <si>
    <t>8173.2391665</t>
  </si>
  <si>
    <t>2.52%</t>
  </si>
  <si>
    <t>8172.9991665</t>
  </si>
  <si>
    <t>1683s</t>
  </si>
  <si>
    <t>8172.8666665</t>
  </si>
  <si>
    <t>8172.5466665</t>
  </si>
  <si>
    <t>2.51%</t>
  </si>
  <si>
    <t>1685s</t>
  </si>
  <si>
    <t>8172.2383332</t>
  </si>
  <si>
    <t>1686s</t>
  </si>
  <si>
    <t>8171.9849999</t>
  </si>
  <si>
    <t>1687s</t>
  </si>
  <si>
    <t>8171.8866665</t>
  </si>
  <si>
    <t>1688s</t>
  </si>
  <si>
    <t>8171.8733332</t>
  </si>
  <si>
    <t>8171.8599999</t>
  </si>
  <si>
    <t>1690s</t>
  </si>
  <si>
    <t>8171.7524999</t>
  </si>
  <si>
    <t>8171.5641665</t>
  </si>
  <si>
    <t>2.50%</t>
  </si>
  <si>
    <t>1691s</t>
  </si>
  <si>
    <t>8170.8358332</t>
  </si>
  <si>
    <t>2.49%</t>
  </si>
  <si>
    <t>1692s</t>
  </si>
  <si>
    <t>8170.7691665</t>
  </si>
  <si>
    <t>8170.7558332</t>
  </si>
  <si>
    <t>1693s</t>
  </si>
  <si>
    <t>8170.7424999</t>
  </si>
  <si>
    <t>8170.7291665</t>
  </si>
  <si>
    <t>1694s</t>
  </si>
  <si>
    <t>8170.7158332</t>
  </si>
  <si>
    <t>1695s</t>
  </si>
  <si>
    <t>8170.7024999</t>
  </si>
  <si>
    <t>1696s</t>
  </si>
  <si>
    <t>8170.5958332</t>
  </si>
  <si>
    <t>1697s</t>
  </si>
  <si>
    <t>8170.5824999</t>
  </si>
  <si>
    <t>1698s</t>
  </si>
  <si>
    <t>8170.5599999</t>
  </si>
  <si>
    <t>1699s</t>
  </si>
  <si>
    <t>8170.5466665</t>
  </si>
  <si>
    <t>1700s</t>
  </si>
  <si>
    <t>8170.1466665</t>
  </si>
  <si>
    <t>8170.0383332</t>
  </si>
  <si>
    <t>2.48%</t>
  </si>
  <si>
    <t>1701s</t>
  </si>
  <si>
    <t>8169.9449999</t>
  </si>
  <si>
    <t>8169.7424999</t>
  </si>
  <si>
    <t>1702s</t>
  </si>
  <si>
    <t>8169.2174999</t>
  </si>
  <si>
    <t>2.47%</t>
  </si>
  <si>
    <t>1703s</t>
  </si>
  <si>
    <t>8168.9308332</t>
  </si>
  <si>
    <t>1705s</t>
  </si>
  <si>
    <t>8168.7316665</t>
  </si>
  <si>
    <t>8168.6241665</t>
  </si>
  <si>
    <t>1706s</t>
  </si>
  <si>
    <t>8168.5408332</t>
  </si>
  <si>
    <t>1708s</t>
  </si>
  <si>
    <t>8168.5274999</t>
  </si>
  <si>
    <t>8168.4208332</t>
  </si>
  <si>
    <t>1709s</t>
  </si>
  <si>
    <t>8168.1341665</t>
  </si>
  <si>
    <t>2.46%</t>
  </si>
  <si>
    <t>1710s</t>
  </si>
  <si>
    <t>8167.8474999</t>
  </si>
  <si>
    <t>1712s</t>
  </si>
  <si>
    <t>8167.8341665</t>
  </si>
  <si>
    <t>1713s</t>
  </si>
  <si>
    <t>8167.8324999</t>
  </si>
  <si>
    <t>8167.7658332</t>
  </si>
  <si>
    <t>1714s</t>
  </si>
  <si>
    <t>8167.7524999</t>
  </si>
  <si>
    <t>1715s</t>
  </si>
  <si>
    <t>8167.6449999</t>
  </si>
  <si>
    <t>8167.6316665</t>
  </si>
  <si>
    <t>8167.5383332</t>
  </si>
  <si>
    <t>2.45%</t>
  </si>
  <si>
    <t>1716s</t>
  </si>
  <si>
    <t>8167.5249999</t>
  </si>
  <si>
    <t>8167.4141665</t>
  </si>
  <si>
    <t>1717s</t>
  </si>
  <si>
    <t>8167.4099999</t>
  </si>
  <si>
    <t>8167.3166665</t>
  </si>
  <si>
    <t>1719s</t>
  </si>
  <si>
    <t>8167.1966665</t>
  </si>
  <si>
    <t>1720s</t>
  </si>
  <si>
    <t>8166.8766665</t>
  </si>
  <si>
    <t>1722s</t>
  </si>
  <si>
    <t>8166.8633332</t>
  </si>
  <si>
    <t>8166.2174999</t>
  </si>
  <si>
    <t>2.44%</t>
  </si>
  <si>
    <t>1723s</t>
  </si>
  <si>
    <t>8166.2158332</t>
  </si>
  <si>
    <t>8166.2099999</t>
  </si>
  <si>
    <t>1725s</t>
  </si>
  <si>
    <t>8166.1966665</t>
  </si>
  <si>
    <t>8166.1833332</t>
  </si>
  <si>
    <t>1726s</t>
  </si>
  <si>
    <t>8166.1566665</t>
  </si>
  <si>
    <t>1727s</t>
  </si>
  <si>
    <t>8166.1524999</t>
  </si>
  <si>
    <t>1728s</t>
  </si>
  <si>
    <t>8166.1391665</t>
  </si>
  <si>
    <t>8166.1258332</t>
  </si>
  <si>
    <t>1729s</t>
  </si>
  <si>
    <t>8165.5933332</t>
  </si>
  <si>
    <t>2.43%</t>
  </si>
  <si>
    <t>1730s</t>
  </si>
  <si>
    <t>8165.3649999</t>
  </si>
  <si>
    <t>1731s</t>
  </si>
  <si>
    <t>8165.3616665</t>
  </si>
  <si>
    <t>1732s</t>
  </si>
  <si>
    <t>8165.1574999</t>
  </si>
  <si>
    <t>8164.9908332</t>
  </si>
  <si>
    <t>2.42%</t>
  </si>
  <si>
    <t>1733s</t>
  </si>
  <si>
    <t>8164.9774999</t>
  </si>
  <si>
    <t>1734s</t>
  </si>
  <si>
    <t>8164.9533332</t>
  </si>
  <si>
    <t>8164.9266665</t>
  </si>
  <si>
    <t>1735s</t>
  </si>
  <si>
    <t>8164.8066665</t>
  </si>
  <si>
    <t>1736s</t>
  </si>
  <si>
    <t>8164.6974999</t>
  </si>
  <si>
    <t>1737s</t>
  </si>
  <si>
    <t>8164.6841665</t>
  </si>
  <si>
    <t>1738s</t>
  </si>
  <si>
    <t>8164.6324999</t>
  </si>
  <si>
    <t>8164.5983332</t>
  </si>
  <si>
    <t>1739s</t>
  </si>
  <si>
    <t>8164.3908332</t>
  </si>
  <si>
    <t>1740s</t>
  </si>
  <si>
    <t>8164.0299999</t>
  </si>
  <si>
    <t>2.41%</t>
  </si>
  <si>
    <t>1741s</t>
  </si>
  <si>
    <t>8163.8833332</t>
  </si>
  <si>
    <t>1742s</t>
  </si>
  <si>
    <t>8163.8699999</t>
  </si>
  <si>
    <t>1743s</t>
  </si>
  <si>
    <t>8163.7624999</t>
  </si>
  <si>
    <t>8163.6574999</t>
  </si>
  <si>
    <t>1745s</t>
  </si>
  <si>
    <t>8163.5641665</t>
  </si>
  <si>
    <t>8163.2774999</t>
  </si>
  <si>
    <t>2.40%</t>
  </si>
  <si>
    <t>1746s</t>
  </si>
  <si>
    <t>8162.8758332</t>
  </si>
  <si>
    <t>8162.8516665</t>
  </si>
  <si>
    <t>1747s</t>
  </si>
  <si>
    <t>8162.8383332</t>
  </si>
  <si>
    <t>1748s</t>
  </si>
  <si>
    <t>8162.6866665</t>
  </si>
  <si>
    <t>8162.2983332</t>
  </si>
  <si>
    <t>2.39%</t>
  </si>
  <si>
    <t>1749s</t>
  </si>
  <si>
    <t>7967.09475</t>
  </si>
  <si>
    <t>8162.29833</t>
  </si>
  <si>
    <t>2112s</t>
  </si>
  <si>
    <t>8162.2849999</t>
  </si>
  <si>
    <t>33.8</t>
  </si>
  <si>
    <t>2113s</t>
  </si>
  <si>
    <t>8161.9383332</t>
  </si>
  <si>
    <t>21.7</t>
  </si>
  <si>
    <t>2114s</t>
  </si>
  <si>
    <t>8161.93833</t>
  </si>
  <si>
    <t>2115s</t>
  </si>
  <si>
    <t>8161.7233332</t>
  </si>
  <si>
    <t>2.38%</t>
  </si>
  <si>
    <t>8161.1591665</t>
  </si>
  <si>
    <t>16.5</t>
  </si>
  <si>
    <t>2116s</t>
  </si>
  <si>
    <t>8160.9491665</t>
  </si>
  <si>
    <t>19.3</t>
  </si>
  <si>
    <t>2117s</t>
  </si>
  <si>
    <t>8160.9133332</t>
  </si>
  <si>
    <t>2.37%</t>
  </si>
  <si>
    <t>H11163</t>
  </si>
  <si>
    <t>8160.8066665</t>
  </si>
  <si>
    <t>17.6</t>
  </si>
  <si>
    <t>2119s</t>
  </si>
  <si>
    <t>7967.10434</t>
  </si>
  <si>
    <t>8160.80667</t>
  </si>
  <si>
    <t>2120s</t>
  </si>
  <si>
    <t>H11772</t>
  </si>
  <si>
    <t>8160.7799999</t>
  </si>
  <si>
    <t>18.3</t>
  </si>
  <si>
    <t>H12356</t>
  </si>
  <si>
    <t>8160.7224999</t>
  </si>
  <si>
    <t>19.6</t>
  </si>
  <si>
    <t>2121s</t>
  </si>
  <si>
    <t>H13497</t>
  </si>
  <si>
    <t>8160.2333332</t>
  </si>
  <si>
    <t>19.1</t>
  </si>
  <si>
    <t>2122s</t>
  </si>
  <si>
    <t>H16723</t>
  </si>
  <si>
    <t>8160.2316665</t>
  </si>
  <si>
    <t>7967.13228</t>
  </si>
  <si>
    <t>2123s</t>
  </si>
  <si>
    <t>H18758</t>
  </si>
  <si>
    <t>8160.2133332</t>
  </si>
  <si>
    <t>17.8</t>
  </si>
  <si>
    <t>2124s</t>
  </si>
  <si>
    <t>8160.21333</t>
  </si>
  <si>
    <t>2125s</t>
  </si>
  <si>
    <t>H20381</t>
  </si>
  <si>
    <t>8160.1633332</t>
  </si>
  <si>
    <t>2126s</t>
  </si>
  <si>
    <t>H20932</t>
  </si>
  <si>
    <t>8160.1499999</t>
  </si>
  <si>
    <t>20.7</t>
  </si>
  <si>
    <t>2127s</t>
  </si>
  <si>
    <t>H22708</t>
  </si>
  <si>
    <t>8159.8899999</t>
  </si>
  <si>
    <t>2.36%</t>
  </si>
  <si>
    <t>2128s</t>
  </si>
  <si>
    <t>H23324</t>
  </si>
  <si>
    <t>8159.8599999</t>
  </si>
  <si>
    <t>2129s</t>
  </si>
  <si>
    <t>H24048</t>
  </si>
  <si>
    <t>8159.7283332</t>
  </si>
  <si>
    <t>2130s</t>
  </si>
  <si>
    <t>H24693</t>
  </si>
  <si>
    <t>8159.6216665</t>
  </si>
  <si>
    <t>23.7</t>
  </si>
  <si>
    <t>2131s</t>
  </si>
  <si>
    <t>H25464</t>
  </si>
  <si>
    <t>8159.6049999</t>
  </si>
  <si>
    <t>24.0</t>
  </si>
  <si>
    <t>H26731</t>
  </si>
  <si>
    <t>8159.5858332</t>
  </si>
  <si>
    <t>7967.13395</t>
  </si>
  <si>
    <t>23.5</t>
  </si>
  <si>
    <t>2132s</t>
  </si>
  <si>
    <t>H27968</t>
  </si>
  <si>
    <t>8159.5516665</t>
  </si>
  <si>
    <t>24.3</t>
  </si>
  <si>
    <t>2134s</t>
  </si>
  <si>
    <t>H29919</t>
  </si>
  <si>
    <t>8159.5383332</t>
  </si>
  <si>
    <t>23.3</t>
  </si>
  <si>
    <t>8159.53833</t>
  </si>
  <si>
    <t>2135s</t>
  </si>
  <si>
    <t>H30419</t>
  </si>
  <si>
    <t>8159.4858332</t>
  </si>
  <si>
    <t>H35240</t>
  </si>
  <si>
    <t>8159.4616665</t>
  </si>
  <si>
    <t>7967.13838</t>
  </si>
  <si>
    <t>2137s</t>
  </si>
  <si>
    <t>H35797</t>
  </si>
  <si>
    <t>8159.3933332</t>
  </si>
  <si>
    <t>2138s</t>
  </si>
  <si>
    <t>H36313</t>
  </si>
  <si>
    <t>8159.3916665</t>
  </si>
  <si>
    <t>22.0</t>
  </si>
  <si>
    <t>2139s</t>
  </si>
  <si>
    <t>8159.39167</t>
  </si>
  <si>
    <t>2140s</t>
  </si>
  <si>
    <t>H40753</t>
  </si>
  <si>
    <t>8159.2849999</t>
  </si>
  <si>
    <t>2.35%</t>
  </si>
  <si>
    <t>21.3</t>
  </si>
  <si>
    <t>2141s</t>
  </si>
  <si>
    <t>H43013</t>
  </si>
  <si>
    <t>8159.2716665</t>
  </si>
  <si>
    <t>7967.14797</t>
  </si>
  <si>
    <t>20.5</t>
  </si>
  <si>
    <t>2143s</t>
  </si>
  <si>
    <t>H44817</t>
  </si>
  <si>
    <t>8159.2583332</t>
  </si>
  <si>
    <t>2144s</t>
  </si>
  <si>
    <t>8159.25833</t>
  </si>
  <si>
    <t>2145s</t>
  </si>
  <si>
    <t>H50586</t>
  </si>
  <si>
    <t>8159.1516665</t>
  </si>
  <si>
    <t>2148s</t>
  </si>
  <si>
    <t>H51644</t>
  </si>
  <si>
    <t>8158.9583332</t>
  </si>
  <si>
    <t>2149s</t>
  </si>
  <si>
    <t>H52221</t>
  </si>
  <si>
    <t>8158.8649999</t>
  </si>
  <si>
    <t>7967.24083</t>
  </si>
  <si>
    <t>19.5</t>
  </si>
  <si>
    <t>8158.86500</t>
  </si>
  <si>
    <t>88.2</t>
  </si>
  <si>
    <t>2150s</t>
  </si>
  <si>
    <t>H53986</t>
  </si>
  <si>
    <t>8158.8516665</t>
  </si>
  <si>
    <t>H55985</t>
  </si>
  <si>
    <t>8158.7849999</t>
  </si>
  <si>
    <t>2152s</t>
  </si>
  <si>
    <t>H56644</t>
  </si>
  <si>
    <t>8158.5433332</t>
  </si>
  <si>
    <t>2.34%</t>
  </si>
  <si>
    <t>2153s</t>
  </si>
  <si>
    <t>H57160</t>
  </si>
  <si>
    <t>8158.2224999</t>
  </si>
  <si>
    <t>8158.22250</t>
  </si>
  <si>
    <t>82.0</t>
  </si>
  <si>
    <t>2155s</t>
  </si>
  <si>
    <t>H58955</t>
  </si>
  <si>
    <t>8158.1591665</t>
  </si>
  <si>
    <t>H61138</t>
  </si>
  <si>
    <t>8158.1458332</t>
  </si>
  <si>
    <t>19.8</t>
  </si>
  <si>
    <t>2157s</t>
  </si>
  <si>
    <t>H62379</t>
  </si>
  <si>
    <t>8158.1441665</t>
  </si>
  <si>
    <t>19.7</t>
  </si>
  <si>
    <t>2158s</t>
  </si>
  <si>
    <t>H63487</t>
  </si>
  <si>
    <t>8158.1308332</t>
  </si>
  <si>
    <t>H64581</t>
  </si>
  <si>
    <t>8157.9874999</t>
  </si>
  <si>
    <t>2159s</t>
  </si>
  <si>
    <t>8157.98750</t>
  </si>
  <si>
    <t>75.6</t>
  </si>
  <si>
    <t>2160s</t>
  </si>
  <si>
    <t>H69575</t>
  </si>
  <si>
    <t>8157.5874999</t>
  </si>
  <si>
    <t>2.33%</t>
  </si>
  <si>
    <t>20.1</t>
  </si>
  <si>
    <t>2163s</t>
  </si>
  <si>
    <t>H70292</t>
  </si>
  <si>
    <t>8157.5241665</t>
  </si>
  <si>
    <t>7967.24094</t>
  </si>
  <si>
    <t>2164s</t>
  </si>
  <si>
    <t>8157.52417</t>
  </si>
  <si>
    <t>71.3</t>
  </si>
  <si>
    <t>2165s</t>
  </si>
  <si>
    <t>H72480</t>
  </si>
  <si>
    <t>8157.5108332</t>
  </si>
  <si>
    <t>H73093</t>
  </si>
  <si>
    <t>8157.3291665</t>
  </si>
  <si>
    <t>20.9</t>
  </si>
  <si>
    <t>2166s</t>
  </si>
  <si>
    <t>H75092</t>
  </si>
  <si>
    <t>8157.3158332</t>
  </si>
  <si>
    <t>2168s</t>
  </si>
  <si>
    <t>H77753</t>
  </si>
  <si>
    <t>8157.0633332</t>
  </si>
  <si>
    <t>2169s</t>
  </si>
  <si>
    <t>8157.06333</t>
  </si>
  <si>
    <t>67.4</t>
  </si>
  <si>
    <t>2170s</t>
  </si>
  <si>
    <t>H79752</t>
  </si>
  <si>
    <t>8157.0616665</t>
  </si>
  <si>
    <t>H81506</t>
  </si>
  <si>
    <t>8156.9949999</t>
  </si>
  <si>
    <t>2172s</t>
  </si>
  <si>
    <t>H82157</t>
  </si>
  <si>
    <t>8156.9016665</t>
  </si>
  <si>
    <t>H84194</t>
  </si>
  <si>
    <t>8156.8024999</t>
  </si>
  <si>
    <t>2.32%</t>
  </si>
  <si>
    <t>2174s</t>
  </si>
  <si>
    <t>H85537</t>
  </si>
  <si>
    <t>8156.1891665</t>
  </si>
  <si>
    <t>2175s</t>
  </si>
  <si>
    <t>H87397</t>
  </si>
  <si>
    <t>8156.0549999</t>
  </si>
  <si>
    <t>7967.24680</t>
  </si>
  <si>
    <t>2.31%</t>
  </si>
  <si>
    <t>21.2</t>
  </si>
  <si>
    <t>2177s</t>
  </si>
  <si>
    <t>H87983</t>
  </si>
  <si>
    <t>8155.9416665</t>
  </si>
  <si>
    <t>H89892</t>
  </si>
  <si>
    <t>8155.8341665</t>
  </si>
  <si>
    <t>20.8</t>
  </si>
  <si>
    <t>2178s</t>
  </si>
  <si>
    <t>H90607</t>
  </si>
  <si>
    <t>8155.5591665</t>
  </si>
  <si>
    <t>H91235</t>
  </si>
  <si>
    <t>8155.5216665</t>
  </si>
  <si>
    <t>2179s</t>
  </si>
  <si>
    <t>8155.52167</t>
  </si>
  <si>
    <t>61.4</t>
  </si>
  <si>
    <t>2180s</t>
  </si>
  <si>
    <t>H92319</t>
  </si>
  <si>
    <t>8155.4991665</t>
  </si>
  <si>
    <t>H92852</t>
  </si>
  <si>
    <t>8155.3916665</t>
  </si>
  <si>
    <t>2181s</t>
  </si>
  <si>
    <t>H93457</t>
  </si>
  <si>
    <t>8155.3383332</t>
  </si>
  <si>
    <t>22.2</t>
  </si>
  <si>
    <t>2183s</t>
  </si>
  <si>
    <t>H94137</t>
  </si>
  <si>
    <t>8155.2308332</t>
  </si>
  <si>
    <t>22.1</t>
  </si>
  <si>
    <t>H95662</t>
  </si>
  <si>
    <t>8154.5908332</t>
  </si>
  <si>
    <t>2.30%</t>
  </si>
  <si>
    <t>2184s</t>
  </si>
  <si>
    <t>8154.59083</t>
  </si>
  <si>
    <t>60.2</t>
  </si>
  <si>
    <t>2185s</t>
  </si>
  <si>
    <t>H96806</t>
  </si>
  <si>
    <t>8154.5533332</t>
  </si>
  <si>
    <t>H97936</t>
  </si>
  <si>
    <t>8154.5399999</t>
  </si>
  <si>
    <t>2186s</t>
  </si>
  <si>
    <t>H98541</t>
  </si>
  <si>
    <t>8154.0449999</t>
  </si>
  <si>
    <t>2.29%</t>
  </si>
  <si>
    <t>2187s</t>
  </si>
  <si>
    <t>H99156</t>
  </si>
  <si>
    <t>8153.8266665</t>
  </si>
  <si>
    <t>2188s</t>
  </si>
  <si>
    <t>8153.82667</t>
  </si>
  <si>
    <t>58.0</t>
  </si>
  <si>
    <t>2190s</t>
  </si>
  <si>
    <t>H102626</t>
  </si>
  <si>
    <t>8153.8133332</t>
  </si>
  <si>
    <t>2191s</t>
  </si>
  <si>
    <t>H103236</t>
  </si>
  <si>
    <t>8153.6416665</t>
  </si>
  <si>
    <t>7967.33560</t>
  </si>
  <si>
    <t>2.28%</t>
  </si>
  <si>
    <t>2192s</t>
  </si>
  <si>
    <t>H104050</t>
  </si>
  <si>
    <t>8153.5483332</t>
  </si>
  <si>
    <t>22.3</t>
  </si>
  <si>
    <t>2193s</t>
  </si>
  <si>
    <t>H105221</t>
  </si>
  <si>
    <t>8153.3491665</t>
  </si>
  <si>
    <t>2194s</t>
  </si>
  <si>
    <t>8153.34917</t>
  </si>
  <si>
    <t>56.4</t>
  </si>
  <si>
    <t>2195s</t>
  </si>
  <si>
    <t>H107045</t>
  </si>
  <si>
    <t>8153.2491665</t>
  </si>
  <si>
    <t>H108381</t>
  </si>
  <si>
    <t>8152.7558332</t>
  </si>
  <si>
    <t>2.27%</t>
  </si>
  <si>
    <t>21.9</t>
  </si>
  <si>
    <t>2196s</t>
  </si>
  <si>
    <t>H110499</t>
  </si>
  <si>
    <t>8152.7041665</t>
  </si>
  <si>
    <t>2197s</t>
  </si>
  <si>
    <t>H112250</t>
  </si>
  <si>
    <t>8152.6908332</t>
  </si>
  <si>
    <t>2198s</t>
  </si>
  <si>
    <t>H112919</t>
  </si>
  <si>
    <t>8152.3041665</t>
  </si>
  <si>
    <t>8152.30417</t>
  </si>
  <si>
    <t>53.9</t>
  </si>
  <si>
    <t>2200s</t>
  </si>
  <si>
    <t>H114229</t>
  </si>
  <si>
    <t>8152.2783332</t>
  </si>
  <si>
    <t>H115256</t>
  </si>
  <si>
    <t>8151.8516665</t>
  </si>
  <si>
    <t>2.26%</t>
  </si>
  <si>
    <t>H116754</t>
  </si>
  <si>
    <t>8151.6366665</t>
  </si>
  <si>
    <t>2201s</t>
  </si>
  <si>
    <t>7967.33643</t>
  </si>
  <si>
    <t>8151.63667</t>
  </si>
  <si>
    <t>52.1</t>
  </si>
  <si>
    <t>2205s</t>
  </si>
  <si>
    <t>H120554</t>
  </si>
  <si>
    <t>8151.4899999</t>
  </si>
  <si>
    <t>21.6</t>
  </si>
  <si>
    <t>H121339</t>
  </si>
  <si>
    <t>8151.3966665</t>
  </si>
  <si>
    <t>2206s</t>
  </si>
  <si>
    <t>H127784</t>
  </si>
  <si>
    <t>8151.3033332</t>
  </si>
  <si>
    <t>7967.37385</t>
  </si>
  <si>
    <t>21.0</t>
  </si>
  <si>
    <t>2209s</t>
  </si>
  <si>
    <t>8151.30333</t>
  </si>
  <si>
    <t>49.5</t>
  </si>
  <si>
    <t>2210s</t>
  </si>
  <si>
    <t>H129285</t>
  </si>
  <si>
    <t>8151.0899999</t>
  </si>
  <si>
    <t>2.25%</t>
  </si>
  <si>
    <t>H130283</t>
  </si>
  <si>
    <t>8151.0541665</t>
  </si>
  <si>
    <t>2211s</t>
  </si>
  <si>
    <t>H131241</t>
  </si>
  <si>
    <t>8151.0274999</t>
  </si>
  <si>
    <t>7967.39301</t>
  </si>
  <si>
    <t>2212s</t>
  </si>
  <si>
    <t>H133169</t>
  </si>
  <si>
    <t>8150.9174999</t>
  </si>
  <si>
    <t>2214s</t>
  </si>
  <si>
    <t>8150.91750</t>
  </si>
  <si>
    <t>48.3</t>
  </si>
  <si>
    <t>2215s</t>
  </si>
  <si>
    <t>H134941</t>
  </si>
  <si>
    <t>8150.9041665</t>
  </si>
  <si>
    <t>2216s</t>
  </si>
  <si>
    <t>H136159</t>
  </si>
  <si>
    <t>8150.7408332</t>
  </si>
  <si>
    <t>2217s</t>
  </si>
  <si>
    <t>H138705</t>
  </si>
  <si>
    <t>8150.6016665</t>
  </si>
  <si>
    <t>2218s</t>
  </si>
  <si>
    <t>H139792</t>
  </si>
  <si>
    <t>8150.4766665</t>
  </si>
  <si>
    <t>2219s</t>
  </si>
  <si>
    <t>8150.47667</t>
  </si>
  <si>
    <t>47.2</t>
  </si>
  <si>
    <t>2220s</t>
  </si>
  <si>
    <t>H145440</t>
  </si>
  <si>
    <t>8150.3033332</t>
  </si>
  <si>
    <t>2.24%</t>
  </si>
  <si>
    <t>2221s</t>
  </si>
  <si>
    <t>H147044</t>
  </si>
  <si>
    <t>8150.1824999</t>
  </si>
  <si>
    <t>2223s</t>
  </si>
  <si>
    <t>H147671</t>
  </si>
  <si>
    <t>8150.0258332</t>
  </si>
  <si>
    <t>H148339</t>
  </si>
  <si>
    <t>8149.8799999</t>
  </si>
  <si>
    <t>2224s</t>
  </si>
  <si>
    <t>8149.88000</t>
  </si>
  <si>
    <t>44.8</t>
  </si>
  <si>
    <t>2225s</t>
  </si>
  <si>
    <t>H151622</t>
  </si>
  <si>
    <t>8149.7333332</t>
  </si>
  <si>
    <t>2226s</t>
  </si>
  <si>
    <t>H152295</t>
  </si>
  <si>
    <t>8149.5416665</t>
  </si>
  <si>
    <t>2227s</t>
  </si>
  <si>
    <t>H153046</t>
  </si>
  <si>
    <t>8149.3699999</t>
  </si>
  <si>
    <t>2.23%</t>
  </si>
  <si>
    <t>2228s</t>
  </si>
  <si>
    <t>H153695</t>
  </si>
  <si>
    <t>8149.3491665</t>
  </si>
  <si>
    <t>8149.34917</t>
  </si>
  <si>
    <t>44.0</t>
  </si>
  <si>
    <t>2230s</t>
  </si>
  <si>
    <t>H155880</t>
  </si>
  <si>
    <t>8149.3116665</t>
  </si>
  <si>
    <t>H156968</t>
  </si>
  <si>
    <t>8149.2866665</t>
  </si>
  <si>
    <t>2231s</t>
  </si>
  <si>
    <t>H158210</t>
  </si>
  <si>
    <t>8148.6424999</t>
  </si>
  <si>
    <t>2.22%</t>
  </si>
  <si>
    <t>2232s</t>
  </si>
  <si>
    <t>H159219</t>
  </si>
  <si>
    <t>8147.9849999</t>
  </si>
  <si>
    <t>2233s</t>
  </si>
  <si>
    <t>H160342</t>
  </si>
  <si>
    <t>8147.9183332</t>
  </si>
  <si>
    <t>2234s</t>
  </si>
  <si>
    <t>8147.91833</t>
  </si>
  <si>
    <t>43.3</t>
  </si>
  <si>
    <t>2235s</t>
  </si>
  <si>
    <t>H161032</t>
  </si>
  <si>
    <t>8147.9166665</t>
  </si>
  <si>
    <t>H162300</t>
  </si>
  <si>
    <t>8147.9133332</t>
  </si>
  <si>
    <t>2236s</t>
  </si>
  <si>
    <t>H165777</t>
  </si>
  <si>
    <t>8147.8999999</t>
  </si>
  <si>
    <t>2239s</t>
  </si>
  <si>
    <t>H166389</t>
  </si>
  <si>
    <t>8147.8866665</t>
  </si>
  <si>
    <t>2240s</t>
  </si>
  <si>
    <t>H168954</t>
  </si>
  <si>
    <t>8147.8733332</t>
  </si>
  <si>
    <t>2241s</t>
  </si>
  <si>
    <t>H169498</t>
  </si>
  <si>
    <t>8147.7166665</t>
  </si>
  <si>
    <t>2.21%</t>
  </si>
  <si>
    <t>H170631</t>
  </si>
  <si>
    <t>8147.6791665</t>
  </si>
  <si>
    <t>2242s</t>
  </si>
  <si>
    <t>H171426</t>
  </si>
  <si>
    <t>8147.5858332</t>
  </si>
  <si>
    <t>H172250</t>
  </si>
  <si>
    <t>8147.2599999</t>
  </si>
  <si>
    <t>2243s</t>
  </si>
  <si>
    <t>H173854</t>
  </si>
  <si>
    <t>8147.2066665</t>
  </si>
  <si>
    <t>2245s</t>
  </si>
  <si>
    <t>H175014</t>
  </si>
  <si>
    <t>8146.7533332</t>
  </si>
  <si>
    <t>2.20%</t>
  </si>
  <si>
    <t>2246s</t>
  </si>
  <si>
    <t>H177037</t>
  </si>
  <si>
    <t>8146.6599999</t>
  </si>
  <si>
    <t>H178123</t>
  </si>
  <si>
    <t>8146.5458332</t>
  </si>
  <si>
    <t>2247s</t>
  </si>
  <si>
    <t>H179793</t>
  </si>
  <si>
    <t>8146.5324999</t>
  </si>
  <si>
    <t>20.0</t>
  </si>
  <si>
    <t>2248s</t>
  </si>
  <si>
    <t>H181440</t>
  </si>
  <si>
    <t>8146.1108332</t>
  </si>
  <si>
    <t>2.19%</t>
  </si>
  <si>
    <t>2249s</t>
  </si>
  <si>
    <t>8146.11083</t>
  </si>
  <si>
    <t>40.4</t>
  </si>
  <si>
    <t>2250s</t>
  </si>
  <si>
    <t>H182282</t>
  </si>
  <si>
    <t>8145.9174999</t>
  </si>
  <si>
    <t>H182977</t>
  </si>
  <si>
    <t>8145.5374999</t>
  </si>
  <si>
    <t>7967.39412</t>
  </si>
  <si>
    <t>2251s</t>
  </si>
  <si>
    <t>H184779</t>
  </si>
  <si>
    <t>8145.4674999</t>
  </si>
  <si>
    <t>2252s</t>
  </si>
  <si>
    <t>H187237</t>
  </si>
  <si>
    <t>8145.4499999</t>
  </si>
  <si>
    <t>2253s</t>
  </si>
  <si>
    <t>H188247</t>
  </si>
  <si>
    <t>8145.3833332</t>
  </si>
  <si>
    <t>2254s</t>
  </si>
  <si>
    <t>8145.38333</t>
  </si>
  <si>
    <t>39.4</t>
  </si>
  <si>
    <t>2255s</t>
  </si>
  <si>
    <t>H189327</t>
  </si>
  <si>
    <t>8145.2899999</t>
  </si>
  <si>
    <t>2.18%</t>
  </si>
  <si>
    <t>H191422</t>
  </si>
  <si>
    <t>8145.2766665</t>
  </si>
  <si>
    <t>2256s</t>
  </si>
  <si>
    <t>H192089</t>
  </si>
  <si>
    <t>8145.1033332</t>
  </si>
  <si>
    <t>2257s</t>
  </si>
  <si>
    <t>8145.10333</t>
  </si>
  <si>
    <t>38.3</t>
  </si>
  <si>
    <t>2260s</t>
  </si>
  <si>
    <t>H196540</t>
  </si>
  <si>
    <t>8144.8108332</t>
  </si>
  <si>
    <t>H197193</t>
  </si>
  <si>
    <t>8144.7166665</t>
  </si>
  <si>
    <t>7967.40371</t>
  </si>
  <si>
    <t>H202447</t>
  </si>
  <si>
    <t>8144.5191665</t>
  </si>
  <si>
    <t>2.17%</t>
  </si>
  <si>
    <t>2264s</t>
  </si>
  <si>
    <t>H203071</t>
  </si>
  <si>
    <t>8144.4524999</t>
  </si>
  <si>
    <t>8144.45250</t>
  </si>
  <si>
    <t>37.8</t>
  </si>
  <si>
    <t>2265s</t>
  </si>
  <si>
    <t>H206556</t>
  </si>
  <si>
    <t>8144.2533332</t>
  </si>
  <si>
    <t>2266s</t>
  </si>
  <si>
    <t>H209490</t>
  </si>
  <si>
    <t>8144.2191665</t>
  </si>
  <si>
    <t>7967.47323</t>
  </si>
  <si>
    <t>2268s</t>
  </si>
  <si>
    <t>H210380</t>
  </si>
  <si>
    <t>8144.2058332</t>
  </si>
  <si>
    <t>2269s</t>
  </si>
  <si>
    <t>H212360</t>
  </si>
  <si>
    <t>8143.7791665</t>
  </si>
  <si>
    <t>2.16%</t>
  </si>
  <si>
    <t>2270s</t>
  </si>
  <si>
    <t>H213054</t>
  </si>
  <si>
    <t>8143.7658332</t>
  </si>
  <si>
    <t>7967.49281</t>
  </si>
  <si>
    <t>H214813</t>
  </si>
  <si>
    <t>8143.7524999</t>
  </si>
  <si>
    <t>2271s</t>
  </si>
  <si>
    <t>H215351</t>
  </si>
  <si>
    <t>8143.7391665</t>
  </si>
  <si>
    <t>19.2</t>
  </si>
  <si>
    <t>H217221</t>
  </si>
  <si>
    <t>8143.2574999</t>
  </si>
  <si>
    <t>2273s</t>
  </si>
  <si>
    <t>H217756</t>
  </si>
  <si>
    <t>8143.2441665</t>
  </si>
  <si>
    <t>H218569</t>
  </si>
  <si>
    <t>8143.2199999</t>
  </si>
  <si>
    <t>2274s</t>
  </si>
  <si>
    <t>8143.22000</t>
  </si>
  <si>
    <t>35.7</t>
  </si>
  <si>
    <t>2275s</t>
  </si>
  <si>
    <t>H220332</t>
  </si>
  <si>
    <t>8142.9474999</t>
  </si>
  <si>
    <t>2.15%</t>
  </si>
  <si>
    <t>H223426</t>
  </si>
  <si>
    <t>8142.8208332</t>
  </si>
  <si>
    <t>2277s</t>
  </si>
  <si>
    <t>H225745</t>
  </si>
  <si>
    <t>8142.5941665</t>
  </si>
  <si>
    <t>2279s</t>
  </si>
  <si>
    <t>H226439</t>
  </si>
  <si>
    <t>8142.5549999</t>
  </si>
  <si>
    <t>8142.55500</t>
  </si>
  <si>
    <t>35.3</t>
  </si>
  <si>
    <t>2280s</t>
  </si>
  <si>
    <t>H227274</t>
  </si>
  <si>
    <t>8142.4549999</t>
  </si>
  <si>
    <t>H228821</t>
  </si>
  <si>
    <t>8142.3658332</t>
  </si>
  <si>
    <t>2281s</t>
  </si>
  <si>
    <t>H229446</t>
  </si>
  <si>
    <t>8142.2583332</t>
  </si>
  <si>
    <t>H229979</t>
  </si>
  <si>
    <t>8142.1333332</t>
  </si>
  <si>
    <t>7967.49503</t>
  </si>
  <si>
    <t>2.14%</t>
  </si>
  <si>
    <t>2283s</t>
  </si>
  <si>
    <t>H231291</t>
  </si>
  <si>
    <t>8142.1199999</t>
  </si>
  <si>
    <t>2284s</t>
  </si>
  <si>
    <t>H231989</t>
  </si>
  <si>
    <t>8142.1066665</t>
  </si>
  <si>
    <t>8142.10667</t>
  </si>
  <si>
    <t>34.9</t>
  </si>
  <si>
    <t>2285s</t>
  </si>
  <si>
    <t>H232775</t>
  </si>
  <si>
    <t>8142.0924999</t>
  </si>
  <si>
    <t>H233782</t>
  </si>
  <si>
    <t>8141.5491665</t>
  </si>
  <si>
    <t>H234566</t>
  </si>
  <si>
    <t>8141.5458332</t>
  </si>
  <si>
    <t>2286s</t>
  </si>
  <si>
    <t>H235425</t>
  </si>
  <si>
    <t>8140.8833332</t>
  </si>
  <si>
    <t>2.13%</t>
  </si>
  <si>
    <t>2287s</t>
  </si>
  <si>
    <t>8140.88333</t>
  </si>
  <si>
    <t>2290s</t>
  </si>
  <si>
    <t>H239089</t>
  </si>
  <si>
    <t>8140.8666665</t>
  </si>
  <si>
    <t>H239599</t>
  </si>
  <si>
    <t>8140.8624999</t>
  </si>
  <si>
    <t>H241384</t>
  </si>
  <si>
    <t>8140.5541665</t>
  </si>
  <si>
    <t>2292s</t>
  </si>
  <si>
    <t>H242074</t>
  </si>
  <si>
    <t>8140.3541665</t>
  </si>
  <si>
    <t>2.12%</t>
  </si>
  <si>
    <t>2293s</t>
  </si>
  <si>
    <t>8140.35417</t>
  </si>
  <si>
    <t>34.6</t>
  </si>
  <si>
    <t>2295s</t>
  </si>
  <si>
    <t>H245195</t>
  </si>
  <si>
    <t>8140.2608332</t>
  </si>
  <si>
    <t>H246533</t>
  </si>
  <si>
    <t>8140.1508332</t>
  </si>
  <si>
    <t>H249730</t>
  </si>
  <si>
    <t>8140.0908332</t>
  </si>
  <si>
    <t>2297s</t>
  </si>
  <si>
    <t>H251074</t>
  </si>
  <si>
    <t>8139.6908332</t>
  </si>
  <si>
    <t>2298s</t>
  </si>
  <si>
    <t>H252037</t>
  </si>
  <si>
    <t>8139.2408332</t>
  </si>
  <si>
    <t>2.11%</t>
  </si>
  <si>
    <t>2299s</t>
  </si>
  <si>
    <t>H252856</t>
  </si>
  <si>
    <t>8139.1891665</t>
  </si>
  <si>
    <t>8139.18917</t>
  </si>
  <si>
    <t>34.1</t>
  </si>
  <si>
    <t>2300s</t>
  </si>
  <si>
    <t>H253719</t>
  </si>
  <si>
    <t>8139.1666665</t>
  </si>
  <si>
    <t>H254992</t>
  </si>
  <si>
    <t>8139.1391665</t>
  </si>
  <si>
    <t>2301s</t>
  </si>
  <si>
    <t>H256780</t>
  </si>
  <si>
    <t>8139.1374999</t>
  </si>
  <si>
    <t>2302s</t>
  </si>
  <si>
    <t>H257473</t>
  </si>
  <si>
    <t>8138.9441665</t>
  </si>
  <si>
    <t>7967.51858</t>
  </si>
  <si>
    <t>2303s</t>
  </si>
  <si>
    <t>H258015</t>
  </si>
  <si>
    <t>8138.9308332</t>
  </si>
  <si>
    <t>2304s</t>
  </si>
  <si>
    <t>H258712</t>
  </si>
  <si>
    <t>8138.9174999</t>
  </si>
  <si>
    <t>8138.91750</t>
  </si>
  <si>
    <t>2305s</t>
  </si>
  <si>
    <t>H259496</t>
  </si>
  <si>
    <t>8138.9158332</t>
  </si>
  <si>
    <t>H263471</t>
  </si>
  <si>
    <t>8138.8783332</t>
  </si>
  <si>
    <t>2308s</t>
  </si>
  <si>
    <t>H264734</t>
  </si>
  <si>
    <t>8138.8766665</t>
  </si>
  <si>
    <t>2309s</t>
  </si>
  <si>
    <t>8138.87667</t>
  </si>
  <si>
    <t>33.3</t>
  </si>
  <si>
    <t>2310s</t>
  </si>
  <si>
    <t>H266784</t>
  </si>
  <si>
    <t>8138.8633332</t>
  </si>
  <si>
    <t>H268116</t>
  </si>
  <si>
    <t>8138.8366665</t>
  </si>
  <si>
    <t>2.10%</t>
  </si>
  <si>
    <t>2311s</t>
  </si>
  <si>
    <t>H271236</t>
  </si>
  <si>
    <t>8138.8233332</t>
  </si>
  <si>
    <t>2313s</t>
  </si>
  <si>
    <t>8138.82333</t>
  </si>
  <si>
    <t>32.6</t>
  </si>
  <si>
    <t>2315s</t>
  </si>
  <si>
    <t>H274941</t>
  </si>
  <si>
    <t>8138.3166665</t>
  </si>
  <si>
    <t>H276111</t>
  </si>
  <si>
    <t>8138.3033332</t>
  </si>
  <si>
    <t>2316s</t>
  </si>
  <si>
    <t>H276912</t>
  </si>
  <si>
    <t>8138.2016665</t>
  </si>
  <si>
    <t>H278429</t>
  </si>
  <si>
    <t>8138.1883332</t>
  </si>
  <si>
    <t>2317s</t>
  </si>
  <si>
    <t>H278997</t>
  </si>
  <si>
    <t>8138.1749999</t>
  </si>
  <si>
    <t>H281629</t>
  </si>
  <si>
    <t>8138.0741665</t>
  </si>
  <si>
    <t>2319s</t>
  </si>
  <si>
    <t>8138.07417</t>
  </si>
  <si>
    <t>32.1</t>
  </si>
  <si>
    <t>2320s</t>
  </si>
  <si>
    <t>H282943</t>
  </si>
  <si>
    <t>8138.0724999</t>
  </si>
  <si>
    <t>H283748</t>
  </si>
  <si>
    <t>8137.9166665</t>
  </si>
  <si>
    <t>2.09%</t>
  </si>
  <si>
    <t>2321s</t>
  </si>
  <si>
    <t>H284652</t>
  </si>
  <si>
    <t>8137.4041665</t>
  </si>
  <si>
    <t>H285186</t>
  </si>
  <si>
    <t>8137.1416665</t>
  </si>
  <si>
    <t>2.08%</t>
  </si>
  <si>
    <t>2322s</t>
  </si>
  <si>
    <t>H287357</t>
  </si>
  <si>
    <t>8137.1383332</t>
  </si>
  <si>
    <t>2324s</t>
  </si>
  <si>
    <t>H287863</t>
  </si>
  <si>
    <t>8137.1249999</t>
  </si>
  <si>
    <t>8137.12500</t>
  </si>
  <si>
    <t>32.0</t>
  </si>
  <si>
    <t>2325s</t>
  </si>
  <si>
    <t>H288469</t>
  </si>
  <si>
    <t>8137.0316665</t>
  </si>
  <si>
    <t>H289567</t>
  </si>
  <si>
    <t>8137.0183332</t>
  </si>
  <si>
    <t>2326s</t>
  </si>
  <si>
    <t>H290231</t>
  </si>
  <si>
    <t>8137.0166665</t>
  </si>
  <si>
    <t>2327s</t>
  </si>
  <si>
    <t>H292086</t>
  </si>
  <si>
    <t>8136.8433332</t>
  </si>
  <si>
    <t>2328s</t>
  </si>
  <si>
    <t>H293767</t>
  </si>
  <si>
    <t>8136.6699999</t>
  </si>
  <si>
    <t>2329s</t>
  </si>
  <si>
    <t>8136.67000</t>
  </si>
  <si>
    <t>31.8</t>
  </si>
  <si>
    <t>2330s</t>
  </si>
  <si>
    <t>H297455</t>
  </si>
  <si>
    <t>8136.6566665</t>
  </si>
  <si>
    <t>2331s</t>
  </si>
  <si>
    <t>H298330</t>
  </si>
  <si>
    <t>8136.2699999</t>
  </si>
  <si>
    <t>2.07%</t>
  </si>
  <si>
    <t>2332s</t>
  </si>
  <si>
    <t>H298863</t>
  </si>
  <si>
    <t>8136.2566665</t>
  </si>
  <si>
    <t>H299381</t>
  </si>
  <si>
    <t>8136.1041665</t>
  </si>
  <si>
    <t>2333s</t>
  </si>
  <si>
    <t>H300011</t>
  </si>
  <si>
    <t>8136.0666665</t>
  </si>
  <si>
    <t>2334s</t>
  </si>
  <si>
    <t>H300590</t>
  </si>
  <si>
    <t>8136.0533332</t>
  </si>
  <si>
    <t>8136.05333</t>
  </si>
  <si>
    <t>31.4</t>
  </si>
  <si>
    <t>2335s</t>
  </si>
  <si>
    <t>H303192</t>
  </si>
  <si>
    <t>8135.6516665</t>
  </si>
  <si>
    <t>2336s</t>
  </si>
  <si>
    <t>H303832</t>
  </si>
  <si>
    <t>8135.6366665</t>
  </si>
  <si>
    <t>2337s</t>
  </si>
  <si>
    <t>H306321</t>
  </si>
  <si>
    <t>8135.6233332</t>
  </si>
  <si>
    <t>2338s</t>
  </si>
  <si>
    <t>H307079</t>
  </si>
  <si>
    <t>8135.6099999</t>
  </si>
  <si>
    <t>2339s</t>
  </si>
  <si>
    <t>H307717</t>
  </si>
  <si>
    <t>8135.5166665</t>
  </si>
  <si>
    <t>2.06%</t>
  </si>
  <si>
    <t>8135.51667</t>
  </si>
  <si>
    <t>31.1</t>
  </si>
  <si>
    <t>2340s</t>
  </si>
  <si>
    <t>H308434</t>
  </si>
  <si>
    <t>8135.5033332</t>
  </si>
  <si>
    <t>H308959</t>
  </si>
  <si>
    <t>8135.4899999</t>
  </si>
  <si>
    <t>2341s</t>
  </si>
  <si>
    <t>H309469</t>
  </si>
  <si>
    <t>8135.4508332</t>
  </si>
  <si>
    <t>H313761</t>
  </si>
  <si>
    <t>8135.3841665</t>
  </si>
  <si>
    <t>7967.56501</t>
  </si>
  <si>
    <t>2344s</t>
  </si>
  <si>
    <t>H314403</t>
  </si>
  <si>
    <t>8135.2933332</t>
  </si>
  <si>
    <t>8135.29333</t>
  </si>
  <si>
    <t>30.9</t>
  </si>
  <si>
    <t>2345s</t>
  </si>
  <si>
    <t>H314928</t>
  </si>
  <si>
    <t>8135.2799999</t>
  </si>
  <si>
    <t>H315519</t>
  </si>
  <si>
    <t>8134.8799999</t>
  </si>
  <si>
    <t>H316040</t>
  </si>
  <si>
    <t>8134.8666665</t>
  </si>
  <si>
    <t>2346s</t>
  </si>
  <si>
    <t>H317077</t>
  </si>
  <si>
    <t>8134.8291665</t>
  </si>
  <si>
    <t>H320148</t>
  </si>
  <si>
    <t>8134.7224999</t>
  </si>
  <si>
    <t>2.05%</t>
  </si>
  <si>
    <t>2349s</t>
  </si>
  <si>
    <t>8134.72250</t>
  </si>
  <si>
    <t>30.5</t>
  </si>
  <si>
    <t>2350s</t>
  </si>
  <si>
    <t>7967.62126</t>
  </si>
  <si>
    <t>7967.57459</t>
  </si>
  <si>
    <t>30.0</t>
  </si>
  <si>
    <t>2355s</t>
  </si>
  <si>
    <t>H331092</t>
  </si>
  <si>
    <t>8134.2158332</t>
  </si>
  <si>
    <t>19.0</t>
  </si>
  <si>
    <t>H332167</t>
  </si>
  <si>
    <t>8134.2141665</t>
  </si>
  <si>
    <t>H333457</t>
  </si>
  <si>
    <t>8134.0616665</t>
  </si>
  <si>
    <t>2356s</t>
  </si>
  <si>
    <t>H334095</t>
  </si>
  <si>
    <t>8133.9266665</t>
  </si>
  <si>
    <t>2357s</t>
  </si>
  <si>
    <t>H335376</t>
  </si>
  <si>
    <t>8133.7158332</t>
  </si>
  <si>
    <t>2.04%</t>
  </si>
  <si>
    <t>2358s</t>
  </si>
  <si>
    <t>H337603</t>
  </si>
  <si>
    <t>8133.4683332</t>
  </si>
  <si>
    <t>2359s</t>
  </si>
  <si>
    <t>8133.46833</t>
  </si>
  <si>
    <t>29.8</t>
  </si>
  <si>
    <t>2360s</t>
  </si>
  <si>
    <t>H339380</t>
  </si>
  <si>
    <t>8133.4549999</t>
  </si>
  <si>
    <t>H340023</t>
  </si>
  <si>
    <t>8133.4083332</t>
  </si>
  <si>
    <t>2361s</t>
  </si>
  <si>
    <t>cutoff</t>
  </si>
  <si>
    <t>8133.40833</t>
  </si>
  <si>
    <t>7967.58418</t>
  </si>
  <si>
    <t>29.5</t>
  </si>
  <si>
    <t>2365s</t>
  </si>
  <si>
    <t>H344772</t>
  </si>
  <si>
    <t>8133.3949999</t>
  </si>
  <si>
    <t>H345310</t>
  </si>
  <si>
    <t>8133.3816665</t>
  </si>
  <si>
    <t>H346547</t>
  </si>
  <si>
    <t>8133.3516665</t>
  </si>
  <si>
    <t>2366s</t>
  </si>
  <si>
    <t>H347816</t>
  </si>
  <si>
    <t>8133.3499999</t>
  </si>
  <si>
    <t>2367s</t>
  </si>
  <si>
    <t>H349904</t>
  </si>
  <si>
    <t>8133.2566665</t>
  </si>
  <si>
    <t>2368s</t>
  </si>
  <si>
    <t>H350925</t>
  </si>
  <si>
    <t>8132.9216665</t>
  </si>
  <si>
    <t>2.03%</t>
  </si>
  <si>
    <t>2369s</t>
  </si>
  <si>
    <t>8132.92167</t>
  </si>
  <si>
    <t>29.4</t>
  </si>
  <si>
    <t>2370s</t>
  </si>
  <si>
    <t>H351689</t>
  </si>
  <si>
    <t>8132.1216665</t>
  </si>
  <si>
    <t>2.02%</t>
  </si>
  <si>
    <t>H354089</t>
  </si>
  <si>
    <t>8132.0149999</t>
  </si>
  <si>
    <t>2371s</t>
  </si>
  <si>
    <t>H355131</t>
  </si>
  <si>
    <t>8131.7883332</t>
  </si>
  <si>
    <t>2372s</t>
  </si>
  <si>
    <t>H356305</t>
  </si>
  <si>
    <t>8131.6399999</t>
  </si>
  <si>
    <t>2373s</t>
  </si>
  <si>
    <t>H357562</t>
  </si>
  <si>
    <t>8131.6383332</t>
  </si>
  <si>
    <t>2374s</t>
  </si>
  <si>
    <t>8131.63833</t>
  </si>
  <si>
    <t>29.1</t>
  </si>
  <si>
    <t>2375s</t>
  </si>
  <si>
    <t>H358670</t>
  </si>
  <si>
    <t>8131.6191665</t>
  </si>
  <si>
    <t>H361782</t>
  </si>
  <si>
    <t>8131.6041665</t>
  </si>
  <si>
    <t>2378s</t>
  </si>
  <si>
    <t>H362632</t>
  </si>
  <si>
    <t>8131.4908332</t>
  </si>
  <si>
    <t>H363140</t>
  </si>
  <si>
    <t>8131.4774999</t>
  </si>
  <si>
    <t>2379s</t>
  </si>
  <si>
    <t>H364147</t>
  </si>
  <si>
    <t>8131.4149999</t>
  </si>
  <si>
    <t>2.01%</t>
  </si>
  <si>
    <t>8131.41500</t>
  </si>
  <si>
    <t>29.0</t>
  </si>
  <si>
    <t>2380s</t>
  </si>
  <si>
    <t>H365776</t>
  </si>
  <si>
    <t>8131.4133332</t>
  </si>
  <si>
    <t>H366811</t>
  </si>
  <si>
    <t>8131.3333332</t>
  </si>
  <si>
    <t>2381s</t>
  </si>
  <si>
    <t>H367833</t>
  </si>
  <si>
    <t>8131.3149999</t>
  </si>
  <si>
    <t>2382s</t>
  </si>
  <si>
    <t>H368359</t>
  </si>
  <si>
    <t>8131.1749999</t>
  </si>
  <si>
    <t>2383s</t>
  </si>
  <si>
    <t>H370458</t>
  </si>
  <si>
    <t>8130.9349999</t>
  </si>
  <si>
    <t>2384s</t>
  </si>
  <si>
    <t>8130.93500</t>
  </si>
  <si>
    <t>28.7</t>
  </si>
  <si>
    <t>2385s</t>
  </si>
  <si>
    <t>H371798</t>
  </si>
  <si>
    <t>8130.8991665</t>
  </si>
  <si>
    <t>H372337</t>
  </si>
  <si>
    <t>8130.8858332</t>
  </si>
  <si>
    <t>2386s</t>
  </si>
  <si>
    <t>H373019</t>
  </si>
  <si>
    <t>8130.8374999</t>
  </si>
  <si>
    <t>H373757</t>
  </si>
  <si>
    <t>8130.3124999</t>
  </si>
  <si>
    <t>2.00%</t>
  </si>
  <si>
    <t>2387s</t>
  </si>
  <si>
    <t>H374428</t>
  </si>
  <si>
    <t>8130.0841665</t>
  </si>
  <si>
    <t>H374944</t>
  </si>
  <si>
    <t>8130.0574999</t>
  </si>
  <si>
    <t>2388s</t>
  </si>
  <si>
    <t>H376559</t>
  </si>
  <si>
    <t>8130.0441665</t>
  </si>
  <si>
    <t>2389s</t>
  </si>
  <si>
    <t>H377074</t>
  </si>
  <si>
    <t>8130.0424999</t>
  </si>
  <si>
    <t>8130.04250</t>
  </si>
  <si>
    <t>28.6</t>
  </si>
  <si>
    <t>2390s</t>
  </si>
  <si>
    <t>H377794</t>
  </si>
  <si>
    <t>8130.0408332</t>
  </si>
  <si>
    <t>H378383</t>
  </si>
  <si>
    <t>8129.9458332</t>
  </si>
  <si>
    <t>H379779</t>
  </si>
  <si>
    <t>8129.8658332</t>
  </si>
  <si>
    <t>2391s</t>
  </si>
  <si>
    <t>H382255</t>
  </si>
  <si>
    <t>8129.7241665</t>
  </si>
  <si>
    <t>1.99%</t>
  </si>
  <si>
    <t>2393s</t>
  </si>
  <si>
    <t>H382817</t>
  </si>
  <si>
    <t>8129.7108332</t>
  </si>
  <si>
    <t>8129.71083</t>
  </si>
  <si>
    <t>28.1</t>
  </si>
  <si>
    <t>2395s</t>
  </si>
  <si>
    <t>H393051</t>
  </si>
  <si>
    <t>8129.7091665</t>
  </si>
  <si>
    <t>H402164</t>
  </si>
  <si>
    <t>8129.6924999</t>
  </si>
  <si>
    <t>2398s</t>
  </si>
  <si>
    <t>H409716</t>
  </si>
  <si>
    <t>8129.3091665</t>
  </si>
  <si>
    <t>7967.62625</t>
  </si>
  <si>
    <t>2399s</t>
  </si>
  <si>
    <t>8129.30917</t>
  </si>
  <si>
    <t>27.6</t>
  </si>
  <si>
    <t>2400s</t>
  </si>
  <si>
    <t>H411868</t>
  </si>
  <si>
    <t>8129.2558332</t>
  </si>
  <si>
    <t>H421599</t>
  </si>
  <si>
    <t>8129.1558332</t>
  </si>
  <si>
    <t>18.8</t>
  </si>
  <si>
    <t>2402s</t>
  </si>
  <si>
    <t>H434803</t>
  </si>
  <si>
    <t>8129.1408332</t>
  </si>
  <si>
    <t>18.6</t>
  </si>
  <si>
    <t>2405s</t>
  </si>
  <si>
    <t>H436741</t>
  </si>
  <si>
    <t>8128.4616665</t>
  </si>
  <si>
    <t>1.98%</t>
  </si>
  <si>
    <t>7967.95810</t>
  </si>
  <si>
    <t>8128.46167</t>
  </si>
  <si>
    <t>7967.78046</t>
  </si>
  <si>
    <t>25.7</t>
  </si>
  <si>
    <t>2410s</t>
  </si>
  <si>
    <t>H468308</t>
  </si>
  <si>
    <t>8128.0941665</t>
  </si>
  <si>
    <t>7967.79560</t>
  </si>
  <si>
    <t>1.97%</t>
  </si>
  <si>
    <t>2412s</t>
  </si>
  <si>
    <t>H472352</t>
  </si>
  <si>
    <t>8127.9208332</t>
  </si>
  <si>
    <t>17.9</t>
  </si>
  <si>
    <t>H480977</t>
  </si>
  <si>
    <t>8127.6274999</t>
  </si>
  <si>
    <t>17.7</t>
  </si>
  <si>
    <t>2413s</t>
  </si>
  <si>
    <t>8127.62750</t>
  </si>
  <si>
    <t>25.2</t>
  </si>
  <si>
    <t>2415s</t>
  </si>
  <si>
    <t>H492078</t>
  </si>
  <si>
    <t>8127.5099999</t>
  </si>
  <si>
    <t>H500165</t>
  </si>
  <si>
    <t>8127.5066665</t>
  </si>
  <si>
    <t>7967.83276</t>
  </si>
  <si>
    <t>1.96%</t>
  </si>
  <si>
    <t>17.5</t>
  </si>
  <si>
    <t>2416s</t>
  </si>
  <si>
    <t>H501951</t>
  </si>
  <si>
    <t>8127.4183332</t>
  </si>
  <si>
    <t>2417s</t>
  </si>
  <si>
    <t>H507085</t>
  </si>
  <si>
    <t>8127.3249999</t>
  </si>
  <si>
    <t>17.4</t>
  </si>
  <si>
    <t>H509665</t>
  </si>
  <si>
    <t>8127.2716665</t>
  </si>
  <si>
    <t>H522580</t>
  </si>
  <si>
    <t>8127.1824999</t>
  </si>
  <si>
    <t>2419s</t>
  </si>
  <si>
    <t>7967.84235</t>
  </si>
  <si>
    <t>8127.18250</t>
  </si>
  <si>
    <t>24.2</t>
  </si>
  <si>
    <t>2420s</t>
  </si>
  <si>
    <t>H531313</t>
  </si>
  <si>
    <t>8127.1674999</t>
  </si>
  <si>
    <t>2421s</t>
  </si>
  <si>
    <t>H541919</t>
  </si>
  <si>
    <t>8127.1033332</t>
  </si>
  <si>
    <t>2422s</t>
  </si>
  <si>
    <t>H544750</t>
  </si>
  <si>
    <t>8127.1016665</t>
  </si>
  <si>
    <t>2423s</t>
  </si>
  <si>
    <t>7968.32901</t>
  </si>
  <si>
    <t>8127.10167</t>
  </si>
  <si>
    <t>2425s</t>
  </si>
  <si>
    <t>H561183</t>
  </si>
  <si>
    <t>8127.0641665</t>
  </si>
  <si>
    <t>7968.03901</t>
  </si>
  <si>
    <t>2427s</t>
  </si>
  <si>
    <t>H565365</t>
  </si>
  <si>
    <t>8126.8374999</t>
  </si>
  <si>
    <t>1.95%</t>
  </si>
  <si>
    <t>2428s</t>
  </si>
  <si>
    <t>H576882</t>
  </si>
  <si>
    <t>8126.8358332</t>
  </si>
  <si>
    <t>2429s</t>
  </si>
  <si>
    <t>7968.27012</t>
  </si>
  <si>
    <t>8126.83583</t>
  </si>
  <si>
    <t>7968.17123</t>
  </si>
  <si>
    <t>2430s</t>
  </si>
  <si>
    <t>H593676</t>
  </si>
  <si>
    <t>8126.7408332</t>
  </si>
  <si>
    <t>17.0</t>
  </si>
  <si>
    <t>2432s</t>
  </si>
  <si>
    <t>H597927</t>
  </si>
  <si>
    <t>8126.5141665</t>
  </si>
  <si>
    <t>16.9</t>
  </si>
  <si>
    <t>2433s</t>
  </si>
  <si>
    <t>H600260</t>
  </si>
  <si>
    <t>8126.4758332</t>
  </si>
  <si>
    <t>H608174</t>
  </si>
  <si>
    <t>8126.4624999</t>
  </si>
  <si>
    <t>16.8</t>
  </si>
  <si>
    <t>2434s</t>
  </si>
  <si>
    <t>8126.46250</t>
  </si>
  <si>
    <t>22.7</t>
  </si>
  <si>
    <t>2435s</t>
  </si>
  <si>
    <t>H621199</t>
  </si>
  <si>
    <t>8126.4224999</t>
  </si>
  <si>
    <t>16.6</t>
  </si>
  <si>
    <t>H622640</t>
  </si>
  <si>
    <t>8126.3208332</t>
  </si>
  <si>
    <t>2436s</t>
  </si>
  <si>
    <t>H626092</t>
  </si>
  <si>
    <t>8126.3074999</t>
  </si>
  <si>
    <t>16.7</t>
  </si>
  <si>
    <t>2437s</t>
  </si>
  <si>
    <t>H630226</t>
  </si>
  <si>
    <t>8126.2558332</t>
  </si>
  <si>
    <t>2438s</t>
  </si>
  <si>
    <t>8126.25583</t>
  </si>
  <si>
    <t>2440s</t>
  </si>
  <si>
    <t>H646330</t>
  </si>
  <si>
    <t>8126.0841665</t>
  </si>
  <si>
    <t>1.94%</t>
  </si>
  <si>
    <t>7968.36457</t>
  </si>
  <si>
    <t>8126.08417</t>
  </si>
  <si>
    <t>2445s</t>
  </si>
  <si>
    <t>H681751</t>
  </si>
  <si>
    <t>8126.0599999</t>
  </si>
  <si>
    <t>16.0</t>
  </si>
  <si>
    <t>2446s</t>
  </si>
  <si>
    <t>H692947</t>
  </si>
  <si>
    <t>8126.0466665</t>
  </si>
  <si>
    <t>15.9</t>
  </si>
  <si>
    <t>2447s</t>
  </si>
  <si>
    <t>H700309</t>
  </si>
  <si>
    <t>8126.0074999</t>
  </si>
  <si>
    <t>15.8</t>
  </si>
  <si>
    <t>H701167</t>
  </si>
  <si>
    <t>8125.9941665</t>
  </si>
  <si>
    <t>2448s</t>
  </si>
  <si>
    <t>H706924</t>
  </si>
  <si>
    <t>8125.9808332</t>
  </si>
  <si>
    <t>H712074</t>
  </si>
  <si>
    <t>8125.8808332</t>
  </si>
  <si>
    <t>2449s</t>
  </si>
  <si>
    <t>8125.88083</t>
  </si>
  <si>
    <t>2450s</t>
  </si>
  <si>
    <t>H715516</t>
  </si>
  <si>
    <t>8125.8774999</t>
  </si>
  <si>
    <t>2451s</t>
  </si>
  <si>
    <t>H723375</t>
  </si>
  <si>
    <t>8125.8641665</t>
  </si>
  <si>
    <t>7968.36568</t>
  </si>
  <si>
    <t>2452s</t>
  </si>
  <si>
    <t>H724101</t>
  </si>
  <si>
    <t>8125.6633332</t>
  </si>
  <si>
    <t>7968.37748</t>
  </si>
  <si>
    <t>H733914</t>
  </si>
  <si>
    <t>8125.6449999</t>
  </si>
  <si>
    <t>15.6</t>
  </si>
  <si>
    <t>2453s</t>
  </si>
  <si>
    <t>H735757</t>
  </si>
  <si>
    <t>8125.4716665</t>
  </si>
  <si>
    <t>1.93%</t>
  </si>
  <si>
    <t>H741940</t>
  </si>
  <si>
    <t>8125.4699999</t>
  </si>
  <si>
    <t>15.5</t>
  </si>
  <si>
    <t>2454s</t>
  </si>
  <si>
    <t>7968.40349</t>
  </si>
  <si>
    <t>8125.47000</t>
  </si>
  <si>
    <t>2455s</t>
  </si>
  <si>
    <t>H759487</t>
  </si>
  <si>
    <t>8125.1958332</t>
  </si>
  <si>
    <t>15.4</t>
  </si>
  <si>
    <t>2456s</t>
  </si>
  <si>
    <t>H761336</t>
  </si>
  <si>
    <t>8124.9208332</t>
  </si>
  <si>
    <t>2457s</t>
  </si>
  <si>
    <t>H776371</t>
  </si>
  <si>
    <t>8124.9041665</t>
  </si>
  <si>
    <t>2460s</t>
  </si>
  <si>
    <t>H788604</t>
  </si>
  <si>
    <t>8124.8908332</t>
  </si>
  <si>
    <t>2461s</t>
  </si>
  <si>
    <t>H791873</t>
  </si>
  <si>
    <t>8124.7974999</t>
  </si>
  <si>
    <t>H794097</t>
  </si>
  <si>
    <t>8124.7824999</t>
  </si>
  <si>
    <t>15.3</t>
  </si>
  <si>
    <t>2462s</t>
  </si>
  <si>
    <t>H796111</t>
  </si>
  <si>
    <t>8124.7674999</t>
  </si>
  <si>
    <t>7968.39123</t>
  </si>
  <si>
    <t>1.92%</t>
  </si>
  <si>
    <t>2464s</t>
  </si>
  <si>
    <t>H802022</t>
  </si>
  <si>
    <t>8124.7499999</t>
  </si>
  <si>
    <t>2465s</t>
  </si>
  <si>
    <t>H804317</t>
  </si>
  <si>
    <t>8124.7349999</t>
  </si>
  <si>
    <t>H806997</t>
  </si>
  <si>
    <t>8124.6958332</t>
  </si>
  <si>
    <t>2466s</t>
  </si>
  <si>
    <t>H812165</t>
  </si>
  <si>
    <t>8124.6824999</t>
  </si>
  <si>
    <t>2467s</t>
  </si>
  <si>
    <t>H841695</t>
  </si>
  <si>
    <t>8124.6691665</t>
  </si>
  <si>
    <t>15.0</t>
  </si>
  <si>
    <t>2469s</t>
  </si>
  <si>
    <t>H846432</t>
  </si>
  <si>
    <t>8124.6558332</t>
  </si>
  <si>
    <t>8124.65583</t>
  </si>
  <si>
    <t>2470s</t>
  </si>
  <si>
    <t>H858124</t>
  </si>
  <si>
    <t>8124.5816665</t>
  </si>
  <si>
    <t>14.9</t>
  </si>
  <si>
    <t>2471s</t>
  </si>
  <si>
    <t>H872730</t>
  </si>
  <si>
    <t>8124.5666665</t>
  </si>
  <si>
    <t>14.8</t>
  </si>
  <si>
    <t>2473s</t>
  </si>
  <si>
    <t>H873981</t>
  </si>
  <si>
    <t>8124.4783332</t>
  </si>
  <si>
    <t>H878771</t>
  </si>
  <si>
    <t>8124.4116665</t>
  </si>
  <si>
    <t>2474s</t>
  </si>
  <si>
    <t>H882150</t>
  </si>
  <si>
    <t>8124.3983332</t>
  </si>
  <si>
    <t>8124.39833</t>
  </si>
  <si>
    <t>2475s</t>
  </si>
  <si>
    <t>H885432</t>
  </si>
  <si>
    <t>8124.0916665</t>
  </si>
  <si>
    <t>H891102</t>
  </si>
  <si>
    <t>8124.0116665</t>
  </si>
  <si>
    <t>2476s</t>
  </si>
  <si>
    <t>H901070</t>
  </si>
  <si>
    <t>8123.9316665</t>
  </si>
  <si>
    <t>1.91%</t>
  </si>
  <si>
    <t>2477s</t>
  </si>
  <si>
    <t>H902570</t>
  </si>
  <si>
    <t>8123.8383332</t>
  </si>
  <si>
    <t>2478s</t>
  </si>
  <si>
    <t>8123.83833</t>
  </si>
  <si>
    <t>2480s</t>
  </si>
  <si>
    <t>H938050</t>
  </si>
  <si>
    <t>8123.7449999</t>
  </si>
  <si>
    <t>7968.42457</t>
  </si>
  <si>
    <t>14.6</t>
  </si>
  <si>
    <t>2481s</t>
  </si>
  <si>
    <t>H946383</t>
  </si>
  <si>
    <t>8123.6499999</t>
  </si>
  <si>
    <t>7968.45790</t>
  </si>
  <si>
    <t>14.5</t>
  </si>
  <si>
    <t>2483s</t>
  </si>
  <si>
    <t>H952079</t>
  </si>
  <si>
    <t>8123.5699999</t>
  </si>
  <si>
    <t>2484s</t>
  </si>
  <si>
    <t>H954653</t>
  </si>
  <si>
    <t>8123.4083332</t>
  </si>
  <si>
    <t>H956805</t>
  </si>
  <si>
    <t>8123.3849999</t>
  </si>
  <si>
    <t>8123.38500</t>
  </si>
  <si>
    <t>2485s</t>
  </si>
  <si>
    <t>H968535</t>
  </si>
  <si>
    <t>8123.2583332</t>
  </si>
  <si>
    <t>14.4</t>
  </si>
  <si>
    <t>2486s</t>
  </si>
  <si>
    <t>7969.58568</t>
  </si>
  <si>
    <t>8123.25833</t>
  </si>
  <si>
    <t>7968.74060</t>
  </si>
  <si>
    <t>1.90%</t>
  </si>
  <si>
    <t>18.1</t>
  </si>
  <si>
    <t>2490s</t>
  </si>
  <si>
    <t>H991895</t>
  </si>
  <si>
    <t>8122.4883332</t>
  </si>
  <si>
    <t>1.89%</t>
  </si>
  <si>
    <t>H993197</t>
  </si>
  <si>
    <t>8122.4524999</t>
  </si>
  <si>
    <t>H995466</t>
  </si>
  <si>
    <t>8121.8391665</t>
  </si>
  <si>
    <t>2491s</t>
  </si>
  <si>
    <t>H1016563</t>
  </si>
  <si>
    <t>8121.7441665</t>
  </si>
  <si>
    <t>1.88%</t>
  </si>
  <si>
    <t>2493s</t>
  </si>
  <si>
    <t>H1026025</t>
  </si>
  <si>
    <t>8121.7424999</t>
  </si>
  <si>
    <t>2494s</t>
  </si>
  <si>
    <t>7969.15338</t>
  </si>
  <si>
    <t>8121.74250</t>
  </si>
  <si>
    <t>7969.12985</t>
  </si>
  <si>
    <t>2497s</t>
  </si>
  <si>
    <t>H1032491</t>
  </si>
  <si>
    <t>8121.6424999</t>
  </si>
  <si>
    <t>14.3</t>
  </si>
  <si>
    <t>7969.18757</t>
  </si>
  <si>
    <t>8121.64250</t>
  </si>
  <si>
    <t>2500s</t>
  </si>
  <si>
    <t>H1037030</t>
  </si>
  <si>
    <t>8121.5583332</t>
  </si>
  <si>
    <t>7969.20851</t>
  </si>
  <si>
    <t>H1039749</t>
  </si>
  <si>
    <t>8121.3316665</t>
  </si>
  <si>
    <t>1.87%</t>
  </si>
  <si>
    <t>2502s</t>
  </si>
  <si>
    <t>7969.25434</t>
  </si>
  <si>
    <t>8121.33167</t>
  </si>
  <si>
    <t>2505s</t>
  </si>
  <si>
    <t>H1040783</t>
  </si>
  <si>
    <t>8121.2941665</t>
  </si>
  <si>
    <t>H1042794</t>
  </si>
  <si>
    <t>8121.1449999</t>
  </si>
  <si>
    <t>7969.28768</t>
  </si>
  <si>
    <t>2509s</t>
  </si>
  <si>
    <t>7969.87865</t>
  </si>
  <si>
    <t>8121.14500</t>
  </si>
  <si>
    <t>2510s</t>
  </si>
  <si>
    <t>H1045133</t>
  </si>
  <si>
    <t>8121.0699999</t>
  </si>
  <si>
    <t>7969.36300</t>
  </si>
  <si>
    <t>8121.07000</t>
  </si>
  <si>
    <t>7969.34904</t>
  </si>
  <si>
    <t>2515s</t>
  </si>
  <si>
    <t>H1053375</t>
  </si>
  <si>
    <t>8120.9416665</t>
  </si>
  <si>
    <t>7969.40163</t>
  </si>
  <si>
    <t>7969.56507</t>
  </si>
  <si>
    <t>8120.94167</t>
  </si>
  <si>
    <t>1.86%</t>
  </si>
  <si>
    <t>2520s</t>
  </si>
  <si>
    <t>H1059255</t>
  </si>
  <si>
    <t>8120.6808332</t>
  </si>
  <si>
    <t>2521s</t>
  </si>
  <si>
    <t>H1065571</t>
  </si>
  <si>
    <t>8120.6583332</t>
  </si>
  <si>
    <t>2523s</t>
  </si>
  <si>
    <t>7969.58619</t>
  </si>
  <si>
    <t>8120.65833</t>
  </si>
  <si>
    <t>7969.56952</t>
  </si>
  <si>
    <t>2525s</t>
  </si>
  <si>
    <t>H1069438</t>
  </si>
  <si>
    <t>8120.4066665</t>
  </si>
  <si>
    <t>7970.27724</t>
  </si>
  <si>
    <t>1.85%</t>
  </si>
  <si>
    <t>2528s</t>
  </si>
  <si>
    <t>7970.45806</t>
  </si>
  <si>
    <t>8120.40667</t>
  </si>
  <si>
    <t>2531s</t>
  </si>
  <si>
    <t>H1071704</t>
  </si>
  <si>
    <t>8120.3599999</t>
  </si>
  <si>
    <t>7970.51665</t>
  </si>
  <si>
    <t>2532s</t>
  </si>
  <si>
    <t>7970.79888</t>
  </si>
  <si>
    <t>8120.36000</t>
  </si>
  <si>
    <t>1.84%</t>
  </si>
  <si>
    <t>2535s</t>
  </si>
  <si>
    <t>H1073169</t>
  </si>
  <si>
    <t>8120.2708332</t>
  </si>
  <si>
    <t>7970.82665</t>
  </si>
  <si>
    <t>H1074560</t>
  </si>
  <si>
    <t>8120.0574999</t>
  </si>
  <si>
    <t>7970.95499</t>
  </si>
  <si>
    <t>2537s</t>
  </si>
  <si>
    <t>H1075968</t>
  </si>
  <si>
    <t>8119.6783332</t>
  </si>
  <si>
    <t>7971.67610</t>
  </si>
  <si>
    <t>1.82%</t>
  </si>
  <si>
    <t>2540s</t>
  </si>
  <si>
    <t>H1081475</t>
  </si>
  <si>
    <t>8119.6766665</t>
  </si>
  <si>
    <t>2542s</t>
  </si>
  <si>
    <t>H1083701</t>
  </si>
  <si>
    <t>8119.4366665</t>
  </si>
  <si>
    <t>2543s</t>
  </si>
  <si>
    <t>H1083720</t>
  </si>
  <si>
    <t>8119.3774999</t>
  </si>
  <si>
    <t>7971.67888</t>
  </si>
  <si>
    <t>2544s</t>
  </si>
  <si>
    <t>7972.18096</t>
  </si>
  <si>
    <t>8119.37750</t>
  </si>
  <si>
    <t>1.81%</t>
  </si>
  <si>
    <t>2547s</t>
  </si>
  <si>
    <t>7972.32407</t>
  </si>
  <si>
    <t>2550s</t>
  </si>
  <si>
    <t>H1089970</t>
  </si>
  <si>
    <t>8119.3758332</t>
  </si>
  <si>
    <t>14.7</t>
  </si>
  <si>
    <t>H1090033</t>
  </si>
  <si>
    <t>8119.3624999</t>
  </si>
  <si>
    <t>7972.39074</t>
  </si>
  <si>
    <t>2552s</t>
  </si>
  <si>
    <t>7972.54550</t>
  </si>
  <si>
    <t>8119.36250</t>
  </si>
  <si>
    <t>2555s</t>
  </si>
  <si>
    <t>H1092809</t>
  </si>
  <si>
    <t>8119.3283332</t>
  </si>
  <si>
    <t>H1092935</t>
  </si>
  <si>
    <t>8119.2924999</t>
  </si>
  <si>
    <t>7972.71443</t>
  </si>
  <si>
    <t>2559s</t>
  </si>
  <si>
    <t>infeasible</t>
  </si>
  <si>
    <t>8119.29250</t>
  </si>
  <si>
    <t>7972.72443</t>
  </si>
  <si>
    <t>2560s</t>
  </si>
  <si>
    <t>H1092980</t>
  </si>
  <si>
    <t>8119.2791665</t>
  </si>
  <si>
    <t>7972.74777</t>
  </si>
  <si>
    <t>1.80%</t>
  </si>
  <si>
    <t>H1095016</t>
  </si>
  <si>
    <t>8119.1991665</t>
  </si>
  <si>
    <t>7972.86943</t>
  </si>
  <si>
    <t>2561s</t>
  </si>
  <si>
    <t>7973.14921</t>
  </si>
  <si>
    <t>8119.19917</t>
  </si>
  <si>
    <t>7973.12943</t>
  </si>
  <si>
    <t>2565s</t>
  </si>
  <si>
    <t>H1102613</t>
  </si>
  <si>
    <t>8119.1858332</t>
  </si>
  <si>
    <t>7973.16277</t>
  </si>
  <si>
    <t>2567s</t>
  </si>
  <si>
    <t>7973.18943</t>
  </si>
  <si>
    <t>8119.18583</t>
  </si>
  <si>
    <t>2570s</t>
  </si>
  <si>
    <t>H1114678</t>
  </si>
  <si>
    <t>8119.1391665</t>
  </si>
  <si>
    <t>7973.67464</t>
  </si>
  <si>
    <t>1.79%</t>
  </si>
  <si>
    <t>2574s</t>
  </si>
  <si>
    <t>H1115594</t>
  </si>
  <si>
    <t>8119.0324999</t>
  </si>
  <si>
    <t>7973.85464</t>
  </si>
  <si>
    <t>2576s</t>
  </si>
  <si>
    <t>H1116373</t>
  </si>
  <si>
    <t>8119.0191665</t>
  </si>
  <si>
    <t>7973.97659</t>
  </si>
  <si>
    <t>2578s</t>
  </si>
  <si>
    <t>7975.08649</t>
  </si>
  <si>
    <t>8119.01917</t>
  </si>
  <si>
    <t>7975.07738</t>
  </si>
  <si>
    <t>1.77%</t>
  </si>
  <si>
    <t>2580s</t>
  </si>
  <si>
    <t>H1116526</t>
  </si>
  <si>
    <t>8118.7083332</t>
  </si>
  <si>
    <t>7975.13988</t>
  </si>
  <si>
    <t>2581s</t>
  </si>
  <si>
    <t>H1117453</t>
  </si>
  <si>
    <t>8118.6083332</t>
  </si>
  <si>
    <t>2582s</t>
  </si>
  <si>
    <t>7975.63093</t>
  </si>
  <si>
    <t>8118.60833</t>
  </si>
  <si>
    <t>1.76%</t>
  </si>
  <si>
    <t>2585s</t>
  </si>
  <si>
    <t>H1120103</t>
  </si>
  <si>
    <t>8118.3283332</t>
  </si>
  <si>
    <t>2586s</t>
  </si>
  <si>
    <t>H1120944</t>
  </si>
  <si>
    <t>8118.3249999</t>
  </si>
  <si>
    <t>7976.03565</t>
  </si>
  <si>
    <t>1.75%</t>
  </si>
  <si>
    <t>2589s</t>
  </si>
  <si>
    <t>7976.44971</t>
  </si>
  <si>
    <t>8118.32500</t>
  </si>
  <si>
    <t>2591s</t>
  </si>
  <si>
    <t>7976.49225</t>
  </si>
  <si>
    <t>2596s</t>
  </si>
  <si>
    <t>H1126864</t>
  </si>
  <si>
    <t>8117.9283332</t>
  </si>
  <si>
    <t>1.74%</t>
  </si>
  <si>
    <t>2597s</t>
  </si>
  <si>
    <t>7976.68821</t>
  </si>
  <si>
    <t>8117.92833</t>
  </si>
  <si>
    <t>2602s</t>
  </si>
  <si>
    <t>H1128096</t>
  </si>
  <si>
    <t>8117.8274999</t>
  </si>
  <si>
    <t>2603s</t>
  </si>
  <si>
    <t>7977.33932</t>
  </si>
  <si>
    <t>8117.82750</t>
  </si>
  <si>
    <t>1.73%</t>
  </si>
  <si>
    <t>2605s</t>
  </si>
  <si>
    <t>H1129338</t>
  </si>
  <si>
    <t>8117.8191665</t>
  </si>
  <si>
    <t>7977.34321</t>
  </si>
  <si>
    <t>2606s</t>
  </si>
  <si>
    <t>7977.37655</t>
  </si>
  <si>
    <t>8117.81917</t>
  </si>
  <si>
    <t>2610s</t>
  </si>
  <si>
    <t>H1131029</t>
  </si>
  <si>
    <t>8117.4191665</t>
  </si>
  <si>
    <t>2611s</t>
  </si>
  <si>
    <t>H1132095</t>
  </si>
  <si>
    <t>8117.4058332</t>
  </si>
  <si>
    <t>2612s</t>
  </si>
  <si>
    <t>7977.49023</t>
  </si>
  <si>
    <t>8117.40583</t>
  </si>
  <si>
    <t>7977.47802</t>
  </si>
  <si>
    <t>1.72%</t>
  </si>
  <si>
    <t>2615s</t>
  </si>
  <si>
    <t>H1134036</t>
  </si>
  <si>
    <t>8116.9716665</t>
  </si>
  <si>
    <t>7977.50600</t>
  </si>
  <si>
    <t>H1136074</t>
  </si>
  <si>
    <t>8116.9583332</t>
  </si>
  <si>
    <t>2617s</t>
  </si>
  <si>
    <t>H1137449</t>
  </si>
  <si>
    <t>8116.8349999</t>
  </si>
  <si>
    <t>7977.51044</t>
  </si>
  <si>
    <t>2620s</t>
  </si>
  <si>
    <t>H1138322</t>
  </si>
  <si>
    <t>8116.6866665</t>
  </si>
  <si>
    <t>7977.73655</t>
  </si>
  <si>
    <t>1.71%</t>
  </si>
  <si>
    <t>2622s</t>
  </si>
  <si>
    <t>H1138553</t>
  </si>
  <si>
    <t>8116.2866665</t>
  </si>
  <si>
    <t>7977.77947</t>
  </si>
  <si>
    <t>2624s</t>
  </si>
  <si>
    <t>7978.25852</t>
  </si>
  <si>
    <t>8116.28667</t>
  </si>
  <si>
    <t>2625s</t>
  </si>
  <si>
    <t>H1141694</t>
  </si>
  <si>
    <t>8116.2733332</t>
  </si>
  <si>
    <t>H1142912</t>
  </si>
  <si>
    <t>8115.9724999</t>
  </si>
  <si>
    <t>7977.78984</t>
  </si>
  <si>
    <t>1.70%</t>
  </si>
  <si>
    <t>2629s</t>
  </si>
  <si>
    <t>7977.98264</t>
  </si>
  <si>
    <t>8115.97250</t>
  </si>
  <si>
    <t>2631s</t>
  </si>
  <si>
    <t>H1143145</t>
  </si>
  <si>
    <t>8115.6991665</t>
  </si>
  <si>
    <t>7978.01403</t>
  </si>
  <si>
    <t>2632s</t>
  </si>
  <si>
    <t>7978.28280</t>
  </si>
  <si>
    <t>8115.69917</t>
  </si>
  <si>
    <t>1.69%</t>
  </si>
  <si>
    <t>2635s</t>
  </si>
  <si>
    <t>7978.28391</t>
  </si>
  <si>
    <t>2641s</t>
  </si>
  <si>
    <t>H1155102</t>
  </si>
  <si>
    <t>8115.6858332</t>
  </si>
  <si>
    <t>15.1</t>
  </si>
  <si>
    <t>2642s</t>
  </si>
  <si>
    <t>H1155978</t>
  </si>
  <si>
    <t>8115.4558332</t>
  </si>
  <si>
    <t>7978.28968</t>
  </si>
  <si>
    <t>2643s</t>
  </si>
  <si>
    <t>7978.98604</t>
  </si>
  <si>
    <t>8115.45583</t>
  </si>
  <si>
    <t>1.68%</t>
  </si>
  <si>
    <t>2647s</t>
  </si>
  <si>
    <t>7979.28224</t>
  </si>
  <si>
    <t>2650s</t>
  </si>
  <si>
    <t>H1157550</t>
  </si>
  <si>
    <t>8115.4424999</t>
  </si>
  <si>
    <t>7979.31057</t>
  </si>
  <si>
    <t>15.2</t>
  </si>
  <si>
    <t>H1159882</t>
  </si>
  <si>
    <t>8115.1424999</t>
  </si>
  <si>
    <t>7979.48420</t>
  </si>
  <si>
    <t>1.67%</t>
  </si>
  <si>
    <t>2651s</t>
  </si>
  <si>
    <t>H1161029</t>
  </si>
  <si>
    <t>8115.0491665</t>
  </si>
  <si>
    <t>2652s</t>
  </si>
  <si>
    <t>H1161054</t>
  </si>
  <si>
    <t>8114.9116665</t>
  </si>
  <si>
    <t>7979.58197</t>
  </si>
  <si>
    <t>2654s</t>
  </si>
  <si>
    <t>7980.30086</t>
  </si>
  <si>
    <t>8114.91167</t>
  </si>
  <si>
    <t>7980.20864</t>
  </si>
  <si>
    <t>1.66%</t>
  </si>
  <si>
    <t>18.4</t>
  </si>
  <si>
    <t>2655s</t>
  </si>
  <si>
    <t>H1162094</t>
  </si>
  <si>
    <t>8114.9099999</t>
  </si>
  <si>
    <t>H1162118</t>
  </si>
  <si>
    <t>8114.8966665</t>
  </si>
  <si>
    <t>7980.24197</t>
  </si>
  <si>
    <t>2656s</t>
  </si>
  <si>
    <t>7980.67434</t>
  </si>
  <si>
    <t>8114.89667</t>
  </si>
  <si>
    <t>1.65%</t>
  </si>
  <si>
    <t>2660s</t>
  </si>
  <si>
    <t>H1162316</t>
  </si>
  <si>
    <t>8114.4966665</t>
  </si>
  <si>
    <t>7980.67642</t>
  </si>
  <si>
    <t>2661s</t>
  </si>
  <si>
    <t>H1164290</t>
  </si>
  <si>
    <t>8114.3541665</t>
  </si>
  <si>
    <t>7980.90100</t>
  </si>
  <si>
    <t>1.64%</t>
  </si>
  <si>
    <t>2664s</t>
  </si>
  <si>
    <t>8114.35417</t>
  </si>
  <si>
    <t>7980.90434</t>
  </si>
  <si>
    <t>18.5</t>
  </si>
  <si>
    <t>2665s</t>
  </si>
  <si>
    <t>H1167287</t>
  </si>
  <si>
    <t>8113.7841665</t>
  </si>
  <si>
    <t>7980.93434</t>
  </si>
  <si>
    <t>2666s</t>
  </si>
  <si>
    <t>H1167333</t>
  </si>
  <si>
    <t>8113.5799999</t>
  </si>
  <si>
    <t>7980.99170</t>
  </si>
  <si>
    <t>1.63%</t>
  </si>
  <si>
    <t>2667s</t>
  </si>
  <si>
    <t>7981.21998</t>
  </si>
  <si>
    <t>8113.58000</t>
  </si>
  <si>
    <t>7981.20531</t>
  </si>
  <si>
    <t>2670s</t>
  </si>
  <si>
    <t>H1168478</t>
  </si>
  <si>
    <t>8113.5266665</t>
  </si>
  <si>
    <t>7981.23198</t>
  </si>
  <si>
    <t>H1169945</t>
  </si>
  <si>
    <t>8113.4266665</t>
  </si>
  <si>
    <t>7981.25865</t>
  </si>
  <si>
    <t>2672s</t>
  </si>
  <si>
    <t>H1174214</t>
  </si>
  <si>
    <t>8113.4133332</t>
  </si>
  <si>
    <t>7981.27587</t>
  </si>
  <si>
    <t>2673s</t>
  </si>
  <si>
    <t>7981.48058</t>
  </si>
  <si>
    <t>8113.41333</t>
  </si>
  <si>
    <t>7981.47735</t>
  </si>
  <si>
    <t>2676s</t>
  </si>
  <si>
    <t>H1175417</t>
  </si>
  <si>
    <t>8113.3758332</t>
  </si>
  <si>
    <t>7981.50735</t>
  </si>
  <si>
    <t>H1175432</t>
  </si>
  <si>
    <t>8113.3624999</t>
  </si>
  <si>
    <t>7981.54068</t>
  </si>
  <si>
    <t>1.62%</t>
  </si>
  <si>
    <t>2677s</t>
  </si>
  <si>
    <t>H1175656</t>
  </si>
  <si>
    <t>8113.1358332</t>
  </si>
  <si>
    <t>7981.96073</t>
  </si>
  <si>
    <t>2679s</t>
  </si>
  <si>
    <t>7982.05346</t>
  </si>
  <si>
    <t>8113.13583</t>
  </si>
  <si>
    <t>7982.04096</t>
  </si>
  <si>
    <t>2681s</t>
  </si>
  <si>
    <t>H1176672</t>
  </si>
  <si>
    <t>8113.0708332</t>
  </si>
  <si>
    <t>7982.07976</t>
  </si>
  <si>
    <t>1.61%</t>
  </si>
  <si>
    <t>H1178836</t>
  </si>
  <si>
    <t>8112.6733332</t>
  </si>
  <si>
    <t>7982.08934</t>
  </si>
  <si>
    <t>2683s</t>
  </si>
  <si>
    <t>7982.09893</t>
  </si>
  <si>
    <t>8112.67333</t>
  </si>
  <si>
    <t>2685s</t>
  </si>
  <si>
    <t>7982.53845</t>
  </si>
  <si>
    <t>7982.32845</t>
  </si>
  <si>
    <t>2690s</t>
  </si>
  <si>
    <t>H1186380</t>
  </si>
  <si>
    <t>8112.5249999</t>
  </si>
  <si>
    <t>7982.34095</t>
  </si>
  <si>
    <t>1.60%</t>
  </si>
  <si>
    <t>2691s</t>
  </si>
  <si>
    <t>8112.52500</t>
  </si>
  <si>
    <t>7982.51058</t>
  </si>
  <si>
    <t>2695s</t>
  </si>
  <si>
    <t>H1187511</t>
  </si>
  <si>
    <t>8112.4316665</t>
  </si>
  <si>
    <t>7982.52637</t>
  </si>
  <si>
    <t>H1189597</t>
  </si>
  <si>
    <t>8112.3008332</t>
  </si>
  <si>
    <t>7982.52970</t>
  </si>
  <si>
    <t>2697s</t>
  </si>
  <si>
    <t>H1190507</t>
  </si>
  <si>
    <t>8112.2633332</t>
  </si>
  <si>
    <t>2698s</t>
  </si>
  <si>
    <t>8112.26333</t>
  </si>
  <si>
    <t>2700s</t>
  </si>
  <si>
    <t>H1195079</t>
  </si>
  <si>
    <t>8112.0924999</t>
  </si>
  <si>
    <t>7982.53733</t>
  </si>
  <si>
    <t>2704s</t>
  </si>
  <si>
    <t>7982.85900</t>
  </si>
  <si>
    <t>8112.09250</t>
  </si>
  <si>
    <t>1.59%</t>
  </si>
  <si>
    <t>2706s</t>
  </si>
  <si>
    <t>7982.88437</t>
  </si>
  <si>
    <t>2710s</t>
  </si>
  <si>
    <t>H1200727</t>
  </si>
  <si>
    <t>8111.9849999</t>
  </si>
  <si>
    <t>7982.89076</t>
  </si>
  <si>
    <t>2713s</t>
  </si>
  <si>
    <t>7983.44512</t>
  </si>
  <si>
    <t>8111.98500</t>
  </si>
  <si>
    <t>1.58%</t>
  </si>
  <si>
    <t>2716s</t>
  </si>
  <si>
    <t>H1200890</t>
  </si>
  <si>
    <t>8111.9299999</t>
  </si>
  <si>
    <t>7983.46928</t>
  </si>
  <si>
    <t>H1202135</t>
  </si>
  <si>
    <t>8111.8499999</t>
  </si>
  <si>
    <t>2717s</t>
  </si>
  <si>
    <t>7983.67067</t>
  </si>
  <si>
    <t>8111.85000</t>
  </si>
  <si>
    <t>7983.65827</t>
  </si>
  <si>
    <t>2721s</t>
  </si>
  <si>
    <t>7984.18462</t>
  </si>
  <si>
    <t>1.57%</t>
  </si>
  <si>
    <t>2725s</t>
  </si>
  <si>
    <t>H1205529</t>
  </si>
  <si>
    <t>8111.8483332</t>
  </si>
  <si>
    <t>H1208055</t>
  </si>
  <si>
    <t>8111.7549999</t>
  </si>
  <si>
    <t>H1210361</t>
  </si>
  <si>
    <t>8111.7183332</t>
  </si>
  <si>
    <t>2726s</t>
  </si>
  <si>
    <t>H1210633</t>
  </si>
  <si>
    <t>8111.5433332</t>
  </si>
  <si>
    <t>7984.64527</t>
  </si>
  <si>
    <t>1.56%</t>
  </si>
  <si>
    <t>2728s</t>
  </si>
  <si>
    <t>H1211585</t>
  </si>
  <si>
    <t>8111.3699999</t>
  </si>
  <si>
    <t>7985.27193</t>
  </si>
  <si>
    <t>1.55%</t>
  </si>
  <si>
    <t>2731s</t>
  </si>
  <si>
    <t>H1211619</t>
  </si>
  <si>
    <t>8111.3683332</t>
  </si>
  <si>
    <t>7985.89860</t>
  </si>
  <si>
    <t>2733s</t>
  </si>
  <si>
    <t>H1213055</t>
  </si>
  <si>
    <t>8111.3549999</t>
  </si>
  <si>
    <t>7985.99385</t>
  </si>
  <si>
    <t>2734s</t>
  </si>
  <si>
    <t>H1215961</t>
  </si>
  <si>
    <t>8111.2749999</t>
  </si>
  <si>
    <t>1.54%</t>
  </si>
  <si>
    <t>2735s</t>
  </si>
  <si>
    <t>H1218241</t>
  </si>
  <si>
    <t>8110.8566665</t>
  </si>
  <si>
    <t>2736s</t>
  </si>
  <si>
    <t>H1223836</t>
  </si>
  <si>
    <t>8110.8549999</t>
  </si>
  <si>
    <t>2738s</t>
  </si>
  <si>
    <t>7986.84622</t>
  </si>
  <si>
    <t>8110.85500</t>
  </si>
  <si>
    <t>7986.84529</t>
  </si>
  <si>
    <t>1.53%</t>
  </si>
  <si>
    <t>2742s</t>
  </si>
  <si>
    <t>H1225167</t>
  </si>
  <si>
    <t>8110.7641665</t>
  </si>
  <si>
    <t>7986.85331</t>
  </si>
  <si>
    <t>H1225199</t>
  </si>
  <si>
    <t>8110.7508332</t>
  </si>
  <si>
    <t>7986.94408</t>
  </si>
  <si>
    <t>2744s</t>
  </si>
  <si>
    <t>7987.13881</t>
  </si>
  <si>
    <t>8110.75083</t>
  </si>
  <si>
    <t>1.52%</t>
  </si>
  <si>
    <t>2746s</t>
  </si>
  <si>
    <t>H1227653</t>
  </si>
  <si>
    <t>8110.7299999</t>
  </si>
  <si>
    <t>H1230891</t>
  </si>
  <si>
    <t>8110.6908332</t>
  </si>
  <si>
    <t>2748s</t>
  </si>
  <si>
    <t>7987.35308</t>
  </si>
  <si>
    <t>8110.69083</t>
  </si>
  <si>
    <t>7987.34982</t>
  </si>
  <si>
    <t>2752s</t>
  </si>
  <si>
    <t>H1232171</t>
  </si>
  <si>
    <t>8110.6099999</t>
  </si>
  <si>
    <t>7987.35892</t>
  </si>
  <si>
    <t>7987.59685</t>
  </si>
  <si>
    <t>8110.61000</t>
  </si>
  <si>
    <t>2755s</t>
  </si>
  <si>
    <t>H1233320</t>
  </si>
  <si>
    <t>8110.4366665</t>
  </si>
  <si>
    <t>7987.60031</t>
  </si>
  <si>
    <t>1.51%</t>
  </si>
  <si>
    <t>H1238298</t>
  </si>
  <si>
    <t>8110.3333332</t>
  </si>
  <si>
    <t>7987.89695</t>
  </si>
  <si>
    <t>2757s</t>
  </si>
  <si>
    <t>7987.95268</t>
  </si>
  <si>
    <t>8110.33333</t>
  </si>
  <si>
    <t>2760s</t>
  </si>
  <si>
    <t>H1246923</t>
  </si>
  <si>
    <t>8110.1591665</t>
  </si>
  <si>
    <t>7988.12915</t>
  </si>
  <si>
    <t>1.50%</t>
  </si>
  <si>
    <t>2765s</t>
  </si>
  <si>
    <t>7988.39628</t>
  </si>
  <si>
    <t>8110.15917</t>
  </si>
  <si>
    <t>2770s</t>
  </si>
  <si>
    <t>H1254333</t>
  </si>
  <si>
    <t>8109.9191665</t>
  </si>
  <si>
    <t>7988.42461</t>
  </si>
  <si>
    <t>7988.49128</t>
  </si>
  <si>
    <t>8109.91917</t>
  </si>
  <si>
    <t>2775s</t>
  </si>
  <si>
    <t>H1255584</t>
  </si>
  <si>
    <t>8109.8983332</t>
  </si>
  <si>
    <t>H1257101</t>
  </si>
  <si>
    <t>8109.8049999</t>
  </si>
  <si>
    <t>7988.85877</t>
  </si>
  <si>
    <t>1.49%</t>
  </si>
  <si>
    <t>2778s</t>
  </si>
  <si>
    <t>7988.87418</t>
  </si>
  <si>
    <t>8109.80500</t>
  </si>
  <si>
    <t>2781s</t>
  </si>
  <si>
    <t>H1258451</t>
  </si>
  <si>
    <t>8109.7383332</t>
  </si>
  <si>
    <t>7988.90960</t>
  </si>
  <si>
    <t>2782s</t>
  </si>
  <si>
    <t>7989.71460</t>
  </si>
  <si>
    <t>8109.73833</t>
  </si>
  <si>
    <t>7989.71394</t>
  </si>
  <si>
    <t>1.48%</t>
  </si>
  <si>
    <t>2785s</t>
  </si>
  <si>
    <t>H1263373</t>
  </si>
  <si>
    <t>8109.4983332</t>
  </si>
  <si>
    <t>7989.74293</t>
  </si>
  <si>
    <t>2786s</t>
  </si>
  <si>
    <t>H1263411</t>
  </si>
  <si>
    <t>8109.4849999</t>
  </si>
  <si>
    <t>7989.77627</t>
  </si>
  <si>
    <t>2787s</t>
  </si>
  <si>
    <t>H1265005</t>
  </si>
  <si>
    <t>8109.4583332</t>
  </si>
  <si>
    <t>7990.19113</t>
  </si>
  <si>
    <t>8109.45833</t>
  </si>
  <si>
    <t>1.47%</t>
  </si>
  <si>
    <t>2790s</t>
  </si>
  <si>
    <t>7990.50005</t>
  </si>
  <si>
    <t>2795s</t>
  </si>
  <si>
    <t>H1269782</t>
  </si>
  <si>
    <t>8109.3833332</t>
  </si>
  <si>
    <t>7990.62428</t>
  </si>
  <si>
    <t>1.46%</t>
  </si>
  <si>
    <t>H1271617</t>
  </si>
  <si>
    <t>8109.2641665</t>
  </si>
  <si>
    <t>7990.63843</t>
  </si>
  <si>
    <t>2798s</t>
  </si>
  <si>
    <t>7990.64078</t>
  </si>
  <si>
    <t>8109.26417</t>
  </si>
  <si>
    <t>2800s</t>
  </si>
  <si>
    <t>H1278746</t>
  </si>
  <si>
    <t>8109.2624999</t>
  </si>
  <si>
    <t>2801s</t>
  </si>
  <si>
    <t>H1284480</t>
  </si>
  <si>
    <t>8109.2324999</t>
  </si>
  <si>
    <t>7990.82451</t>
  </si>
  <si>
    <t>2806s</t>
  </si>
  <si>
    <t>H1285772</t>
  </si>
  <si>
    <t>8109.0058332</t>
  </si>
  <si>
    <t>2809s</t>
  </si>
  <si>
    <t>7990.87561</t>
  </si>
  <si>
    <t>8109.00583</t>
  </si>
  <si>
    <t>2811s</t>
  </si>
  <si>
    <t>H1287061</t>
  </si>
  <si>
    <t>8108.8716665</t>
  </si>
  <si>
    <t>7990.87804</t>
  </si>
  <si>
    <t>2812s</t>
  </si>
  <si>
    <t>7991.14776</t>
  </si>
  <si>
    <t>8108.87167</t>
  </si>
  <si>
    <t>7991.11616</t>
  </si>
  <si>
    <t>1.45%</t>
  </si>
  <si>
    <t>2815s</t>
  </si>
  <si>
    <t>H1288071</t>
  </si>
  <si>
    <t>8108.8566665</t>
  </si>
  <si>
    <t>7991.15757</t>
  </si>
  <si>
    <t>H1289748</t>
  </si>
  <si>
    <t>8108.7116665</t>
  </si>
  <si>
    <t>7991.45247</t>
  </si>
  <si>
    <t>2818s</t>
  </si>
  <si>
    <t>7991.58469</t>
  </si>
  <si>
    <t>8108.71167</t>
  </si>
  <si>
    <t>1.44%</t>
  </si>
  <si>
    <t>2821s</t>
  </si>
  <si>
    <t>H1293557</t>
  </si>
  <si>
    <t>8108.6566665</t>
  </si>
  <si>
    <t>2822s</t>
  </si>
  <si>
    <t>7991.59937</t>
  </si>
  <si>
    <t>8108.65667</t>
  </si>
  <si>
    <t>2825s</t>
  </si>
  <si>
    <t>H1294598</t>
  </si>
  <si>
    <t>8108.4583332</t>
  </si>
  <si>
    <t>H1294664</t>
  </si>
  <si>
    <t>8108.3049999</t>
  </si>
  <si>
    <t>7991.81958</t>
  </si>
  <si>
    <t>2827s</t>
  </si>
  <si>
    <t>8108.30500</t>
  </si>
  <si>
    <t>2830s</t>
  </si>
  <si>
    <t>H1298116</t>
  </si>
  <si>
    <t>8108.1899999</t>
  </si>
  <si>
    <t>7992.13947</t>
  </si>
  <si>
    <t>1.43%</t>
  </si>
  <si>
    <t>2834s</t>
  </si>
  <si>
    <t>7992.80671</t>
  </si>
  <si>
    <t>8108.19000</t>
  </si>
  <si>
    <t>1.42%</t>
  </si>
  <si>
    <t>2837s</t>
  </si>
  <si>
    <t>H1298284</t>
  </si>
  <si>
    <t>8108.1283332</t>
  </si>
  <si>
    <t>7992.85532</t>
  </si>
  <si>
    <t>H1299387</t>
  </si>
  <si>
    <t>8108.1149999</t>
  </si>
  <si>
    <t>2838s</t>
  </si>
  <si>
    <t>H1302097</t>
  </si>
  <si>
    <t>8107.8416665</t>
  </si>
  <si>
    <t>7992.98921</t>
  </si>
  <si>
    <t>2840s</t>
  </si>
  <si>
    <t>H1305084</t>
  </si>
  <si>
    <t>8107.7483332</t>
  </si>
  <si>
    <t>2842s</t>
  </si>
  <si>
    <t>H1305133</t>
  </si>
  <si>
    <t>8107.3283332</t>
  </si>
  <si>
    <t>7993.18032</t>
  </si>
  <si>
    <t>1.41%</t>
  </si>
  <si>
    <t>2844s</t>
  </si>
  <si>
    <t>7993.26523</t>
  </si>
  <si>
    <t>8107.32833</t>
  </si>
  <si>
    <t>7993.26485</t>
  </si>
  <si>
    <t>2846s</t>
  </si>
  <si>
    <t>H1308872</t>
  </si>
  <si>
    <t>8106.9608332</t>
  </si>
  <si>
    <t>7993.42825</t>
  </si>
  <si>
    <t>1.40%</t>
  </si>
  <si>
    <t>2849s</t>
  </si>
  <si>
    <t>7994.36117</t>
  </si>
  <si>
    <t>8106.96083</t>
  </si>
  <si>
    <t>7993.47117</t>
  </si>
  <si>
    <t>2850s</t>
  </si>
  <si>
    <t>H1313118</t>
  </si>
  <si>
    <t>8106.9249999</t>
  </si>
  <si>
    <t>7993.81493</t>
  </si>
  <si>
    <t>2854s</t>
  </si>
  <si>
    <t>7993.91460</t>
  </si>
  <si>
    <t>8106.92500</t>
  </si>
  <si>
    <t>7993.91409</t>
  </si>
  <si>
    <t>1.39%</t>
  </si>
  <si>
    <t>2857s</t>
  </si>
  <si>
    <t>H1314090</t>
  </si>
  <si>
    <t>8106.6733332</t>
  </si>
  <si>
    <t>7993.91951</t>
  </si>
  <si>
    <t>7994.11565</t>
  </si>
  <si>
    <t>8106.67333</t>
  </si>
  <si>
    <t>2860s</t>
  </si>
  <si>
    <t>H1314957</t>
  </si>
  <si>
    <t>8106.4749999</t>
  </si>
  <si>
    <t>7994.12190</t>
  </si>
  <si>
    <t>H1314986</t>
  </si>
  <si>
    <t>8106.4691665</t>
  </si>
  <si>
    <t>7994.32493</t>
  </si>
  <si>
    <t>1.38%</t>
  </si>
  <si>
    <t>2861s</t>
  </si>
  <si>
    <t>H1315280</t>
  </si>
  <si>
    <t>8106.1933332</t>
  </si>
  <si>
    <t>7994.37700</t>
  </si>
  <si>
    <t>2863s</t>
  </si>
  <si>
    <t>H1316431</t>
  </si>
  <si>
    <t>8106.1799999</t>
  </si>
  <si>
    <t>2864s</t>
  </si>
  <si>
    <t>8106.18000</t>
  </si>
  <si>
    <t>2865s</t>
  </si>
  <si>
    <t>H1317830</t>
  </si>
  <si>
    <t>8106.1424999</t>
  </si>
  <si>
    <t>H1321866</t>
  </si>
  <si>
    <t>8106.0174999</t>
  </si>
  <si>
    <t>7994.54992</t>
  </si>
  <si>
    <t>2868s</t>
  </si>
  <si>
    <t>7994.79478</t>
  </si>
  <si>
    <t>8106.01750</t>
  </si>
  <si>
    <t>1.37%</t>
  </si>
  <si>
    <t>2870s</t>
  </si>
  <si>
    <t>H1321971</t>
  </si>
  <si>
    <t>8105.7849999</t>
  </si>
  <si>
    <t>7994.82853</t>
  </si>
  <si>
    <t>H1326269</t>
  </si>
  <si>
    <t>8105.7049999</t>
  </si>
  <si>
    <t>7994.99186</t>
  </si>
  <si>
    <t>2872s</t>
  </si>
  <si>
    <t>H1326314</t>
  </si>
  <si>
    <t>8105.3049999</t>
  </si>
  <si>
    <t>7995.01982</t>
  </si>
  <si>
    <t>1.36%</t>
  </si>
  <si>
    <t>2874s</t>
  </si>
  <si>
    <t>7995.07615</t>
  </si>
  <si>
    <t>8105.30500</t>
  </si>
  <si>
    <t>2876s</t>
  </si>
  <si>
    <t>H1327885</t>
  </si>
  <si>
    <t>8105.0574999</t>
  </si>
  <si>
    <t>2877s</t>
  </si>
  <si>
    <t>H1333211</t>
  </si>
  <si>
    <t>8104.9908332</t>
  </si>
  <si>
    <t>7995.09448</t>
  </si>
  <si>
    <t>2879s</t>
  </si>
  <si>
    <t>8104.99083</t>
  </si>
  <si>
    <t>2880s</t>
  </si>
  <si>
    <t>H1334575</t>
  </si>
  <si>
    <t>8104.9466665</t>
  </si>
  <si>
    <t>H1334680</t>
  </si>
  <si>
    <t>8104.8533332</t>
  </si>
  <si>
    <t>7995.19226</t>
  </si>
  <si>
    <t>1.35%</t>
  </si>
  <si>
    <t>2882s</t>
  </si>
  <si>
    <t>H1334729</t>
  </si>
  <si>
    <t>8104.8399999</t>
  </si>
  <si>
    <t>7995.22559</t>
  </si>
  <si>
    <t>2883s</t>
  </si>
  <si>
    <t>7995.57932</t>
  </si>
  <si>
    <t>8104.84000</t>
  </si>
  <si>
    <t>2887s</t>
  </si>
  <si>
    <t>H1338202</t>
  </si>
  <si>
    <t>8104.6033332</t>
  </si>
  <si>
    <t>7995.58418</t>
  </si>
  <si>
    <t>2888s</t>
  </si>
  <si>
    <t>7995.58668</t>
  </si>
  <si>
    <t>8104.60333</t>
  </si>
  <si>
    <t>2891s</t>
  </si>
  <si>
    <t>7995.61537</t>
  </si>
  <si>
    <t>1.34%</t>
  </si>
  <si>
    <t>2895s</t>
  </si>
  <si>
    <t>H1347883</t>
  </si>
  <si>
    <t>8103.9708332</t>
  </si>
  <si>
    <t>H1355852</t>
  </si>
  <si>
    <t>8103.8424999</t>
  </si>
  <si>
    <t>7995.80162</t>
  </si>
  <si>
    <t>1.33%</t>
  </si>
  <si>
    <t>2899s</t>
  </si>
  <si>
    <t>7995.80845</t>
  </si>
  <si>
    <t>8103.84250</t>
  </si>
  <si>
    <t>7995.80718</t>
  </si>
  <si>
    <t>2900s</t>
  </si>
  <si>
    <t>H1358961</t>
  </si>
  <si>
    <t>8103.8291665</t>
  </si>
  <si>
    <t>7995.84329</t>
  </si>
  <si>
    <t>2904s</t>
  </si>
  <si>
    <t>8103.82917</t>
  </si>
  <si>
    <t>2905s</t>
  </si>
  <si>
    <t>H1360189</t>
  </si>
  <si>
    <t>8103.8158332</t>
  </si>
  <si>
    <t>7995.87662</t>
  </si>
  <si>
    <t>2906s</t>
  </si>
  <si>
    <t>H1361582</t>
  </si>
  <si>
    <t>8103.7799999</t>
  </si>
  <si>
    <t>7996.43704</t>
  </si>
  <si>
    <t>1.32%</t>
  </si>
  <si>
    <t>2909s</t>
  </si>
  <si>
    <t>7996.44871</t>
  </si>
  <si>
    <t>8103.78000</t>
  </si>
  <si>
    <t>2910s</t>
  </si>
  <si>
    <t>H1362608</t>
  </si>
  <si>
    <t>8103.6066665</t>
  </si>
  <si>
    <t>7996.71481</t>
  </si>
  <si>
    <t>2913s</t>
  </si>
  <si>
    <t>7996.76606</t>
  </si>
  <si>
    <t>8103.60667</t>
  </si>
  <si>
    <t>7996.74635</t>
  </si>
  <si>
    <t>2915s</t>
  </si>
  <si>
    <t>H1363563</t>
  </si>
  <si>
    <t>8103.5658332</t>
  </si>
  <si>
    <t>7996.78633</t>
  </si>
  <si>
    <t>H1365956</t>
  </si>
  <si>
    <t>8103.1808332</t>
  </si>
  <si>
    <t>1.31%</t>
  </si>
  <si>
    <t>2916s</t>
  </si>
  <si>
    <t>H1368918</t>
  </si>
  <si>
    <t>8103.1674999</t>
  </si>
  <si>
    <t>7996.81966</t>
  </si>
  <si>
    <t>2919s</t>
  </si>
  <si>
    <t>7996.93982</t>
  </si>
  <si>
    <t>8103.16750</t>
  </si>
  <si>
    <t>2920s</t>
  </si>
  <si>
    <t>H1370142</t>
  </si>
  <si>
    <t>8103.1008332</t>
  </si>
  <si>
    <t>H1373235</t>
  </si>
  <si>
    <t>8103.0874999</t>
  </si>
  <si>
    <t>7997.01045</t>
  </si>
  <si>
    <t>2922s</t>
  </si>
  <si>
    <t>7997.49876</t>
  </si>
  <si>
    <t>8103.08750</t>
  </si>
  <si>
    <t>7997.49457</t>
  </si>
  <si>
    <t>1.30%</t>
  </si>
  <si>
    <t>2925s</t>
  </si>
  <si>
    <t>H1374117</t>
  </si>
  <si>
    <t>8102.7541665</t>
  </si>
  <si>
    <t>7997.51385</t>
  </si>
  <si>
    <t>H1374743</t>
  </si>
  <si>
    <t>8102.5233332</t>
  </si>
  <si>
    <t>7997.66193</t>
  </si>
  <si>
    <t>1.29%</t>
  </si>
  <si>
    <t>2928s</t>
  </si>
  <si>
    <t>7997.76795</t>
  </si>
  <si>
    <t>8102.52333</t>
  </si>
  <si>
    <t>2930s</t>
  </si>
  <si>
    <t>H1376779</t>
  </si>
  <si>
    <t>8102.4341665</t>
  </si>
  <si>
    <t>H1382007</t>
  </si>
  <si>
    <t>8102.3266665</t>
  </si>
  <si>
    <t>7997.96415</t>
  </si>
  <si>
    <t>2932s</t>
  </si>
  <si>
    <t>7998.25082</t>
  </si>
  <si>
    <t>8102.32667</t>
  </si>
  <si>
    <t>2935s</t>
  </si>
  <si>
    <t>H1383749</t>
  </si>
  <si>
    <t>8102.2158332</t>
  </si>
  <si>
    <t>7999.09638</t>
  </si>
  <si>
    <t>1.27%</t>
  </si>
  <si>
    <t>2937s</t>
  </si>
  <si>
    <t>7999.11905</t>
  </si>
  <si>
    <t>8102.21583</t>
  </si>
  <si>
    <t>2940s</t>
  </si>
  <si>
    <t>H1387789</t>
  </si>
  <si>
    <t>8102.2024999</t>
  </si>
  <si>
    <t>7999.14239</t>
  </si>
  <si>
    <t>2941s</t>
  </si>
  <si>
    <t>H1388070</t>
  </si>
  <si>
    <t>8101.9308332</t>
  </si>
  <si>
    <t>7999.28461</t>
  </si>
  <si>
    <t>2943s</t>
  </si>
  <si>
    <t>7999.42445</t>
  </si>
  <si>
    <t>8101.93083</t>
  </si>
  <si>
    <t>2946s</t>
  </si>
  <si>
    <t>H1388166</t>
  </si>
  <si>
    <t>8101.7024999</t>
  </si>
  <si>
    <t>7999.45529</t>
  </si>
  <si>
    <t>1.26%</t>
  </si>
  <si>
    <t>H1389051</t>
  </si>
  <si>
    <t>8101.5241665</t>
  </si>
  <si>
    <t>7999.83858</t>
  </si>
  <si>
    <t>2948s</t>
  </si>
  <si>
    <t>H1391589</t>
  </si>
  <si>
    <t>8101.4308332</t>
  </si>
  <si>
    <t>1.25%</t>
  </si>
  <si>
    <t>2949s</t>
  </si>
  <si>
    <t>7999.85108</t>
  </si>
  <si>
    <t>8101.43083</t>
  </si>
  <si>
    <t>2950s</t>
  </si>
  <si>
    <t>H1397311</t>
  </si>
  <si>
    <t>8101.2574999</t>
  </si>
  <si>
    <t>8000.18714</t>
  </si>
  <si>
    <t>2954s</t>
  </si>
  <si>
    <t>H1397385</t>
  </si>
  <si>
    <t>8101.2233332</t>
  </si>
  <si>
    <t>8000.45444</t>
  </si>
  <si>
    <t>1.24%</t>
  </si>
  <si>
    <t>2956s</t>
  </si>
  <si>
    <t>8000.85382</t>
  </si>
  <si>
    <t>8101.22333</t>
  </si>
  <si>
    <t>8001.32354</t>
  </si>
  <si>
    <t>1.23%</t>
  </si>
  <si>
    <t>2966s</t>
  </si>
  <si>
    <t>H1400659</t>
  </si>
  <si>
    <t>8100.8233332</t>
  </si>
  <si>
    <t>16.2</t>
  </si>
  <si>
    <t>2967s</t>
  </si>
  <si>
    <t>8100.82333</t>
  </si>
  <si>
    <t>8001.96312</t>
  </si>
  <si>
    <t>1.22%</t>
  </si>
  <si>
    <t>2971s</t>
  </si>
  <si>
    <t>H1403887</t>
  </si>
  <si>
    <t>8100.7449999</t>
  </si>
  <si>
    <t>8001.99312</t>
  </si>
  <si>
    <t>2972s</t>
  </si>
  <si>
    <t>8002.00016</t>
  </si>
  <si>
    <t>8100.74500</t>
  </si>
  <si>
    <t>8001.99979</t>
  </si>
  <si>
    <t>2976s</t>
  </si>
  <si>
    <t>H1405027</t>
  </si>
  <si>
    <t>8100.3241665</t>
  </si>
  <si>
    <t>8002.02646</t>
  </si>
  <si>
    <t>1.21%</t>
  </si>
  <si>
    <t>H1405916</t>
  </si>
  <si>
    <t>8100.3224999</t>
  </si>
  <si>
    <t>2977s</t>
  </si>
  <si>
    <t>8002.29422</t>
  </si>
  <si>
    <t>8100.32250</t>
  </si>
  <si>
    <t>2980s</t>
  </si>
  <si>
    <t>H1411942</t>
  </si>
  <si>
    <t>8100.3016665</t>
  </si>
  <si>
    <t>8002.30089</t>
  </si>
  <si>
    <t>2981s</t>
  </si>
  <si>
    <t>H1413311</t>
  </si>
  <si>
    <t>8100.2083332</t>
  </si>
  <si>
    <t>8002.39867</t>
  </si>
  <si>
    <t>2982s</t>
  </si>
  <si>
    <t>H1415062</t>
  </si>
  <si>
    <t>8100.1708332</t>
  </si>
  <si>
    <t>8002.42221</t>
  </si>
  <si>
    <t>2984s</t>
  </si>
  <si>
    <t>8002.45554</t>
  </si>
  <si>
    <t>8100.17083</t>
  </si>
  <si>
    <t>2985s</t>
  </si>
  <si>
    <t>H1423702</t>
  </si>
  <si>
    <t>8099.9974999</t>
  </si>
  <si>
    <t>8003.13772</t>
  </si>
  <si>
    <t>1.20%</t>
  </si>
  <si>
    <t>2989s</t>
  </si>
  <si>
    <t>8003.52473</t>
  </si>
  <si>
    <t>8099.99750</t>
  </si>
  <si>
    <t>2990s</t>
  </si>
  <si>
    <t>H1427546</t>
  </si>
  <si>
    <t>8099.9041665</t>
  </si>
  <si>
    <t>1.19%</t>
  </si>
  <si>
    <t>H1427719</t>
  </si>
  <si>
    <t>8099.7174999</t>
  </si>
  <si>
    <t>8003.66194</t>
  </si>
  <si>
    <t>2994s</t>
  </si>
  <si>
    <t>8004.00556</t>
  </si>
  <si>
    <t>8099.71750</t>
  </si>
  <si>
    <t>1.18%</t>
  </si>
  <si>
    <t>2996s</t>
  </si>
  <si>
    <t>H1433495</t>
  </si>
  <si>
    <t>8099.7158332</t>
  </si>
  <si>
    <t>16.3</t>
  </si>
  <si>
    <t>2999s</t>
  </si>
  <si>
    <t>8004.00614</t>
  </si>
  <si>
    <t>8099.71583</t>
  </si>
  <si>
    <t>3001s</t>
  </si>
  <si>
    <t>H1433632</t>
  </si>
  <si>
    <t>8099.6224999</t>
  </si>
  <si>
    <t>8004.13907</t>
  </si>
  <si>
    <t>3003s</t>
  </si>
  <si>
    <t>H1436518</t>
  </si>
  <si>
    <t>8099.6091665</t>
  </si>
  <si>
    <t>8004.21945</t>
  </si>
  <si>
    <t>3005s</t>
  </si>
  <si>
    <t>H1436546</t>
  </si>
  <si>
    <t>8099.0566665</t>
  </si>
  <si>
    <t>8004.69811</t>
  </si>
  <si>
    <t>1.17%</t>
  </si>
  <si>
    <t>16.4</t>
  </si>
  <si>
    <t>3006s</t>
  </si>
  <si>
    <t>H1438234</t>
  </si>
  <si>
    <t>8098.9608332</t>
  </si>
  <si>
    <t>8004.90436</t>
  </si>
  <si>
    <t>1.16%</t>
  </si>
  <si>
    <t>3008s</t>
  </si>
  <si>
    <t>8005.10853</t>
  </si>
  <si>
    <t>8098.96083</t>
  </si>
  <si>
    <t>3010s</t>
  </si>
  <si>
    <t>H1442174</t>
  </si>
  <si>
    <t>8098.5591665</t>
  </si>
  <si>
    <t>H1446063</t>
  </si>
  <si>
    <t>8098.3666665</t>
  </si>
  <si>
    <t>8004.91270</t>
  </si>
  <si>
    <t>1.15%</t>
  </si>
  <si>
    <t>3013s</t>
  </si>
  <si>
    <t>H1447541</t>
  </si>
  <si>
    <t>8098.2999999</t>
  </si>
  <si>
    <t>3014s</t>
  </si>
  <si>
    <t>8098.30000</t>
  </si>
  <si>
    <t>3015s</t>
  </si>
  <si>
    <t>H1452555</t>
  </si>
  <si>
    <t>8098.1624999</t>
  </si>
  <si>
    <t>3016s</t>
  </si>
  <si>
    <t>H1453424</t>
  </si>
  <si>
    <t>8098.0841665</t>
  </si>
  <si>
    <t>3018s</t>
  </si>
  <si>
    <t>H1455705</t>
  </si>
  <si>
    <t>8097.9641665</t>
  </si>
  <si>
    <t>8004.92066</t>
  </si>
  <si>
    <t>8097.96417</t>
  </si>
  <si>
    <t>3021s</t>
  </si>
  <si>
    <t>H1456915</t>
  </si>
  <si>
    <t>8097.8383332</t>
  </si>
  <si>
    <t>3022s</t>
  </si>
  <si>
    <t>H1458521</t>
  </si>
  <si>
    <t>8097.7991665</t>
  </si>
  <si>
    <t>3023s</t>
  </si>
  <si>
    <t>8004.92383</t>
  </si>
  <si>
    <t>8097.79917</t>
  </si>
  <si>
    <t>8004.92191</t>
  </si>
  <si>
    <t>3026s</t>
  </si>
  <si>
    <t>H1460282</t>
  </si>
  <si>
    <t>8097.5649999</t>
  </si>
  <si>
    <t>8004.92566</t>
  </si>
  <si>
    <t>1.14%</t>
  </si>
  <si>
    <t>H1461433</t>
  </si>
  <si>
    <t>8097.4983332</t>
  </si>
  <si>
    <t>8005.20150</t>
  </si>
  <si>
    <t>3029s</t>
  </si>
  <si>
    <t>8005.57706</t>
  </si>
  <si>
    <t>8097.49833</t>
  </si>
  <si>
    <t>3032s</t>
  </si>
  <si>
    <t>H1462695</t>
  </si>
  <si>
    <t>8097.1824999</t>
  </si>
  <si>
    <t>8005.58789</t>
  </si>
  <si>
    <t>1.13%</t>
  </si>
  <si>
    <t>3033s</t>
  </si>
  <si>
    <t>H1463750</t>
  </si>
  <si>
    <t>8097.1041665</t>
  </si>
  <si>
    <t>3034s</t>
  </si>
  <si>
    <t>8005.76789</t>
  </si>
  <si>
    <t>8097.10417</t>
  </si>
  <si>
    <t>3036s</t>
  </si>
  <si>
    <t>H1466080</t>
  </si>
  <si>
    <t>8097.0991665</t>
  </si>
  <si>
    <t>8005.87484</t>
  </si>
  <si>
    <t>3038s</t>
  </si>
  <si>
    <t>8005.90817</t>
  </si>
  <si>
    <t>8097.09917</t>
  </si>
  <si>
    <t>3040s</t>
  </si>
  <si>
    <t>H1471841</t>
  </si>
  <si>
    <t>8097.0941665</t>
  </si>
  <si>
    <t>8006.49415</t>
  </si>
  <si>
    <t>1.12%</t>
  </si>
  <si>
    <t>3043s</t>
  </si>
  <si>
    <t>8006.49581</t>
  </si>
  <si>
    <t>8097.09417</t>
  </si>
  <si>
    <t>3045s</t>
  </si>
  <si>
    <t>H1473151</t>
  </si>
  <si>
    <t>8096.8674999</t>
  </si>
  <si>
    <t>8006.50173</t>
  </si>
  <si>
    <t>H1476040</t>
  </si>
  <si>
    <t>8096.8208332</t>
  </si>
  <si>
    <t>8006.54184</t>
  </si>
  <si>
    <t>1.11%</t>
  </si>
  <si>
    <t>3048s</t>
  </si>
  <si>
    <t>H1484089</t>
  </si>
  <si>
    <t>8096.8149999</t>
  </si>
  <si>
    <t>8006.57425</t>
  </si>
  <si>
    <t>3049s</t>
  </si>
  <si>
    <t>8007.01991</t>
  </si>
  <si>
    <t>8096.81500</t>
  </si>
  <si>
    <t>8007.01962</t>
  </si>
  <si>
    <t>3051s</t>
  </si>
  <si>
    <t>H1484178</t>
  </si>
  <si>
    <t>8096.6624999</t>
  </si>
  <si>
    <t>8007.04739</t>
  </si>
  <si>
    <t>8007.80318</t>
  </si>
  <si>
    <t>8096.66250</t>
  </si>
  <si>
    <t>1.10%</t>
  </si>
  <si>
    <t>3056s</t>
  </si>
  <si>
    <t>H1491279</t>
  </si>
  <si>
    <t>8096.4841665</t>
  </si>
  <si>
    <t>3057s</t>
  </si>
  <si>
    <t>8008.12018</t>
  </si>
  <si>
    <t>8096.48417</t>
  </si>
  <si>
    <t>1.09%</t>
  </si>
  <si>
    <t>3060s</t>
  </si>
  <si>
    <t>H1492419</t>
  </si>
  <si>
    <t>8096.1933332</t>
  </si>
  <si>
    <t>H1493731</t>
  </si>
  <si>
    <t>8096.0841665</t>
  </si>
  <si>
    <t>8008.25359</t>
  </si>
  <si>
    <t>1.08%</t>
  </si>
  <si>
    <t>3064s</t>
  </si>
  <si>
    <t>H1498162</t>
  </si>
  <si>
    <t>8095.9358332</t>
  </si>
  <si>
    <t>8008.26808</t>
  </si>
  <si>
    <t>8008.77767</t>
  </si>
  <si>
    <t>8095.93583</t>
  </si>
  <si>
    <t>3067s</t>
  </si>
  <si>
    <t>H1499288</t>
  </si>
  <si>
    <t>8095.6008332</t>
  </si>
  <si>
    <t>8008.83517</t>
  </si>
  <si>
    <t>1.07%</t>
  </si>
  <si>
    <t>H1500662</t>
  </si>
  <si>
    <t>8095.5974999</t>
  </si>
  <si>
    <t>8008.87246</t>
  </si>
  <si>
    <t>3068s</t>
  </si>
  <si>
    <t>8095.59750</t>
  </si>
  <si>
    <t>8009.58774</t>
  </si>
  <si>
    <t>1.06%</t>
  </si>
  <si>
    <t>3070s</t>
  </si>
  <si>
    <t>H1500706</t>
  </si>
  <si>
    <t>8095.4508332</t>
  </si>
  <si>
    <t>H1504805</t>
  </si>
  <si>
    <t>8095.2241665</t>
  </si>
  <si>
    <t>8010.27047</t>
  </si>
  <si>
    <t>1.05%</t>
  </si>
  <si>
    <t>3073s</t>
  </si>
  <si>
    <t>8010.28325</t>
  </si>
  <si>
    <t>8095.22417</t>
  </si>
  <si>
    <t>8010.28163</t>
  </si>
  <si>
    <t>3075s</t>
  </si>
  <si>
    <t>H1507747</t>
  </si>
  <si>
    <t>8094.9508332</t>
  </si>
  <si>
    <t>8010.31158</t>
  </si>
  <si>
    <t>3076s</t>
  </si>
  <si>
    <t>H1509667</t>
  </si>
  <si>
    <t>8094.6274999</t>
  </si>
  <si>
    <t>8010.78881</t>
  </si>
  <si>
    <t>1.04%</t>
  </si>
  <si>
    <t>3077s</t>
  </si>
  <si>
    <t>8011.18753</t>
  </si>
  <si>
    <t>8094.62750</t>
  </si>
  <si>
    <t>8010.84420</t>
  </si>
  <si>
    <t>3080s</t>
  </si>
  <si>
    <t>H1512327</t>
  </si>
  <si>
    <t>8094.3074999</t>
  </si>
  <si>
    <t>1.03%</t>
  </si>
  <si>
    <t>3081s</t>
  </si>
  <si>
    <t>8010.99207</t>
  </si>
  <si>
    <t>8094.30750</t>
  </si>
  <si>
    <t>3085s</t>
  </si>
  <si>
    <t>8011.17416</t>
  </si>
  <si>
    <t>3090s</t>
  </si>
  <si>
    <t>H1530275</t>
  </si>
  <si>
    <t>8094.1716665</t>
  </si>
  <si>
    <t>8011.68055</t>
  </si>
  <si>
    <t>1.02%</t>
  </si>
  <si>
    <t>3094s</t>
  </si>
  <si>
    <t>8094.17167</t>
  </si>
  <si>
    <t>3095s</t>
  </si>
  <si>
    <t>H1534209</t>
  </si>
  <si>
    <t>8094.1508332</t>
  </si>
  <si>
    <t>H1534232</t>
  </si>
  <si>
    <t>8094.1299999</t>
  </si>
  <si>
    <t>8011.71805</t>
  </si>
  <si>
    <t>3096s</t>
  </si>
  <si>
    <t>H1535410</t>
  </si>
  <si>
    <t>8094.0616665</t>
  </si>
  <si>
    <t>3099s</t>
  </si>
  <si>
    <t>8011.95279</t>
  </si>
  <si>
    <t>8094.06167</t>
  </si>
  <si>
    <t>8011.94887</t>
  </si>
  <si>
    <t>1.01%</t>
  </si>
  <si>
    <t>3101s</t>
  </si>
  <si>
    <t>H1538935</t>
  </si>
  <si>
    <t>8093.9199999</t>
  </si>
  <si>
    <t>8011.97387</t>
  </si>
  <si>
    <t>H1542512</t>
  </si>
  <si>
    <t>8093.9183332</t>
  </si>
  <si>
    <t>8012.00741</t>
  </si>
  <si>
    <t>3102s</t>
  </si>
  <si>
    <t>H1548274</t>
  </si>
  <si>
    <t>8093.8808332</t>
  </si>
  <si>
    <t>8012.17494</t>
  </si>
  <si>
    <t>3104s</t>
  </si>
  <si>
    <t>H1549874</t>
  </si>
  <si>
    <t>8093.8391665</t>
  </si>
  <si>
    <t>8012.27026</t>
  </si>
  <si>
    <t>8012.30470</t>
  </si>
  <si>
    <t>8093.83917</t>
  </si>
  <si>
    <t>3106s</t>
  </si>
  <si>
    <t>H1554873</t>
  </si>
  <si>
    <t>8093.8258332</t>
  </si>
  <si>
    <t>8012.39498</t>
  </si>
  <si>
    <t>H1559524</t>
  </si>
  <si>
    <t>8093.8241665</t>
  </si>
  <si>
    <t>8013.20717</t>
  </si>
  <si>
    <t>1.00%</t>
  </si>
  <si>
    <t>3109s</t>
  </si>
  <si>
    <t>8093.82417</t>
  </si>
  <si>
    <t>3110s</t>
  </si>
  <si>
    <t>H1567417</t>
  </si>
  <si>
    <t>8093.7766665</t>
  </si>
  <si>
    <t>8013.70456</t>
  </si>
  <si>
    <t>0.99%</t>
  </si>
  <si>
    <t>3113s</t>
  </si>
  <si>
    <t>8014.19693</t>
  </si>
  <si>
    <t>8093.77667</t>
  </si>
  <si>
    <t>0.98%</t>
  </si>
  <si>
    <t>3115s</t>
  </si>
  <si>
    <t>H1567630</t>
  </si>
  <si>
    <t>8093.6874999</t>
  </si>
  <si>
    <t>8014.30714</t>
  </si>
  <si>
    <t>3116s</t>
  </si>
  <si>
    <t>8014.70566</t>
  </si>
  <si>
    <t>8093.68750</t>
  </si>
  <si>
    <t>8014.34464</t>
  </si>
  <si>
    <t>3120s</t>
  </si>
  <si>
    <t>H1576664</t>
  </si>
  <si>
    <t>8093.1624999</t>
  </si>
  <si>
    <t>8014.44179</t>
  </si>
  <si>
    <t>0.97%</t>
  </si>
  <si>
    <t>3123s</t>
  </si>
  <si>
    <t>8014.45437</t>
  </si>
  <si>
    <t>8093.16250</t>
  </si>
  <si>
    <t>8014.45304</t>
  </si>
  <si>
    <t>3126s</t>
  </si>
  <si>
    <t>H1584439</t>
  </si>
  <si>
    <t>8093.0874999</t>
  </si>
  <si>
    <t>8014.51554</t>
  </si>
  <si>
    <t>3127s</t>
  </si>
  <si>
    <t>8014.53975</t>
  </si>
  <si>
    <t>8093.08750</t>
  </si>
  <si>
    <t>3130s</t>
  </si>
  <si>
    <t>H1596593</t>
  </si>
  <si>
    <t>8093.0516665</t>
  </si>
  <si>
    <t>8015.35573</t>
  </si>
  <si>
    <t>0.96%</t>
  </si>
  <si>
    <t>3134s</t>
  </si>
  <si>
    <t>8016.21184</t>
  </si>
  <si>
    <t>8093.05167</t>
  </si>
  <si>
    <t>0.95%</t>
  </si>
  <si>
    <t>3137s</t>
  </si>
  <si>
    <t>8016.32546</t>
  </si>
  <si>
    <t>8016.32513</t>
  </si>
  <si>
    <t>3140s</t>
  </si>
  <si>
    <t>H1601046</t>
  </si>
  <si>
    <t>8092.8766665</t>
  </si>
  <si>
    <t>8016.35013</t>
  </si>
  <si>
    <t>3141s</t>
  </si>
  <si>
    <t>H1604898</t>
  </si>
  <si>
    <t>8092.8749999</t>
  </si>
  <si>
    <t>8016.36659</t>
  </si>
  <si>
    <t>3144s</t>
  </si>
  <si>
    <t>8016.62771</t>
  </si>
  <si>
    <t>8092.87500</t>
  </si>
  <si>
    <t>8016.62493</t>
  </si>
  <si>
    <t>0.94%</t>
  </si>
  <si>
    <t>3146s</t>
  </si>
  <si>
    <t>H1613693</t>
  </si>
  <si>
    <t>8092.8733332</t>
  </si>
  <si>
    <t>8016.69532</t>
  </si>
  <si>
    <t>3148s</t>
  </si>
  <si>
    <t>8017.19615</t>
  </si>
  <si>
    <t>8092.87333</t>
  </si>
  <si>
    <t>3150s</t>
  </si>
  <si>
    <t>H1618720</t>
  </si>
  <si>
    <t>8092.7933332</t>
  </si>
  <si>
    <t>8017.25532</t>
  </si>
  <si>
    <t>0.93%</t>
  </si>
  <si>
    <t>3154s</t>
  </si>
  <si>
    <t>8017.26737</t>
  </si>
  <si>
    <t>8092.79333</t>
  </si>
  <si>
    <t>8017.25699</t>
  </si>
  <si>
    <t>3156s</t>
  </si>
  <si>
    <t>H1618999</t>
  </si>
  <si>
    <t>8092.4599999</t>
  </si>
  <si>
    <t>8017.28865</t>
  </si>
  <si>
    <t>8017.30693</t>
  </si>
  <si>
    <t>8092.46000</t>
  </si>
  <si>
    <t>3160s</t>
  </si>
  <si>
    <t>H1629295</t>
  </si>
  <si>
    <t>8092.4466665</t>
  </si>
  <si>
    <t>8017.34379</t>
  </si>
  <si>
    <t>H1630733</t>
  </si>
  <si>
    <t>8092.4449999</t>
  </si>
  <si>
    <t>8017.36362</t>
  </si>
  <si>
    <t>3161s</t>
  </si>
  <si>
    <t>H1638194</t>
  </si>
  <si>
    <t>8092.2716665</t>
  </si>
  <si>
    <t>8017.47612</t>
  </si>
  <si>
    <t>0.92%</t>
  </si>
  <si>
    <t>3164s</t>
  </si>
  <si>
    <t>8017.58575</t>
  </si>
  <si>
    <t>8092.27167</t>
  </si>
  <si>
    <t>3165s</t>
  </si>
  <si>
    <t>H1640018</t>
  </si>
  <si>
    <t>8092.2316665</t>
  </si>
  <si>
    <t>8017.47756</t>
  </si>
  <si>
    <t>H1643872</t>
  </si>
  <si>
    <t>8092.1849999</t>
  </si>
  <si>
    <t>8017.55450</t>
  </si>
  <si>
    <t>3168s</t>
  </si>
  <si>
    <t>8092.18500</t>
  </si>
  <si>
    <t>8017.86823</t>
  </si>
  <si>
    <t>3171s</t>
  </si>
  <si>
    <t>H1649352</t>
  </si>
  <si>
    <t>8092.1316665</t>
  </si>
  <si>
    <t>8017.89156</t>
  </si>
  <si>
    <t>H1650645</t>
  </si>
  <si>
    <t>8092.1283332</t>
  </si>
  <si>
    <t>8017.89323</t>
  </si>
  <si>
    <t>3172s</t>
  </si>
  <si>
    <t>H1652110</t>
  </si>
  <si>
    <t>8092.1266665</t>
  </si>
  <si>
    <t>3174s</t>
  </si>
  <si>
    <t>8018.21272</t>
  </si>
  <si>
    <t>8092.12667</t>
  </si>
  <si>
    <t>0.91%</t>
  </si>
  <si>
    <t>3176s</t>
  </si>
  <si>
    <t>H1653277</t>
  </si>
  <si>
    <t>8091.8983332</t>
  </si>
  <si>
    <t>8018.24143</t>
  </si>
  <si>
    <t>3177s</t>
  </si>
  <si>
    <t>8018.24643</t>
  </si>
  <si>
    <t>8091.89833</t>
  </si>
  <si>
    <t>3181s</t>
  </si>
  <si>
    <t>H1660086</t>
  </si>
  <si>
    <t>8091.7233332</t>
  </si>
  <si>
    <t>8018.25309</t>
  </si>
  <si>
    <t>3182s</t>
  </si>
  <si>
    <t>H1670606</t>
  </si>
  <si>
    <t>8091.6874999</t>
  </si>
  <si>
    <t>8018.28643</t>
  </si>
  <si>
    <t>3183s</t>
  </si>
  <si>
    <t>8018.42212</t>
  </si>
  <si>
    <t>8091.68750</t>
  </si>
  <si>
    <t>3185s</t>
  </si>
  <si>
    <t>H1675259</t>
  </si>
  <si>
    <t>8091.5874999</t>
  </si>
  <si>
    <t>0.90%</t>
  </si>
  <si>
    <t>3187s</t>
  </si>
  <si>
    <t>H1676640</t>
  </si>
  <si>
    <t>8091.5633332</t>
  </si>
  <si>
    <t>3188s</t>
  </si>
  <si>
    <t>H1677785</t>
  </si>
  <si>
    <t>8091.5616665</t>
  </si>
  <si>
    <t>3189s</t>
  </si>
  <si>
    <t>8018.45545</t>
  </si>
  <si>
    <t>8091.56167</t>
  </si>
  <si>
    <t>3191s</t>
  </si>
  <si>
    <t>H1682070</t>
  </si>
  <si>
    <t>8091.5291665</t>
  </si>
  <si>
    <t>3192s</t>
  </si>
  <si>
    <t>8018.99518</t>
  </si>
  <si>
    <t>8091.52917</t>
  </si>
  <si>
    <t>8018.90268</t>
  </si>
  <si>
    <t>3195s</t>
  </si>
  <si>
    <t>H1686597</t>
  </si>
  <si>
    <t>8091.5258332</t>
  </si>
  <si>
    <t>8018.90768</t>
  </si>
  <si>
    <t>H1690387</t>
  </si>
  <si>
    <t>8091.3916665</t>
  </si>
  <si>
    <t>8019.16629</t>
  </si>
  <si>
    <t>0.89%</t>
  </si>
  <si>
    <t>3198s</t>
  </si>
  <si>
    <t>8020.29715</t>
  </si>
  <si>
    <t>8091.39167</t>
  </si>
  <si>
    <t>0.88%</t>
  </si>
  <si>
    <t>3200s</t>
  </si>
  <si>
    <t>H1691584</t>
  </si>
  <si>
    <t>8091.3574999</t>
  </si>
  <si>
    <t>8020.32631</t>
  </si>
  <si>
    <t>3201s</t>
  </si>
  <si>
    <t>H1699676</t>
  </si>
  <si>
    <t>8091.3524999</t>
  </si>
  <si>
    <t>8020.37317</t>
  </si>
  <si>
    <t>3202s</t>
  </si>
  <si>
    <t>H1701475</t>
  </si>
  <si>
    <t>8091.2991665</t>
  </si>
  <si>
    <t>3203s</t>
  </si>
  <si>
    <t>8091.29917</t>
  </si>
  <si>
    <t>3205s</t>
  </si>
  <si>
    <t>H1704190</t>
  </si>
  <si>
    <t>8091.1258332</t>
  </si>
  <si>
    <t>0.87%</t>
  </si>
  <si>
    <t>3206s</t>
  </si>
  <si>
    <t>8020.74567</t>
  </si>
  <si>
    <t>8091.12583</t>
  </si>
  <si>
    <t>8020.70483</t>
  </si>
  <si>
    <t>3210s</t>
  </si>
  <si>
    <t>H1711287</t>
  </si>
  <si>
    <t>8090.7233332</t>
  </si>
  <si>
    <t>8021.50483</t>
  </si>
  <si>
    <t>0.86%</t>
  </si>
  <si>
    <t>3212s</t>
  </si>
  <si>
    <t>H1714649</t>
  </si>
  <si>
    <t>8090.5599999</t>
  </si>
  <si>
    <t>8021.51803</t>
  </si>
  <si>
    <t>0.85%</t>
  </si>
  <si>
    <t>3214s</t>
  </si>
  <si>
    <t>8021.72555</t>
  </si>
  <si>
    <t>8090.56000</t>
  </si>
  <si>
    <t>3215s</t>
  </si>
  <si>
    <t>8022.41343</t>
  </si>
  <si>
    <t>0.84%</t>
  </si>
  <si>
    <t>3222s</t>
  </si>
  <si>
    <t>8022.66911</t>
  </si>
  <si>
    <t>3225s</t>
  </si>
  <si>
    <t>H1727190</t>
  </si>
  <si>
    <t>8090.5391665</t>
  </si>
  <si>
    <t>8022.69598</t>
  </si>
  <si>
    <t>H1733832</t>
  </si>
  <si>
    <t>8090.4158332</t>
  </si>
  <si>
    <t>3227s</t>
  </si>
  <si>
    <t>H1743717</t>
  </si>
  <si>
    <t>8090.4141665</t>
  </si>
  <si>
    <t>8022.74749</t>
  </si>
  <si>
    <t>3229s</t>
  </si>
  <si>
    <t>8090.41417</t>
  </si>
  <si>
    <t>3230s</t>
  </si>
  <si>
    <t>H1749944</t>
  </si>
  <si>
    <t>8090.4108332</t>
  </si>
  <si>
    <t>8022.94054</t>
  </si>
  <si>
    <t>0.83%</t>
  </si>
  <si>
    <t>3232s</t>
  </si>
  <si>
    <t>H1751209</t>
  </si>
  <si>
    <t>8090.3633332</t>
  </si>
  <si>
    <t>3233s</t>
  </si>
  <si>
    <t>8023.01032</t>
  </si>
  <si>
    <t>8090.36333</t>
  </si>
  <si>
    <t>8022.99997</t>
  </si>
  <si>
    <t>3235s</t>
  </si>
  <si>
    <t>H1756502</t>
  </si>
  <si>
    <t>8090.3599999</t>
  </si>
  <si>
    <t>8023.15857</t>
  </si>
  <si>
    <t>3237s</t>
  </si>
  <si>
    <t>8023.83832</t>
  </si>
  <si>
    <t>8090.36000</t>
  </si>
  <si>
    <t>8023.53704</t>
  </si>
  <si>
    <t>3240s</t>
  </si>
  <si>
    <t>H1762120</t>
  </si>
  <si>
    <t>8090.0624999</t>
  </si>
  <si>
    <t>0.82%</t>
  </si>
  <si>
    <t>8023.93549</t>
  </si>
  <si>
    <t>8090.06250</t>
  </si>
  <si>
    <t>3245s</t>
  </si>
  <si>
    <t>H1769353</t>
  </si>
  <si>
    <t>8089.6758332</t>
  </si>
  <si>
    <t>8023.95766</t>
  </si>
  <si>
    <t>0.81%</t>
  </si>
  <si>
    <t>H1772808</t>
  </si>
  <si>
    <t>8089.3633332</t>
  </si>
  <si>
    <t>8025.01203</t>
  </si>
  <si>
    <t>0.80%</t>
  </si>
  <si>
    <t>3248s</t>
  </si>
  <si>
    <t>8089.36333</t>
  </si>
  <si>
    <t>3250s</t>
  </si>
  <si>
    <t>H1775995</t>
  </si>
  <si>
    <t>8089.0166665</t>
  </si>
  <si>
    <t>0.79%</t>
  </si>
  <si>
    <t>3251s</t>
  </si>
  <si>
    <t>H1776116</t>
  </si>
  <si>
    <t>8088.9166665</t>
  </si>
  <si>
    <t>8025.15953</t>
  </si>
  <si>
    <t>3253s</t>
  </si>
  <si>
    <t>H1777771</t>
  </si>
  <si>
    <t>8088.7791665</t>
  </si>
  <si>
    <t>8025.20625</t>
  </si>
  <si>
    <t>3254s</t>
  </si>
  <si>
    <t>H1781734</t>
  </si>
  <si>
    <t>8088.6824999</t>
  </si>
  <si>
    <t>8025.26166</t>
  </si>
  <si>
    <t>0.78%</t>
  </si>
  <si>
    <t>8025.29444</t>
  </si>
  <si>
    <t>8088.68250</t>
  </si>
  <si>
    <t>3255s</t>
  </si>
  <si>
    <t>H1782859</t>
  </si>
  <si>
    <t>8088.6674999</t>
  </si>
  <si>
    <t>H1787945</t>
  </si>
  <si>
    <t>8088.3774999</t>
  </si>
  <si>
    <t>8026.07885</t>
  </si>
  <si>
    <t>0.77%</t>
  </si>
  <si>
    <t>3258s</t>
  </si>
  <si>
    <t>8026.08323</t>
  </si>
  <si>
    <t>8088.37750</t>
  </si>
  <si>
    <t>3261s</t>
  </si>
  <si>
    <t>H1790250</t>
  </si>
  <si>
    <t>8088.2566665</t>
  </si>
  <si>
    <t>8026.14801</t>
  </si>
  <si>
    <t>3262s</t>
  </si>
  <si>
    <t>H1790275</t>
  </si>
  <si>
    <t>8088.1899999</t>
  </si>
  <si>
    <t>8026.30278</t>
  </si>
  <si>
    <t>H1796963</t>
  </si>
  <si>
    <t>8088.1749999</t>
  </si>
  <si>
    <t>0.76%</t>
  </si>
  <si>
    <t>3264s</t>
  </si>
  <si>
    <t>8088.17500</t>
  </si>
  <si>
    <t>3265s</t>
  </si>
  <si>
    <t>H1798199</t>
  </si>
  <si>
    <t>8087.8249999</t>
  </si>
  <si>
    <t>3266s</t>
  </si>
  <si>
    <t>H1805704</t>
  </si>
  <si>
    <t>8087.6724999</t>
  </si>
  <si>
    <t>3267s</t>
  </si>
  <si>
    <t>8026.71580</t>
  </si>
  <si>
    <t>8087.67250</t>
  </si>
  <si>
    <t>0.75%</t>
  </si>
  <si>
    <t>3270s</t>
  </si>
  <si>
    <t>H1810797</t>
  </si>
  <si>
    <t>8087.3774999</t>
  </si>
  <si>
    <t>8026.76580</t>
  </si>
  <si>
    <t>3271s</t>
  </si>
  <si>
    <t>H1812642</t>
  </si>
  <si>
    <t>8087.2841665</t>
  </si>
  <si>
    <t>H1824019</t>
  </si>
  <si>
    <t>8086.8766665</t>
  </si>
  <si>
    <t>8026.79913</t>
  </si>
  <si>
    <t>0.74%</t>
  </si>
  <si>
    <t>3274s</t>
  </si>
  <si>
    <t>H1825499</t>
  </si>
  <si>
    <t>8086.8316665</t>
  </si>
  <si>
    <t>8026.80053</t>
  </si>
  <si>
    <t>8086.83167</t>
  </si>
  <si>
    <t>3275s</t>
  </si>
  <si>
    <t>H1828550</t>
  </si>
  <si>
    <t>8086.8216665</t>
  </si>
  <si>
    <t>H1832910</t>
  </si>
  <si>
    <t>8086.5908332</t>
  </si>
  <si>
    <t>8027.12053</t>
  </si>
  <si>
    <t>3278s</t>
  </si>
  <si>
    <t>H1834923</t>
  </si>
  <si>
    <t>8086.5774999</t>
  </si>
  <si>
    <t>8027.12345</t>
  </si>
  <si>
    <t>3279s</t>
  </si>
  <si>
    <t>8027.17026</t>
  </si>
  <si>
    <t>8086.57750</t>
  </si>
  <si>
    <t>0.73%</t>
  </si>
  <si>
    <t>3281s</t>
  </si>
  <si>
    <t>H1836406</t>
  </si>
  <si>
    <t>8086.4416665</t>
  </si>
  <si>
    <t>8027.23958</t>
  </si>
  <si>
    <t>3282s</t>
  </si>
  <si>
    <t>H1837790</t>
  </si>
  <si>
    <t>8086.1958332</t>
  </si>
  <si>
    <t>H1840832</t>
  </si>
  <si>
    <t>8086.1824999</t>
  </si>
  <si>
    <t>3283s</t>
  </si>
  <si>
    <t>8028.56223</t>
  </si>
  <si>
    <t>8086.18250</t>
  </si>
  <si>
    <t>0.71%</t>
  </si>
  <si>
    <t>3286s</t>
  </si>
  <si>
    <t>H1842668</t>
  </si>
  <si>
    <t>8086.1691665</t>
  </si>
  <si>
    <t>8028.59451</t>
  </si>
  <si>
    <t>3287s</t>
  </si>
  <si>
    <t>8028.73890</t>
  </si>
  <si>
    <t>8086.16917</t>
  </si>
  <si>
    <t>3290s</t>
  </si>
  <si>
    <t>H1845955</t>
  </si>
  <si>
    <t>8085.9108332</t>
  </si>
  <si>
    <t>8028.77896</t>
  </si>
  <si>
    <t>H1854375</t>
  </si>
  <si>
    <t>8085.8974999</t>
  </si>
  <si>
    <t>8028.84192</t>
  </si>
  <si>
    <t>3292s</t>
  </si>
  <si>
    <t>8029.00090</t>
  </si>
  <si>
    <t>8085.89750</t>
  </si>
  <si>
    <t>0.70%</t>
  </si>
  <si>
    <t>3295s</t>
  </si>
  <si>
    <t>H1855435</t>
  </si>
  <si>
    <t>8085.4974999</t>
  </si>
  <si>
    <t>8029.07243</t>
  </si>
  <si>
    <t>3296s</t>
  </si>
  <si>
    <t>H1860281</t>
  </si>
  <si>
    <t>8085.4174999</t>
  </si>
  <si>
    <t>8029.36187</t>
  </si>
  <si>
    <t>0.69%</t>
  </si>
  <si>
    <t>3298s</t>
  </si>
  <si>
    <t>8029.50212</t>
  </si>
  <si>
    <t>8085.41750</t>
  </si>
  <si>
    <t>8029.49817</t>
  </si>
  <si>
    <t>3301s</t>
  </si>
  <si>
    <t>H1860429</t>
  </si>
  <si>
    <t>8085.1333332</t>
  </si>
  <si>
    <t>8029.55074</t>
  </si>
  <si>
    <t>H1864472</t>
  </si>
  <si>
    <t>8085.0441665</t>
  </si>
  <si>
    <t>8029.75193</t>
  </si>
  <si>
    <t>0.68%</t>
  </si>
  <si>
    <t>3303s</t>
  </si>
  <si>
    <t>8085.04417</t>
  </si>
  <si>
    <t>8029.88193</t>
  </si>
  <si>
    <t>3305s</t>
  </si>
  <si>
    <t>H1875138</t>
  </si>
  <si>
    <t>8084.8599999</t>
  </si>
  <si>
    <t>8030.06830</t>
  </si>
  <si>
    <t>3308s</t>
  </si>
  <si>
    <t>H1875202</t>
  </si>
  <si>
    <t>8084.6774999</t>
  </si>
  <si>
    <t>8030.82913</t>
  </si>
  <si>
    <t>0.67%</t>
  </si>
  <si>
    <t>3312s</t>
  </si>
  <si>
    <t>8031.05204</t>
  </si>
  <si>
    <t>8084.67750</t>
  </si>
  <si>
    <t>8031.04671</t>
  </si>
  <si>
    <t>0.66%</t>
  </si>
  <si>
    <t>3315s</t>
  </si>
  <si>
    <t>H1890941</t>
  </si>
  <si>
    <t>8084.3899999</t>
  </si>
  <si>
    <t>8031.09254</t>
  </si>
  <si>
    <t>3316s</t>
  </si>
  <si>
    <t>H1892064</t>
  </si>
  <si>
    <t>8084.3741665</t>
  </si>
  <si>
    <t>3317s</t>
  </si>
  <si>
    <t>H1893212</t>
  </si>
  <si>
    <t>8083.9591665</t>
  </si>
  <si>
    <t>8031.10254</t>
  </si>
  <si>
    <t>0.65%</t>
  </si>
  <si>
    <t>3319s</t>
  </si>
  <si>
    <t>8031.10630</t>
  </si>
  <si>
    <t>8083.95917</t>
  </si>
  <si>
    <t>8031.10515</t>
  </si>
  <si>
    <t>3322s</t>
  </si>
  <si>
    <t>H1893353</t>
  </si>
  <si>
    <t>8083.6866665</t>
  </si>
  <si>
    <t>8031.13588</t>
  </si>
  <si>
    <t>H1895335</t>
  </si>
  <si>
    <t>8083.6366665</t>
  </si>
  <si>
    <t>8031.13828</t>
  </si>
  <si>
    <t>3323s</t>
  </si>
  <si>
    <t>8031.66451</t>
  </si>
  <si>
    <t>8083.63667</t>
  </si>
  <si>
    <t>8031.65193</t>
  </si>
  <si>
    <t>0.64%</t>
  </si>
  <si>
    <t>3325s</t>
  </si>
  <si>
    <t>H1896500</t>
  </si>
  <si>
    <t>8083.5499999</t>
  </si>
  <si>
    <t>8031.71632</t>
  </si>
  <si>
    <t>3326s</t>
  </si>
  <si>
    <t>H1896789</t>
  </si>
  <si>
    <t>8083.1799999</t>
  </si>
  <si>
    <t>3327s</t>
  </si>
  <si>
    <t>H1901952</t>
  </si>
  <si>
    <t>8082.8933332</t>
  </si>
  <si>
    <t>8031.74966</t>
  </si>
  <si>
    <t>0.63%</t>
  </si>
  <si>
    <t>3328s</t>
  </si>
  <si>
    <t>H1905013</t>
  </si>
  <si>
    <t>8082.7858332</t>
  </si>
  <si>
    <t>3329s</t>
  </si>
  <si>
    <t>8082.78583</t>
  </si>
  <si>
    <t>3330s</t>
  </si>
  <si>
    <t>H1906381</t>
  </si>
  <si>
    <t>8082.3349999</t>
  </si>
  <si>
    <t>3331s</t>
  </si>
  <si>
    <t>8032.15750</t>
  </si>
  <si>
    <t>8082.33500</t>
  </si>
  <si>
    <t>0.62%</t>
  </si>
  <si>
    <t>3336s</t>
  </si>
  <si>
    <t>H1911206</t>
  </si>
  <si>
    <t>8082.2958332</t>
  </si>
  <si>
    <t>8032.32917</t>
  </si>
  <si>
    <t>3337s</t>
  </si>
  <si>
    <t>8032.79744</t>
  </si>
  <si>
    <t>8082.29583</t>
  </si>
  <si>
    <t>0.61%</t>
  </si>
  <si>
    <t>3341s</t>
  </si>
  <si>
    <t>H1912822</t>
  </si>
  <si>
    <t>8081.9474999</t>
  </si>
  <si>
    <t>8032.82059</t>
  </si>
  <si>
    <t>3342s</t>
  </si>
  <si>
    <t>8032.96603</t>
  </si>
  <si>
    <t>8081.94750</t>
  </si>
  <si>
    <t>3345s</t>
  </si>
  <si>
    <t>H1915547</t>
  </si>
  <si>
    <t>8081.8166665</t>
  </si>
  <si>
    <t>8033.01980</t>
  </si>
  <si>
    <t>0.60%</t>
  </si>
  <si>
    <t>3346s</t>
  </si>
  <si>
    <t>8033.02647</t>
  </si>
  <si>
    <t>8081.81667</t>
  </si>
  <si>
    <t>3351s</t>
  </si>
  <si>
    <t>H1926915</t>
  </si>
  <si>
    <t>8081.8033332</t>
  </si>
  <si>
    <t>3352s</t>
  </si>
  <si>
    <t>8033.26980</t>
  </si>
  <si>
    <t>8081.80333</t>
  </si>
  <si>
    <t>3355s</t>
  </si>
  <si>
    <t>H1932598</t>
  </si>
  <si>
    <t>8081.7899999</t>
  </si>
  <si>
    <t>8033.44862</t>
  </si>
  <si>
    <t>8081.79000</t>
  </si>
  <si>
    <t>3360s</t>
  </si>
  <si>
    <t>H1934565</t>
  </si>
  <si>
    <t>8081.7074999</t>
  </si>
  <si>
    <t>8033.47241</t>
  </si>
  <si>
    <t>H1937247</t>
  </si>
  <si>
    <t>8081.6141665</t>
  </si>
  <si>
    <t>8033.85442</t>
  </si>
  <si>
    <t>0.59%</t>
  </si>
  <si>
    <t>3364s</t>
  </si>
  <si>
    <t>8081.61417</t>
  </si>
  <si>
    <t>3365s</t>
  </si>
  <si>
    <t>H1938855</t>
  </si>
  <si>
    <t>8081.6124999</t>
  </si>
  <si>
    <t>H1943904</t>
  </si>
  <si>
    <t>8081.6108332</t>
  </si>
  <si>
    <t>8033.89039</t>
  </si>
  <si>
    <t>3369s</t>
  </si>
  <si>
    <t>H1946278</t>
  </si>
  <si>
    <t>8081.4974999</t>
  </si>
  <si>
    <t>8081.49750</t>
  </si>
  <si>
    <t>3370s</t>
  </si>
  <si>
    <t>H1957832</t>
  </si>
  <si>
    <t>8081.3616665</t>
  </si>
  <si>
    <t>3372s</t>
  </si>
  <si>
    <t>H1965643</t>
  </si>
  <si>
    <t>8081.3483332</t>
  </si>
  <si>
    <t>8033.92790</t>
  </si>
  <si>
    <t>3373s</t>
  </si>
  <si>
    <t>H1973562</t>
  </si>
  <si>
    <t>8081.3466665</t>
  </si>
  <si>
    <t>8033.93338</t>
  </si>
  <si>
    <t>3375s</t>
  </si>
  <si>
    <t>H1978961</t>
  </si>
  <si>
    <t>8081.2091665</t>
  </si>
  <si>
    <t>H1985820</t>
  </si>
  <si>
    <t>8080.9749999</t>
  </si>
  <si>
    <t>0.58%</t>
  </si>
  <si>
    <t>3377s</t>
  </si>
  <si>
    <t>H1992723</t>
  </si>
  <si>
    <t>8080.9683332</t>
  </si>
  <si>
    <t>8033.99421</t>
  </si>
  <si>
    <t>3379s</t>
  </si>
  <si>
    <t>8033.99954</t>
  </si>
  <si>
    <t>8080.96833</t>
  </si>
  <si>
    <t>3380s</t>
  </si>
  <si>
    <t>H2020234</t>
  </si>
  <si>
    <t>8080.5891665</t>
  </si>
  <si>
    <t>3384s</t>
  </si>
  <si>
    <t>8034.10773</t>
  </si>
  <si>
    <t>8080.58917</t>
  </si>
  <si>
    <t>8034.00028</t>
  </si>
  <si>
    <t>3385s</t>
  </si>
  <si>
    <t>H2023279</t>
  </si>
  <si>
    <t>8080.4908332</t>
  </si>
  <si>
    <t>8034.03154</t>
  </si>
  <si>
    <t>0.57%</t>
  </si>
  <si>
    <t>H2037790</t>
  </si>
  <si>
    <t>8080.4391665</t>
  </si>
  <si>
    <t>8034.11706</t>
  </si>
  <si>
    <t>3388s</t>
  </si>
  <si>
    <t>H2040027</t>
  </si>
  <si>
    <t>8080.4374999</t>
  </si>
  <si>
    <t>3389s</t>
  </si>
  <si>
    <t>8034.59706</t>
  </si>
  <si>
    <t>8080.43750</t>
  </si>
  <si>
    <t>3390s</t>
  </si>
  <si>
    <t>H2059332</t>
  </si>
  <si>
    <t>8080.4308332</t>
  </si>
  <si>
    <t>8034.14623</t>
  </si>
  <si>
    <t>3392s</t>
  </si>
  <si>
    <t>H2059881</t>
  </si>
  <si>
    <t>8080.4291665</t>
  </si>
  <si>
    <t>H2068061</t>
  </si>
  <si>
    <t>8080.4124999</t>
  </si>
  <si>
    <t>8034.17050</t>
  </si>
  <si>
    <t>3394s</t>
  </si>
  <si>
    <t>8034.17698</t>
  </si>
  <si>
    <t>8080.41250</t>
  </si>
  <si>
    <t>8034.17605</t>
  </si>
  <si>
    <t>3395s</t>
  </si>
  <si>
    <t>H2076993</t>
  </si>
  <si>
    <t>8080.3233332</t>
  </si>
  <si>
    <t>8034.20383</t>
  </si>
  <si>
    <t>3396s</t>
  </si>
  <si>
    <t>8034.31716</t>
  </si>
  <si>
    <t>8080.32333</t>
  </si>
  <si>
    <t>8034.22883</t>
  </si>
  <si>
    <t>3400s</t>
  </si>
  <si>
    <t>8034.48315</t>
  </si>
  <si>
    <t>8034.36105</t>
  </si>
  <si>
    <t>3405s</t>
  </si>
  <si>
    <t>H2112918</t>
  </si>
  <si>
    <t>8080.3083332</t>
  </si>
  <si>
    <t>8034.39997</t>
  </si>
  <si>
    <t>8034.57270</t>
  </si>
  <si>
    <t>8080.30833</t>
  </si>
  <si>
    <t>8034.45636</t>
  </si>
  <si>
    <t>3410s</t>
  </si>
  <si>
    <t>H2147074</t>
  </si>
  <si>
    <t>8080.2949999</t>
  </si>
  <si>
    <t>H2149553</t>
  </si>
  <si>
    <t>8080.2816665</t>
  </si>
  <si>
    <t>H2152680</t>
  </si>
  <si>
    <t>8080.2683332</t>
  </si>
  <si>
    <t>8034.62028</t>
  </si>
  <si>
    <t>0.56%</t>
  </si>
  <si>
    <t>3414s</t>
  </si>
  <si>
    <t>H2155998</t>
  </si>
  <si>
    <t>8080.2499999</t>
  </si>
  <si>
    <t>8034.65299</t>
  </si>
  <si>
    <t>8034.66258</t>
  </si>
  <si>
    <t>8080.25000</t>
  </si>
  <si>
    <t>3415s</t>
  </si>
  <si>
    <t>H2182555</t>
  </si>
  <si>
    <t>8080.0233332</t>
  </si>
  <si>
    <t>8034.71591</t>
  </si>
  <si>
    <t>3418s</t>
  </si>
  <si>
    <t>8034.74427</t>
  </si>
  <si>
    <t>8080.02333</t>
  </si>
  <si>
    <t>8034.72341</t>
  </si>
  <si>
    <t>3420s</t>
  </si>
  <si>
    <t>H2191009</t>
  </si>
  <si>
    <t>8079.9308332</t>
  </si>
  <si>
    <t>8034.74952</t>
  </si>
  <si>
    <t>H2196103</t>
  </si>
  <si>
    <t>8079.9291665</t>
  </si>
  <si>
    <t>8034.91744</t>
  </si>
  <si>
    <t>3421s</t>
  </si>
  <si>
    <t>H2222061</t>
  </si>
  <si>
    <t>8079.8949999</t>
  </si>
  <si>
    <t>3424s</t>
  </si>
  <si>
    <t>8079.89500</t>
  </si>
  <si>
    <t>3425s</t>
  </si>
  <si>
    <t>H2230586</t>
  </si>
  <si>
    <t>8079.8491665</t>
  </si>
  <si>
    <t>8034.92661</t>
  </si>
  <si>
    <t>H2244722</t>
  </si>
  <si>
    <t>8079.7674999</t>
  </si>
  <si>
    <t>8034.97641</t>
  </si>
  <si>
    <t>0.55%</t>
  </si>
  <si>
    <t>3427s</t>
  </si>
  <si>
    <t>8035.13303</t>
  </si>
  <si>
    <t>8079.76750</t>
  </si>
  <si>
    <t>8035.02641</t>
  </si>
  <si>
    <t>3430s</t>
  </si>
  <si>
    <t>H2256271</t>
  </si>
  <si>
    <t>8079.7658332</t>
  </si>
  <si>
    <t>8035.09824</t>
  </si>
  <si>
    <t>H2262152</t>
  </si>
  <si>
    <t>8079.5866665</t>
  </si>
  <si>
    <t>8035.19379</t>
  </si>
  <si>
    <t>3432s</t>
  </si>
  <si>
    <t>H2268413</t>
  </si>
  <si>
    <t>8079.5733332</t>
  </si>
  <si>
    <t>8035.46090</t>
  </si>
  <si>
    <t>3433s</t>
  </si>
  <si>
    <t>8035.73667</t>
  </si>
  <si>
    <t>8079.57333</t>
  </si>
  <si>
    <t>8035.58417</t>
  </si>
  <si>
    <t>0.54%</t>
  </si>
  <si>
    <t>3435s</t>
  </si>
  <si>
    <t>H2281446</t>
  </si>
  <si>
    <t>8079.5599999</t>
  </si>
  <si>
    <t>8035.61695</t>
  </si>
  <si>
    <t>H2285291</t>
  </si>
  <si>
    <t>8079.5449999</t>
  </si>
  <si>
    <t>8035.67972</t>
  </si>
  <si>
    <t>3436s</t>
  </si>
  <si>
    <t>H2301025</t>
  </si>
  <si>
    <t>8079.4399999</t>
  </si>
  <si>
    <t>3438s</t>
  </si>
  <si>
    <t>8035.69409</t>
  </si>
  <si>
    <t>8079.44000</t>
  </si>
  <si>
    <t>3440s</t>
  </si>
  <si>
    <t>H2318379</t>
  </si>
  <si>
    <t>8079.4383332</t>
  </si>
  <si>
    <t>8035.74483</t>
  </si>
  <si>
    <t>H2320965</t>
  </si>
  <si>
    <t>8079.2858332</t>
  </si>
  <si>
    <t>H2343613</t>
  </si>
  <si>
    <t>8079.2499999</t>
  </si>
  <si>
    <t>8035.87387</t>
  </si>
  <si>
    <t>3443s</t>
  </si>
  <si>
    <t>H2350644</t>
  </si>
  <si>
    <t>8079.2483332</t>
  </si>
  <si>
    <t>8035.87887</t>
  </si>
  <si>
    <t>3444s</t>
  </si>
  <si>
    <t>8035.98584</t>
  </si>
  <si>
    <t>8079.24833</t>
  </si>
  <si>
    <t>3447s</t>
  </si>
  <si>
    <t>H2352878</t>
  </si>
  <si>
    <t>8079.0883332</t>
  </si>
  <si>
    <t>8035.98917</t>
  </si>
  <si>
    <t>0.53%</t>
  </si>
  <si>
    <t>3448s</t>
  </si>
  <si>
    <t>8079.08833</t>
  </si>
  <si>
    <t>8036.02917</t>
  </si>
  <si>
    <t>3450s</t>
  </si>
  <si>
    <t>H2371791</t>
  </si>
  <si>
    <t>8078.8616665</t>
  </si>
  <si>
    <t>8036.04156</t>
  </si>
  <si>
    <t>H2382580</t>
  </si>
  <si>
    <t>8078.8133332</t>
  </si>
  <si>
    <t>8036.16767</t>
  </si>
  <si>
    <t>3454s</t>
  </si>
  <si>
    <t>H2384038</t>
  </si>
  <si>
    <t>8078.7733332</t>
  </si>
  <si>
    <t>8036.25767</t>
  </si>
  <si>
    <t>8078.77333</t>
  </si>
  <si>
    <t>3455s</t>
  </si>
  <si>
    <t>H2390383</t>
  </si>
  <si>
    <t>8078.7258332</t>
  </si>
  <si>
    <t>8036.21486</t>
  </si>
  <si>
    <t>3456s</t>
  </si>
  <si>
    <t>H2405967</t>
  </si>
  <si>
    <t>8078.6258332</t>
  </si>
  <si>
    <t>0.52%</t>
  </si>
  <si>
    <t>3459s</t>
  </si>
  <si>
    <t>8036.28870</t>
  </si>
  <si>
    <t>8078.62583</t>
  </si>
  <si>
    <t>8036.22398</t>
  </si>
  <si>
    <t>3460s</t>
  </si>
  <si>
    <t>H2413838</t>
  </si>
  <si>
    <t>8078.6124999</t>
  </si>
  <si>
    <t>3461s</t>
  </si>
  <si>
    <t>H2434675</t>
  </si>
  <si>
    <t>8078.6058332</t>
  </si>
  <si>
    <t>8036.27877</t>
  </si>
  <si>
    <t>3464s</t>
  </si>
  <si>
    <t>8036.71293</t>
  </si>
  <si>
    <t>8078.60583</t>
  </si>
  <si>
    <t>3465s</t>
  </si>
  <si>
    <t>H2436366</t>
  </si>
  <si>
    <t>8078.5908332</t>
  </si>
  <si>
    <t>8036.28043</t>
  </si>
  <si>
    <t>8078.59083</t>
  </si>
  <si>
    <t>3470s</t>
  </si>
  <si>
    <t>8036.36215</t>
  </si>
  <si>
    <t>3475s</t>
  </si>
  <si>
    <t>H2504035</t>
  </si>
  <si>
    <t>8078.5891665</t>
  </si>
  <si>
    <t>H2512191</t>
  </si>
  <si>
    <t>8078.5874999</t>
  </si>
  <si>
    <t>8036.37595</t>
  </si>
  <si>
    <t>3476s</t>
  </si>
  <si>
    <t>H2520698</t>
  </si>
  <si>
    <t>8078.4499999</t>
  </si>
  <si>
    <t>3479s</t>
  </si>
  <si>
    <t>8078.45000</t>
  </si>
  <si>
    <t>3480s</t>
  </si>
  <si>
    <t>H2534148</t>
  </si>
  <si>
    <t>8078.4483332</t>
  </si>
  <si>
    <t>8036.41334</t>
  </si>
  <si>
    <t>3481s</t>
  </si>
  <si>
    <t>H2539331</t>
  </si>
  <si>
    <t>8078.3966665</t>
  </si>
  <si>
    <t>3482s</t>
  </si>
  <si>
    <t>8036.84668</t>
  </si>
  <si>
    <t>8078.39667</t>
  </si>
  <si>
    <t>8036.41501</t>
  </si>
  <si>
    <t>3485s</t>
  </si>
  <si>
    <t>H2563728</t>
  </si>
  <si>
    <t>8078.3649999</t>
  </si>
  <si>
    <t>8036.45050</t>
  </si>
  <si>
    <t>3486s</t>
  </si>
  <si>
    <t>H2572820</t>
  </si>
  <si>
    <t>8078.3166665</t>
  </si>
  <si>
    <t>3489s</t>
  </si>
  <si>
    <t>8078.31667</t>
  </si>
  <si>
    <t>3490s</t>
  </si>
  <si>
    <t>8036.71287</t>
  </si>
  <si>
    <t>8036.45056</t>
  </si>
  <si>
    <t>3495s</t>
  </si>
  <si>
    <t>H2604581</t>
  </si>
  <si>
    <t>8078.2624999</t>
  </si>
  <si>
    <t>8036.50537</t>
  </si>
  <si>
    <t>3496s</t>
  </si>
  <si>
    <t>H2630446</t>
  </si>
  <si>
    <t>8078.2608332</t>
  </si>
  <si>
    <t>8036.70688</t>
  </si>
  <si>
    <t>0.51%</t>
  </si>
  <si>
    <t>3499s</t>
  </si>
  <si>
    <t>8036.82323</t>
  </si>
  <si>
    <t>8078.26083</t>
  </si>
  <si>
    <t>3500s</t>
  </si>
  <si>
    <t>H2643595</t>
  </si>
  <si>
    <t>8078.2516665</t>
  </si>
  <si>
    <t>8036.82139</t>
  </si>
  <si>
    <t>3501s</t>
  </si>
  <si>
    <t>H2646538</t>
  </si>
  <si>
    <t>8078.2233332</t>
  </si>
  <si>
    <t>8036.87287</t>
  </si>
  <si>
    <t>8078.22333</t>
  </si>
  <si>
    <t>8036.87787</t>
  </si>
  <si>
    <t>3505s</t>
  </si>
  <si>
    <t>H2682261</t>
  </si>
  <si>
    <t>8078.1874999</t>
  </si>
  <si>
    <t>8036.91166</t>
  </si>
  <si>
    <t>3506s</t>
  </si>
  <si>
    <t>H2708958</t>
  </si>
  <si>
    <t>8077.9458332</t>
  </si>
  <si>
    <t>8036.96116</t>
  </si>
  <si>
    <t>3509s</t>
  </si>
  <si>
    <t>H2711381</t>
  </si>
  <si>
    <t>8077.9441665</t>
  </si>
  <si>
    <t>8036.99699</t>
  </si>
  <si>
    <t>8077.94417</t>
  </si>
  <si>
    <t>3510s</t>
  </si>
  <si>
    <t>H2736445</t>
  </si>
  <si>
    <t>8077.8958332</t>
  </si>
  <si>
    <t>8037.04342</t>
  </si>
  <si>
    <t>3513s</t>
  </si>
  <si>
    <t>8037.06612</t>
  </si>
  <si>
    <t>8077.89583</t>
  </si>
  <si>
    <t>3515s</t>
  </si>
  <si>
    <t>H2768215</t>
  </si>
  <si>
    <t>8077.8424999</t>
  </si>
  <si>
    <t>0.50%</t>
  </si>
  <si>
    <t>3517s</t>
  </si>
  <si>
    <t>8037.08057</t>
  </si>
  <si>
    <t>8077.84250</t>
  </si>
  <si>
    <t>3520s</t>
  </si>
  <si>
    <t>H2824930</t>
  </si>
  <si>
    <t>8077.8408332</t>
  </si>
  <si>
    <t>8037.09513</t>
  </si>
  <si>
    <t>3522s</t>
  </si>
  <si>
    <t>8077.84083</t>
  </si>
  <si>
    <t>8037.29726</t>
  </si>
  <si>
    <t>3525s</t>
  </si>
  <si>
    <t>H2874830</t>
  </si>
  <si>
    <t>8077.7841665</t>
  </si>
  <si>
    <t>8037.70712</t>
  </si>
  <si>
    <t>3527s</t>
  </si>
  <si>
    <t>H2887510</t>
  </si>
  <si>
    <t>8077.7824999</t>
  </si>
  <si>
    <t>8037.73013</t>
  </si>
  <si>
    <t>3529s</t>
  </si>
  <si>
    <t>8038.11041</t>
  </si>
  <si>
    <t>8077.78250</t>
  </si>
  <si>
    <t>3530s</t>
  </si>
  <si>
    <t>H2906177</t>
  </si>
  <si>
    <t>8077.7691665</t>
  </si>
  <si>
    <t>3532s</t>
  </si>
  <si>
    <t>8038.05653</t>
  </si>
  <si>
    <t>8077.76917</t>
  </si>
  <si>
    <t>8037.75061</t>
  </si>
  <si>
    <t>3535s</t>
  </si>
  <si>
    <t>H2929229</t>
  </si>
  <si>
    <t>8077.7333332</t>
  </si>
  <si>
    <t>8037.75412</t>
  </si>
  <si>
    <t>0.49%</t>
  </si>
  <si>
    <t>3536s</t>
  </si>
  <si>
    <t>H2943352</t>
  </si>
  <si>
    <t>8077.6324999</t>
  </si>
  <si>
    <t>8037.76545</t>
  </si>
  <si>
    <t>3538s</t>
  </si>
  <si>
    <t>8077.63250</t>
  </si>
  <si>
    <t>3540s</t>
  </si>
  <si>
    <t>H2966632</t>
  </si>
  <si>
    <t>8077.6283332</t>
  </si>
  <si>
    <t>3543s</t>
  </si>
  <si>
    <t>H2970576</t>
  </si>
  <si>
    <t>8077.6266665</t>
  </si>
  <si>
    <t>3544s</t>
  </si>
  <si>
    <t>8037.77702</t>
  </si>
  <si>
    <t>8077.62667</t>
  </si>
  <si>
    <t>8037.76669</t>
  </si>
  <si>
    <t>3545s</t>
  </si>
  <si>
    <t>H3011327</t>
  </si>
  <si>
    <t>8077.6058332</t>
  </si>
  <si>
    <t>8037.77035</t>
  </si>
  <si>
    <t>3549s</t>
  </si>
  <si>
    <t>8077.60583</t>
  </si>
  <si>
    <t>3550s</t>
  </si>
  <si>
    <t>H3016811</t>
  </si>
  <si>
    <t>8077.5924999</t>
  </si>
  <si>
    <t>H3019548</t>
  </si>
  <si>
    <t>8077.5408332</t>
  </si>
  <si>
    <t>3551s</t>
  </si>
  <si>
    <t>8077.54083</t>
  </si>
  <si>
    <t>8037.78608</t>
  </si>
  <si>
    <t>3555s</t>
  </si>
  <si>
    <t>H3040962</t>
  </si>
  <si>
    <t>8077.5341665</t>
  </si>
  <si>
    <t>8037.97445</t>
  </si>
  <si>
    <t>H3050118</t>
  </si>
  <si>
    <t>8077.2699999</t>
  </si>
  <si>
    <t>3559s</t>
  </si>
  <si>
    <t>8077.27000</t>
  </si>
  <si>
    <t>3560s</t>
  </si>
  <si>
    <t>8038.18239</t>
  </si>
  <si>
    <t>8038.02989</t>
  </si>
  <si>
    <t>3565s</t>
  </si>
  <si>
    <t>H3088589</t>
  </si>
  <si>
    <t>8077.0433332</t>
  </si>
  <si>
    <t>0.48%</t>
  </si>
  <si>
    <t>3567s</t>
  </si>
  <si>
    <t>8038.27155</t>
  </si>
  <si>
    <t>8077.04333</t>
  </si>
  <si>
    <t>8038.03239</t>
  </si>
  <si>
    <t>3570s</t>
  </si>
  <si>
    <t>8038.12787</t>
  </si>
  <si>
    <t>8038.11491</t>
  </si>
  <si>
    <t>3575s</t>
  </si>
  <si>
    <t>H3172358</t>
  </si>
  <si>
    <t>8076.9191665</t>
  </si>
  <si>
    <t>8038.19824</t>
  </si>
  <si>
    <t>3579s</t>
  </si>
  <si>
    <t>8038.54782</t>
  </si>
  <si>
    <t>8076.91917</t>
  </si>
  <si>
    <t>8038.20990</t>
  </si>
  <si>
    <t>3580s</t>
  </si>
  <si>
    <t>H3179366</t>
  </si>
  <si>
    <t>8076.8866665</t>
  </si>
  <si>
    <t>8038.25115</t>
  </si>
  <si>
    <t>H3194704</t>
  </si>
  <si>
    <t>8076.7841665</t>
  </si>
  <si>
    <t>8038.25338</t>
  </si>
  <si>
    <t>3582s</t>
  </si>
  <si>
    <t>8038.25546</t>
  </si>
  <si>
    <t>8076.78417</t>
  </si>
  <si>
    <t>3585s</t>
  </si>
  <si>
    <t>H3253307</t>
  </si>
  <si>
    <t>8076.6466665</t>
  </si>
  <si>
    <t>8038.26126</t>
  </si>
  <si>
    <t>3589s</t>
  </si>
  <si>
    <t>8038.26293</t>
  </si>
  <si>
    <t>8076.64667</t>
  </si>
  <si>
    <t>3590s</t>
  </si>
  <si>
    <t>H3262694</t>
  </si>
  <si>
    <t>8076.6433332</t>
  </si>
  <si>
    <t>8038.26680</t>
  </si>
  <si>
    <t>8038.29190</t>
  </si>
  <si>
    <t>8076.64333</t>
  </si>
  <si>
    <t>0.47%</t>
  </si>
  <si>
    <t>3595s</t>
  </si>
  <si>
    <t>H3314390</t>
  </si>
  <si>
    <t>8076.5183332</t>
  </si>
  <si>
    <t>3597s</t>
  </si>
  <si>
    <t>H3322791</t>
  </si>
  <si>
    <t>8076.2433332</t>
  </si>
  <si>
    <t>8038.37401</t>
  </si>
  <si>
    <t>3599s</t>
  </si>
  <si>
    <t>8076.24333</t>
  </si>
  <si>
    <t>8038.37568</t>
  </si>
  <si>
    <t>3600s</t>
  </si>
  <si>
    <t>H3333792</t>
  </si>
  <si>
    <t>8076.1541665</t>
  </si>
  <si>
    <t>H3353379</t>
  </si>
  <si>
    <t>8076.1158332</t>
  </si>
  <si>
    <t>8038.38095</t>
  </si>
  <si>
    <t>3602s</t>
  </si>
  <si>
    <t>8038.62095</t>
  </si>
  <si>
    <t>8076.11583</t>
  </si>
  <si>
    <t>8038.38429</t>
  </si>
  <si>
    <t>3605s</t>
  </si>
  <si>
    <t>H3393850</t>
  </si>
  <si>
    <t>8076.0508332</t>
  </si>
  <si>
    <t>8038.40474</t>
  </si>
  <si>
    <t>3606s</t>
  </si>
  <si>
    <t>8038.51467</t>
  </si>
  <si>
    <t>8076.05083</t>
  </si>
  <si>
    <t>8038.45057</t>
  </si>
  <si>
    <t>3610s</t>
  </si>
  <si>
    <t>H3437297</t>
  </si>
  <si>
    <t>8075.9616665</t>
  </si>
  <si>
    <t>8038.45735</t>
  </si>
  <si>
    <t>0.46%</t>
  </si>
  <si>
    <t>H3439893</t>
  </si>
  <si>
    <t>8075.9483332</t>
  </si>
  <si>
    <t>8038.45809</t>
  </si>
  <si>
    <t>H3455390</t>
  </si>
  <si>
    <t>8075.7749999</t>
  </si>
  <si>
    <t>3613s</t>
  </si>
  <si>
    <t>8038.65788</t>
  </si>
  <si>
    <t>8075.77500</t>
  </si>
  <si>
    <t>8038.45810</t>
  </si>
  <si>
    <t>3615s</t>
  </si>
  <si>
    <t>8038.47649</t>
  </si>
  <si>
    <t>3620s</t>
  </si>
  <si>
    <t>H3504102</t>
  </si>
  <si>
    <t>8075.7733332</t>
  </si>
  <si>
    <t>8038.48849</t>
  </si>
  <si>
    <t>3621s</t>
  </si>
  <si>
    <t>H3517270</t>
  </si>
  <si>
    <t>8075.5108332</t>
  </si>
  <si>
    <t>3623s</t>
  </si>
  <si>
    <t>8038.55515</t>
  </si>
  <si>
    <t>8075.51083</t>
  </si>
  <si>
    <t>3625s</t>
  </si>
  <si>
    <t>H3531795</t>
  </si>
  <si>
    <t>8075.5091665</t>
  </si>
  <si>
    <t>3628s</t>
  </si>
  <si>
    <t>8075.50917</t>
  </si>
  <si>
    <t>8038.49349</t>
  </si>
  <si>
    <t>3630s</t>
  </si>
  <si>
    <t>8038.52404</t>
  </si>
  <si>
    <t>3635s</t>
  </si>
  <si>
    <t>H3578296</t>
  </si>
  <si>
    <t>8075.3566665</t>
  </si>
  <si>
    <t>H3596095</t>
  </si>
  <si>
    <t>8075.3416665</t>
  </si>
  <si>
    <t>3637s</t>
  </si>
  <si>
    <t>H3605566</t>
  </si>
  <si>
    <t>8075.3383332</t>
  </si>
  <si>
    <t>3640s</t>
  </si>
  <si>
    <t>8075.33833</t>
  </si>
  <si>
    <t>8038.59265</t>
  </si>
  <si>
    <t>3645s</t>
  </si>
  <si>
    <t>8038.81286</t>
  </si>
  <si>
    <t>8038.67536</t>
  </si>
  <si>
    <t>0.45%</t>
  </si>
  <si>
    <t>3650s</t>
  </si>
  <si>
    <t>H3674411</t>
  </si>
  <si>
    <t>8075.3083332</t>
  </si>
  <si>
    <t>8038.69082</t>
  </si>
  <si>
    <t>3651s</t>
  </si>
  <si>
    <t>H3682743</t>
  </si>
  <si>
    <t>8075.2099999</t>
  </si>
  <si>
    <t>3654s</t>
  </si>
  <si>
    <t>8075.21000</t>
  </si>
  <si>
    <t>3655s</t>
  </si>
  <si>
    <t>8038.90986</t>
  </si>
  <si>
    <t>8038.70820</t>
  </si>
  <si>
    <t>3660s</t>
  </si>
  <si>
    <t>H3721927</t>
  </si>
  <si>
    <t>8075.0233332</t>
  </si>
  <si>
    <t>3662s</t>
  </si>
  <si>
    <t>8038.72153</t>
  </si>
  <si>
    <t>8075.02333</t>
  </si>
  <si>
    <t>3665s</t>
  </si>
  <si>
    <t>H3778924</t>
  </si>
  <si>
    <t>8074.9874999</t>
  </si>
  <si>
    <t>3669s</t>
  </si>
  <si>
    <t>8074.98750</t>
  </si>
  <si>
    <t>3670s</t>
  </si>
  <si>
    <t>8038.88504</t>
  </si>
  <si>
    <t>8038.76837</t>
  </si>
  <si>
    <t>3675s</t>
  </si>
  <si>
    <t>8039.57554</t>
  </si>
  <si>
    <t>8038.77504</t>
  </si>
  <si>
    <t>3680s</t>
  </si>
  <si>
    <t>H3896356</t>
  </si>
  <si>
    <t>8074.9383332</t>
  </si>
  <si>
    <t>8038.82790</t>
  </si>
  <si>
    <t>3683s</t>
  </si>
  <si>
    <t>8039.48013</t>
  </si>
  <si>
    <t>8074.93833</t>
  </si>
  <si>
    <t>8038.83124</t>
  </si>
  <si>
    <t>3685s</t>
  </si>
  <si>
    <t>8039.10215</t>
  </si>
  <si>
    <t>3690s</t>
  </si>
  <si>
    <t>H3962433</t>
  </si>
  <si>
    <t>8074.8008332</t>
  </si>
  <si>
    <t>3692s</t>
  </si>
  <si>
    <t>8038.90329</t>
  </si>
  <si>
    <t>8074.80083</t>
  </si>
  <si>
    <t>0.44%</t>
  </si>
  <si>
    <t>3695s</t>
  </si>
  <si>
    <t>H3984024</t>
  </si>
  <si>
    <t>8074.7874999</t>
  </si>
  <si>
    <t>H3989097</t>
  </si>
  <si>
    <t>8074.6499999</t>
  </si>
  <si>
    <t>3696s</t>
  </si>
  <si>
    <t>8038.95272</t>
  </si>
  <si>
    <t>8074.65000</t>
  </si>
  <si>
    <t>3700s</t>
  </si>
  <si>
    <t>8039.00201</t>
  </si>
  <si>
    <t>3705s</t>
  </si>
  <si>
    <t>8039.39005</t>
  </si>
  <si>
    <t>8039.02172</t>
  </si>
  <si>
    <t>3710s</t>
  </si>
  <si>
    <t>H4146993</t>
  </si>
  <si>
    <t>8074.6308332</t>
  </si>
  <si>
    <t>8039.06999</t>
  </si>
  <si>
    <t>3714s</t>
  </si>
  <si>
    <t>8074.63083</t>
  </si>
  <si>
    <t>3715s</t>
  </si>
  <si>
    <t>H4177897</t>
  </si>
  <si>
    <t>8074.5641665</t>
  </si>
  <si>
    <t>8039.08788</t>
  </si>
  <si>
    <t>3718s</t>
  </si>
  <si>
    <t>H4187780</t>
  </si>
  <si>
    <t>8074.5433332</t>
  </si>
  <si>
    <t>8039.09621</t>
  </si>
  <si>
    <t>8074.54333</t>
  </si>
  <si>
    <t>3720s</t>
  </si>
  <si>
    <t>H4206545</t>
  </si>
  <si>
    <t>8074.5283332</t>
  </si>
  <si>
    <t>3722s</t>
  </si>
  <si>
    <t>8074.52833</t>
  </si>
  <si>
    <t>3725s</t>
  </si>
  <si>
    <t>H4221878</t>
  </si>
  <si>
    <t>8074.3908332</t>
  </si>
  <si>
    <t>8039.10871</t>
  </si>
  <si>
    <t>3726s</t>
  </si>
  <si>
    <t>8039.16143</t>
  </si>
  <si>
    <t>8074.39083</t>
  </si>
  <si>
    <t>3730s</t>
  </si>
  <si>
    <t>8039.70816</t>
  </si>
  <si>
    <t>0.43%</t>
  </si>
  <si>
    <t>3736s</t>
  </si>
  <si>
    <t>8039.84566</t>
  </si>
  <si>
    <t>3740s</t>
  </si>
  <si>
    <t>8040.39196</t>
  </si>
  <si>
    <t>3748s</t>
  </si>
  <si>
    <t>8039.84869</t>
  </si>
  <si>
    <t>8039.77160</t>
  </si>
  <si>
    <t>3750s</t>
  </si>
  <si>
    <t>8039.79943</t>
  </si>
  <si>
    <t>8039.79443</t>
  </si>
  <si>
    <t>3755s</t>
  </si>
  <si>
    <t>3761s</t>
  </si>
  <si>
    <t>H4408919</t>
  </si>
  <si>
    <t>8074.3424999</t>
  </si>
  <si>
    <t>8039.79544</t>
  </si>
  <si>
    <t>8074.34250</t>
  </si>
  <si>
    <t>3765s</t>
  </si>
  <si>
    <t>8039.90432</t>
  </si>
  <si>
    <t>8039.82760</t>
  </si>
  <si>
    <t>3771s</t>
  </si>
  <si>
    <t>8039.82802</t>
  </si>
  <si>
    <t>3775s</t>
  </si>
  <si>
    <t>H4499981</t>
  </si>
  <si>
    <t>8074.3216665</t>
  </si>
  <si>
    <t>3779s</t>
  </si>
  <si>
    <t>8074.32167</t>
  </si>
  <si>
    <t>3780s</t>
  </si>
  <si>
    <t>H4511523</t>
  </si>
  <si>
    <t>8074.3091665</t>
  </si>
  <si>
    <t>8039.87552</t>
  </si>
  <si>
    <t>8074.30917</t>
  </si>
  <si>
    <t>3785s</t>
  </si>
  <si>
    <t>H4546373</t>
  </si>
  <si>
    <t>8074.1708332</t>
  </si>
  <si>
    <t>8039.83469</t>
  </si>
  <si>
    <t>3786s</t>
  </si>
  <si>
    <t>H4551844</t>
  </si>
  <si>
    <t>8074.1199999</t>
  </si>
  <si>
    <t>8039.86052</t>
  </si>
  <si>
    <t>0.42%</t>
  </si>
  <si>
    <t>3787s</t>
  </si>
  <si>
    <t>8040.23219</t>
  </si>
  <si>
    <t>8074.12000</t>
  </si>
  <si>
    <t>3790s</t>
  </si>
  <si>
    <t>8039.86552</t>
  </si>
  <si>
    <t>3795s</t>
  </si>
  <si>
    <t>H4598776</t>
  </si>
  <si>
    <t>8074.0533332</t>
  </si>
  <si>
    <t>3796s</t>
  </si>
  <si>
    <t>8074.05333</t>
  </si>
  <si>
    <t>8039.86599</t>
  </si>
  <si>
    <t>3800s</t>
  </si>
  <si>
    <t>H4663473</t>
  </si>
  <si>
    <t>8074.0516665</t>
  </si>
  <si>
    <t>8040.02297</t>
  </si>
  <si>
    <t>3804s</t>
  </si>
  <si>
    <t>8040.17547</t>
  </si>
  <si>
    <t>8074.05167</t>
  </si>
  <si>
    <t>3805s</t>
  </si>
  <si>
    <t>H4671099</t>
  </si>
  <si>
    <t>8073.9141665</t>
  </si>
  <si>
    <t>H4701814</t>
  </si>
  <si>
    <t>8073.8391665</t>
  </si>
  <si>
    <t>8040.03381</t>
  </si>
  <si>
    <t>3809s</t>
  </si>
  <si>
    <t>8073.83917</t>
  </si>
  <si>
    <t>3810s</t>
  </si>
  <si>
    <t>8040.57131</t>
  </si>
  <si>
    <t>0.41%</t>
  </si>
  <si>
    <t>3815s</t>
  </si>
  <si>
    <t>8040.74767</t>
  </si>
  <si>
    <t>8040.64381</t>
  </si>
  <si>
    <t>3820s</t>
  </si>
  <si>
    <t>8040.67747</t>
  </si>
  <si>
    <t>3825s</t>
  </si>
  <si>
    <t>8040.71939</t>
  </si>
  <si>
    <t>3830s</t>
  </si>
  <si>
    <t>H4841029</t>
  </si>
  <si>
    <t>8073.8374999</t>
  </si>
  <si>
    <t>8040.77355</t>
  </si>
  <si>
    <t>H4847825</t>
  </si>
  <si>
    <t>8073.8016665</t>
  </si>
  <si>
    <t>8040.77689</t>
  </si>
  <si>
    <t>3832s</t>
  </si>
  <si>
    <t>H4870546</t>
  </si>
  <si>
    <t>8073.7999999</t>
  </si>
  <si>
    <t>8040.81800</t>
  </si>
  <si>
    <t>3834s</t>
  </si>
  <si>
    <t>8040.84800</t>
  </si>
  <si>
    <t>8073.80000</t>
  </si>
  <si>
    <t>3835s</t>
  </si>
  <si>
    <t>8040.92555</t>
  </si>
  <si>
    <t>8040.90166</t>
  </si>
  <si>
    <t>3840s</t>
  </si>
  <si>
    <t>H4942677</t>
  </si>
  <si>
    <t>8073.7916665</t>
  </si>
  <si>
    <t>8040.93525</t>
  </si>
  <si>
    <t>3844s</t>
  </si>
  <si>
    <t>8073.79167</t>
  </si>
  <si>
    <t>3845s</t>
  </si>
  <si>
    <t>3850s</t>
  </si>
  <si>
    <t>H4990959</t>
  </si>
  <si>
    <t>8073.7899999</t>
  </si>
  <si>
    <t>8040.95123</t>
  </si>
  <si>
    <t>3853s</t>
  </si>
  <si>
    <t>8073.79000</t>
  </si>
  <si>
    <t>3855s</t>
  </si>
  <si>
    <t>H5016970</t>
  </si>
  <si>
    <t>8073.7749999</t>
  </si>
  <si>
    <t>3857s</t>
  </si>
  <si>
    <t>8073.77500</t>
  </si>
  <si>
    <t>8040.95290</t>
  </si>
  <si>
    <t>3860s</t>
  </si>
  <si>
    <t>H5039386</t>
  </si>
  <si>
    <t>8073.6391665</t>
  </si>
  <si>
    <t>0.40%</t>
  </si>
  <si>
    <t>3863s</t>
  </si>
  <si>
    <t>8040.97390</t>
  </si>
  <si>
    <t>8073.63917</t>
  </si>
  <si>
    <t>3865s</t>
  </si>
  <si>
    <t>8041.01956</t>
  </si>
  <si>
    <t>3870s</t>
  </si>
  <si>
    <t>3875s</t>
  </si>
  <si>
    <t>8041.00456</t>
  </si>
  <si>
    <t>3880s</t>
  </si>
  <si>
    <t>8041.08012</t>
  </si>
  <si>
    <t>8041.00545</t>
  </si>
  <si>
    <t>3885s</t>
  </si>
  <si>
    <t>8041.06339</t>
  </si>
  <si>
    <t>3891s</t>
  </si>
  <si>
    <t>8041.46676</t>
  </si>
  <si>
    <t>8041.09426</t>
  </si>
  <si>
    <t>3895s</t>
  </si>
  <si>
    <t>8041.54287</t>
  </si>
  <si>
    <t>3900s</t>
  </si>
  <si>
    <t>8041.21610</t>
  </si>
  <si>
    <t>8041.09863</t>
  </si>
  <si>
    <t>3905s</t>
  </si>
  <si>
    <t>8041.13110</t>
  </si>
  <si>
    <t>3910s</t>
  </si>
  <si>
    <t>3915s</t>
  </si>
  <si>
    <t>H5388414</t>
  </si>
  <si>
    <t>8073.6033332</t>
  </si>
  <si>
    <t>H5409732</t>
  </si>
  <si>
    <t>8073.4916665</t>
  </si>
  <si>
    <t>3919s</t>
  </si>
  <si>
    <t>8041.17187</t>
  </si>
  <si>
    <t>8073.49167</t>
  </si>
  <si>
    <t>3920s</t>
  </si>
  <si>
    <t>H5429905</t>
  </si>
  <si>
    <t>8073.4433332</t>
  </si>
  <si>
    <t>8041.14278</t>
  </si>
  <si>
    <t>3923s</t>
  </si>
  <si>
    <t>8073.44333</t>
  </si>
  <si>
    <t>8041.16028</t>
  </si>
  <si>
    <t>3926s</t>
  </si>
  <si>
    <t>8041.31038</t>
  </si>
  <si>
    <t>8041.26361</t>
  </si>
  <si>
    <t>3930s</t>
  </si>
  <si>
    <t>3935s</t>
  </si>
  <si>
    <t>H5517699</t>
  </si>
  <si>
    <t>8073.4058332</t>
  </si>
  <si>
    <t>8041.26548</t>
  </si>
  <si>
    <t>3938s</t>
  </si>
  <si>
    <t>8041.40212</t>
  </si>
  <si>
    <t>8073.40583</t>
  </si>
  <si>
    <t>8041.26715</t>
  </si>
  <si>
    <t>3940s</t>
  </si>
  <si>
    <t>8041.35269</t>
  </si>
  <si>
    <t>3945s</t>
  </si>
  <si>
    <t>H5591078</t>
  </si>
  <si>
    <t>8073.3166665</t>
  </si>
  <si>
    <t>H5622231</t>
  </si>
  <si>
    <t>8073.2899999</t>
  </si>
  <si>
    <t>8041.36843</t>
  </si>
  <si>
    <t>3949s</t>
  </si>
  <si>
    <t>8041.50593</t>
  </si>
  <si>
    <t>8073.29000</t>
  </si>
  <si>
    <t>3950s</t>
  </si>
  <si>
    <t>3955s</t>
  </si>
  <si>
    <t>H5683590</t>
  </si>
  <si>
    <t>8073.2749999</t>
  </si>
  <si>
    <t>3956s</t>
  </si>
  <si>
    <t>8073.27500</t>
  </si>
  <si>
    <t>3960s</t>
  </si>
  <si>
    <t>8041.50926</t>
  </si>
  <si>
    <t>0.39%</t>
  </si>
  <si>
    <t>3965s</t>
  </si>
  <si>
    <t>8041.51127</t>
  </si>
  <si>
    <t>3970s</t>
  </si>
  <si>
    <t>8041.55127</t>
  </si>
  <si>
    <t>3975s</t>
  </si>
  <si>
    <t>8041.56773</t>
  </si>
  <si>
    <t>3980s</t>
  </si>
  <si>
    <t>8041.63505</t>
  </si>
  <si>
    <t>3985s</t>
  </si>
  <si>
    <t>8041.64561</t>
  </si>
  <si>
    <t>3990s</t>
  </si>
  <si>
    <t>8042.17740</t>
  </si>
  <si>
    <t>8041.67311</t>
  </si>
  <si>
    <t>3995s</t>
  </si>
  <si>
    <t>8042.19415</t>
  </si>
  <si>
    <t>4000s</t>
  </si>
  <si>
    <t>H5970360</t>
  </si>
  <si>
    <t>8073.2733332</t>
  </si>
  <si>
    <t>8041.71555</t>
  </si>
  <si>
    <t>4002s</t>
  </si>
  <si>
    <t>H5987443</t>
  </si>
  <si>
    <t>8073.2266665</t>
  </si>
  <si>
    <t>4004s</t>
  </si>
  <si>
    <t>8073.22667</t>
  </si>
  <si>
    <t>4005s</t>
  </si>
  <si>
    <t>8041.73430</t>
  </si>
  <si>
    <t>4010s</t>
  </si>
  <si>
    <t>4015s</t>
  </si>
  <si>
    <t>8042.03516</t>
  </si>
  <si>
    <t>4020s</t>
  </si>
  <si>
    <t>8041.98764</t>
  </si>
  <si>
    <t>4027s</t>
  </si>
  <si>
    <t>8042.06736</t>
  </si>
  <si>
    <t>4031s</t>
  </si>
  <si>
    <t>8042.81152</t>
  </si>
  <si>
    <t>4035s</t>
  </si>
  <si>
    <t>H6205372</t>
  </si>
  <si>
    <t>8073.1891665</t>
  </si>
  <si>
    <t>4037s</t>
  </si>
  <si>
    <t>8042.18055</t>
  </si>
  <si>
    <t>8073.18917</t>
  </si>
  <si>
    <t>8042.13801</t>
  </si>
  <si>
    <t>0.38%</t>
  </si>
  <si>
    <t>4040s</t>
  </si>
  <si>
    <t>8042.15098</t>
  </si>
  <si>
    <t>4045s</t>
  </si>
  <si>
    <t>4050s</t>
  </si>
  <si>
    <t>H6266543</t>
  </si>
  <si>
    <t>8073.0891665</t>
  </si>
  <si>
    <t>4052s</t>
  </si>
  <si>
    <t>8042.31816</t>
  </si>
  <si>
    <t>8073.08917</t>
  </si>
  <si>
    <t>4055s</t>
  </si>
  <si>
    <t>H6288966</t>
  </si>
  <si>
    <t>8073.0533332</t>
  </si>
  <si>
    <t>4057s</t>
  </si>
  <si>
    <t>8042.17499</t>
  </si>
  <si>
    <t>8073.05333</t>
  </si>
  <si>
    <t>8042.15103</t>
  </si>
  <si>
    <t>4060s</t>
  </si>
  <si>
    <t>8042.35673</t>
  </si>
  <si>
    <t>4065s</t>
  </si>
  <si>
    <t>8042.50856</t>
  </si>
  <si>
    <t>8042.37106</t>
  </si>
  <si>
    <t>4070s</t>
  </si>
  <si>
    <t>H6326539</t>
  </si>
  <si>
    <t>8072.9866665</t>
  </si>
  <si>
    <t>4071s</t>
  </si>
  <si>
    <t>8072.98667</t>
  </si>
  <si>
    <t>4075s</t>
  </si>
  <si>
    <t>4080s</t>
  </si>
  <si>
    <t>H6405514</t>
  </si>
  <si>
    <t>8072.9274999</t>
  </si>
  <si>
    <t>4084s</t>
  </si>
  <si>
    <t>8042.47047</t>
  </si>
  <si>
    <t>8072.92750</t>
  </si>
  <si>
    <t>4085s</t>
  </si>
  <si>
    <t>H6419773</t>
  </si>
  <si>
    <t>8072.7008332</t>
  </si>
  <si>
    <t>4086s</t>
  </si>
  <si>
    <t>8042.47633</t>
  </si>
  <si>
    <t>8072.70083</t>
  </si>
  <si>
    <t>8042.42383</t>
  </si>
  <si>
    <t>4090s</t>
  </si>
  <si>
    <t>H6459398</t>
  </si>
  <si>
    <t>8072.4741665</t>
  </si>
  <si>
    <t>0.37%</t>
  </si>
  <si>
    <t>4091s</t>
  </si>
  <si>
    <t>8072.47417</t>
  </si>
  <si>
    <t>8042.48003</t>
  </si>
  <si>
    <t>4095s</t>
  </si>
  <si>
    <t>8042.48685</t>
  </si>
  <si>
    <t>8042.48558</t>
  </si>
  <si>
    <t>4101s</t>
  </si>
  <si>
    <t>H6522556</t>
  </si>
  <si>
    <t>8072.1099999</t>
  </si>
  <si>
    <t>8042.49417</t>
  </si>
  <si>
    <t>4102s</t>
  </si>
  <si>
    <t>8042.77000</t>
  </si>
  <si>
    <t>8072.11000</t>
  </si>
  <si>
    <t>4105s</t>
  </si>
  <si>
    <t>8043.25347</t>
  </si>
  <si>
    <t>0.36%</t>
  </si>
  <si>
    <t>4116s</t>
  </si>
  <si>
    <t>H6584899</t>
  </si>
  <si>
    <t>8072.0741665</t>
  </si>
  <si>
    <t>8043.35889</t>
  </si>
  <si>
    <t>8043.39778</t>
  </si>
  <si>
    <t>8072.07417</t>
  </si>
  <si>
    <t>8043.39444</t>
  </si>
  <si>
    <t>4120s</t>
  </si>
  <si>
    <t>8043.42619</t>
  </si>
  <si>
    <t>0.35%</t>
  </si>
  <si>
    <t>4125s</t>
  </si>
  <si>
    <t>4130s</t>
  </si>
  <si>
    <t>8043.43064</t>
  </si>
  <si>
    <t>4137s</t>
  </si>
  <si>
    <t>8043.44098</t>
  </si>
  <si>
    <t>4140s</t>
  </si>
  <si>
    <t>H6737297</t>
  </si>
  <si>
    <t>8071.8833332</t>
  </si>
  <si>
    <t>4141s</t>
  </si>
  <si>
    <t>8043.43119</t>
  </si>
  <si>
    <t>8071.88333</t>
  </si>
  <si>
    <t>4145s</t>
  </si>
  <si>
    <t>8043.43397</t>
  </si>
  <si>
    <t>4150s</t>
  </si>
  <si>
    <t>8043.44232</t>
  </si>
  <si>
    <t>8043.43955</t>
  </si>
  <si>
    <t>4155s</t>
  </si>
  <si>
    <t>8043.75725</t>
  </si>
  <si>
    <t>4162s</t>
  </si>
  <si>
    <t>8043.93225</t>
  </si>
  <si>
    <t>8043.78725</t>
  </si>
  <si>
    <t>4165s</t>
  </si>
  <si>
    <t>8043.88725</t>
  </si>
  <si>
    <t>4170s</t>
  </si>
  <si>
    <t>8043.79161</t>
  </si>
  <si>
    <t>4175s</t>
  </si>
  <si>
    <t>H7004142</t>
  </si>
  <si>
    <t>8071.8699999</t>
  </si>
  <si>
    <t>8044.09768</t>
  </si>
  <si>
    <t>0.34%</t>
  </si>
  <si>
    <t>4182s</t>
  </si>
  <si>
    <t>8044.24739</t>
  </si>
  <si>
    <t>8071.87000</t>
  </si>
  <si>
    <t>4189s</t>
  </si>
  <si>
    <t>8044.79634</t>
  </si>
  <si>
    <t>4190s</t>
  </si>
  <si>
    <t>8044.35353</t>
  </si>
  <si>
    <t>8044.11328</t>
  </si>
  <si>
    <t>4195s</t>
  </si>
  <si>
    <t>8044.14930</t>
  </si>
  <si>
    <t>4200s</t>
  </si>
  <si>
    <t>8044.73680</t>
  </si>
  <si>
    <t>8044.17597</t>
  </si>
  <si>
    <t>4205s</t>
  </si>
  <si>
    <t>H7140603</t>
  </si>
  <si>
    <t>8071.8683332</t>
  </si>
  <si>
    <t>4207s</t>
  </si>
  <si>
    <t>8044.37597</t>
  </si>
  <si>
    <t>8071.86833</t>
  </si>
  <si>
    <t>8044.19597</t>
  </si>
  <si>
    <t>4210s</t>
  </si>
  <si>
    <t>H7174906</t>
  </si>
  <si>
    <t>8071.8549999</t>
  </si>
  <si>
    <t>4213s</t>
  </si>
  <si>
    <t>8044.46041</t>
  </si>
  <si>
    <t>8071.85500</t>
  </si>
  <si>
    <t>8044.42264</t>
  </si>
  <si>
    <t>4218s</t>
  </si>
  <si>
    <t>8044.82264</t>
  </si>
  <si>
    <t>0.33%</t>
  </si>
  <si>
    <t>4224s</t>
  </si>
  <si>
    <t>8044.82920</t>
  </si>
  <si>
    <t>8044.82597</t>
  </si>
  <si>
    <t>4230s</t>
  </si>
  <si>
    <t>H7208705</t>
  </si>
  <si>
    <t>8071.5924999</t>
  </si>
  <si>
    <t>8044.85597</t>
  </si>
  <si>
    <t>4233s</t>
  </si>
  <si>
    <t>8044.86142</t>
  </si>
  <si>
    <t>8071.59250</t>
  </si>
  <si>
    <t>8044.85819</t>
  </si>
  <si>
    <t>4236s</t>
  </si>
  <si>
    <t>8045.12041</t>
  </si>
  <si>
    <t>4240s</t>
  </si>
  <si>
    <t>8045.26051</t>
  </si>
  <si>
    <t>8045.25600</t>
  </si>
  <si>
    <t>4247s</t>
  </si>
  <si>
    <t>8045.64625</t>
  </si>
  <si>
    <t>0.32%</t>
  </si>
  <si>
    <t>4252s</t>
  </si>
  <si>
    <t>8045.65170</t>
  </si>
  <si>
    <t>8045.64958</t>
  </si>
  <si>
    <t>4257s</t>
  </si>
  <si>
    <t>H7243894</t>
  </si>
  <si>
    <t>8071.1924999</t>
  </si>
  <si>
    <t>8045.67958</t>
  </si>
  <si>
    <t>8071.19250</t>
  </si>
  <si>
    <t>4260s</t>
  </si>
  <si>
    <t>8046.75472</t>
  </si>
  <si>
    <t>0.30%</t>
  </si>
  <si>
    <t>4268s</t>
  </si>
  <si>
    <t>8046.76305</t>
  </si>
  <si>
    <t>4270s</t>
  </si>
  <si>
    <t>8046.99466</t>
  </si>
  <si>
    <t>4275s</t>
  </si>
  <si>
    <t>8047.17869</t>
  </si>
  <si>
    <t>4280s</t>
  </si>
  <si>
    <t>8047.42171</t>
  </si>
  <si>
    <t>8047.31664</t>
  </si>
  <si>
    <t>4285s</t>
  </si>
  <si>
    <t>8047.74656</t>
  </si>
  <si>
    <t>8047.70845</t>
  </si>
  <si>
    <t>0.29%</t>
  </si>
  <si>
    <t>4290s</t>
  </si>
  <si>
    <t>8047.89178</t>
  </si>
  <si>
    <t>8047.86261</t>
  </si>
  <si>
    <t>4297s</t>
  </si>
  <si>
    <t>8047.95043</t>
  </si>
  <si>
    <t>8047.89595</t>
  </si>
  <si>
    <t>4303s</t>
  </si>
  <si>
    <t>4305s</t>
  </si>
  <si>
    <t>8048.26456</t>
  </si>
  <si>
    <t>0.28%</t>
  </si>
  <si>
    <t>4311s</t>
  </si>
  <si>
    <t>8048.37672</t>
  </si>
  <si>
    <t>4318s</t>
  </si>
  <si>
    <t>8048.71608</t>
  </si>
  <si>
    <t>8048.38339</t>
  </si>
  <si>
    <t>4320s</t>
  </si>
  <si>
    <t>8048.42012</t>
  </si>
  <si>
    <t>8048.40547</t>
  </si>
  <si>
    <t>4325s</t>
  </si>
  <si>
    <t>H7344185</t>
  </si>
  <si>
    <t>8071.1908332</t>
  </si>
  <si>
    <t>8048.44104</t>
  </si>
  <si>
    <t>4326s</t>
  </si>
  <si>
    <t>8048.55354</t>
  </si>
  <si>
    <t>8071.19083</t>
  </si>
  <si>
    <t>8048.54937</t>
  </si>
  <si>
    <t>4333s</t>
  </si>
  <si>
    <t>H7367791</t>
  </si>
  <si>
    <t>8071.1099999</t>
  </si>
  <si>
    <t>8049.06563</t>
  </si>
  <si>
    <t>8071.11000</t>
  </si>
  <si>
    <t>4335s</t>
  </si>
  <si>
    <t>H7374191</t>
  </si>
  <si>
    <t>8071.0566665</t>
  </si>
  <si>
    <t>8049.12687</t>
  </si>
  <si>
    <t>0.27%</t>
  </si>
  <si>
    <t>4339s</t>
  </si>
  <si>
    <t>8071.05667</t>
  </si>
  <si>
    <t>4340s</t>
  </si>
  <si>
    <t>8049.34854</t>
  </si>
  <si>
    <t>8049.13354</t>
  </si>
  <si>
    <t>4345s</t>
  </si>
  <si>
    <t>4351s</t>
  </si>
  <si>
    <t>8049.14021</t>
  </si>
  <si>
    <t>4356s</t>
  </si>
  <si>
    <t>8049.57765</t>
  </si>
  <si>
    <t>4360s</t>
  </si>
  <si>
    <t>H7406627</t>
  </si>
  <si>
    <t>8070.9641665</t>
  </si>
  <si>
    <t>8049.67924</t>
  </si>
  <si>
    <t>0.26%</t>
  </si>
  <si>
    <t>4361s</t>
  </si>
  <si>
    <t>H7421992</t>
  </si>
  <si>
    <t>8070.9116665</t>
  </si>
  <si>
    <t>8049.73561</t>
  </si>
  <si>
    <t>4367s</t>
  </si>
  <si>
    <t>8049.76029</t>
  </si>
  <si>
    <t>8070.91167</t>
  </si>
  <si>
    <t>4370s</t>
  </si>
  <si>
    <t>8050.00046</t>
  </si>
  <si>
    <t>4376s</t>
  </si>
  <si>
    <t>H7440810</t>
  </si>
  <si>
    <t>8070.7291665</t>
  </si>
  <si>
    <t>8050.09463</t>
  </si>
  <si>
    <t>8050.16338</t>
  </si>
  <si>
    <t>8070.72917</t>
  </si>
  <si>
    <t>4381s</t>
  </si>
  <si>
    <t>8051.00558</t>
  </si>
  <si>
    <t>0.24%</t>
  </si>
  <si>
    <t>4389s</t>
  </si>
  <si>
    <t>H7474359</t>
  </si>
  <si>
    <t>8070.6758332</t>
  </si>
  <si>
    <t>8051.11058</t>
  </si>
  <si>
    <t>8051.69141</t>
  </si>
  <si>
    <t>8070.67583</t>
  </si>
  <si>
    <t>8051.41641</t>
  </si>
  <si>
    <t>4394s</t>
  </si>
  <si>
    <t>4395s</t>
  </si>
  <si>
    <t>H7485840</t>
  </si>
  <si>
    <t>8070.6608332</t>
  </si>
  <si>
    <t>8051.62162</t>
  </si>
  <si>
    <t>8070.66083</t>
  </si>
  <si>
    <t>4403s</t>
  </si>
  <si>
    <t>8051.75720</t>
  </si>
  <si>
    <t>8051.68554</t>
  </si>
  <si>
    <t>4406s</t>
  </si>
  <si>
    <t>H7508821</t>
  </si>
  <si>
    <t>8070.3983332</t>
  </si>
  <si>
    <t>8051.89470</t>
  </si>
  <si>
    <t>0.23%</t>
  </si>
  <si>
    <t>4413s</t>
  </si>
  <si>
    <t>8052.23470</t>
  </si>
  <si>
    <t>8070.39833</t>
  </si>
  <si>
    <t>4415s</t>
  </si>
  <si>
    <t>8051.90304</t>
  </si>
  <si>
    <t>4421s</t>
  </si>
  <si>
    <t>H7521363</t>
  </si>
  <si>
    <t>8070.3733332</t>
  </si>
  <si>
    <t>8051.91460</t>
  </si>
  <si>
    <t>4422s</t>
  </si>
  <si>
    <t>8052.13318</t>
  </si>
  <si>
    <t>8070.37333</t>
  </si>
  <si>
    <t>4434s</t>
  </si>
  <si>
    <t>8052.53750</t>
  </si>
  <si>
    <t>8052.33083</t>
  </si>
  <si>
    <t>0.22%</t>
  </si>
  <si>
    <t>4437s</t>
  </si>
  <si>
    <t>H7533127</t>
  </si>
  <si>
    <t>8070.1466665</t>
  </si>
  <si>
    <t>8052.34917</t>
  </si>
  <si>
    <t>4438s</t>
  </si>
  <si>
    <t>8052.39250</t>
  </si>
  <si>
    <t>8070.14667</t>
  </si>
  <si>
    <t>4440s</t>
  </si>
  <si>
    <t>8052.98750</t>
  </si>
  <si>
    <t>0.21%</t>
  </si>
  <si>
    <t>4448s</t>
  </si>
  <si>
    <t>8053.11028</t>
  </si>
  <si>
    <t>4454s</t>
  </si>
  <si>
    <t>8053.27361</t>
  </si>
  <si>
    <t>4459s</t>
  </si>
  <si>
    <t>8053.29680</t>
  </si>
  <si>
    <t>8053.28803</t>
  </si>
  <si>
    <t>4460s</t>
  </si>
  <si>
    <t>H7556441</t>
  </si>
  <si>
    <t>8070.1091665</t>
  </si>
  <si>
    <t>8053.33653</t>
  </si>
  <si>
    <t>8070.10917</t>
  </si>
  <si>
    <t>8053.35534</t>
  </si>
  <si>
    <t>4465s</t>
  </si>
  <si>
    <t>8054.11694</t>
  </si>
  <si>
    <t>0.20%</t>
  </si>
  <si>
    <t>4471s</t>
  </si>
  <si>
    <t>H7593198</t>
  </si>
  <si>
    <t>8070.0199999</t>
  </si>
  <si>
    <t>8054.15344</t>
  </si>
  <si>
    <t>4472s</t>
  </si>
  <si>
    <t>8054.19510</t>
  </si>
  <si>
    <t>8070.02000</t>
  </si>
  <si>
    <t>8054.18677</t>
  </si>
  <si>
    <t>4475s</t>
  </si>
  <si>
    <t>8054.21678</t>
  </si>
  <si>
    <t>4482s</t>
  </si>
  <si>
    <t>8054.25135</t>
  </si>
  <si>
    <t>4486s</t>
  </si>
  <si>
    <t>8054.32150</t>
  </si>
  <si>
    <t>8054.28178</t>
  </si>
  <si>
    <t>4490s</t>
  </si>
  <si>
    <t>8054.33983</t>
  </si>
  <si>
    <t>8054.31511</t>
  </si>
  <si>
    <t>0.19%</t>
  </si>
  <si>
    <t>4495s</t>
  </si>
  <si>
    <t>8054.36405</t>
  </si>
  <si>
    <t>8054.35879</t>
  </si>
  <si>
    <t>4503s</t>
  </si>
  <si>
    <t>H7657757</t>
  </si>
  <si>
    <t>8070.0166665</t>
  </si>
  <si>
    <t>8054.40511</t>
  </si>
  <si>
    <t>4504s</t>
  </si>
  <si>
    <t>8070.01667</t>
  </si>
  <si>
    <t>4505s</t>
  </si>
  <si>
    <t>8054.80562</t>
  </si>
  <si>
    <t>4510s</t>
  </si>
  <si>
    <t>H7676568</t>
  </si>
  <si>
    <t>8069.9808332</t>
  </si>
  <si>
    <t>4511s</t>
  </si>
  <si>
    <t>8054.83895</t>
  </si>
  <si>
    <t>8069.98083</t>
  </si>
  <si>
    <t>4516s</t>
  </si>
  <si>
    <t>4520s</t>
  </si>
  <si>
    <t>8054.89798</t>
  </si>
  <si>
    <t>4527s</t>
  </si>
  <si>
    <t>H7721217</t>
  </si>
  <si>
    <t>8069.8433332</t>
  </si>
  <si>
    <t>8054.95287</t>
  </si>
  <si>
    <t>0.18%</t>
  </si>
  <si>
    <t>4528s</t>
  </si>
  <si>
    <t>8069.84333</t>
  </si>
  <si>
    <t>4530s</t>
  </si>
  <si>
    <t>8055.09010</t>
  </si>
  <si>
    <t>8055.04718</t>
  </si>
  <si>
    <t>4535s</t>
  </si>
  <si>
    <t>8055.19412</t>
  </si>
  <si>
    <t>8055.19289</t>
  </si>
  <si>
    <t>4541s</t>
  </si>
  <si>
    <t>H7777105</t>
  </si>
  <si>
    <t>8069.4149999</t>
  </si>
  <si>
    <t>8055.22246</t>
  </si>
  <si>
    <t>8055.25690</t>
  </si>
  <si>
    <t>8069.41500</t>
  </si>
  <si>
    <t>4545s</t>
  </si>
  <si>
    <t>8055.86753</t>
  </si>
  <si>
    <t>8055.85871</t>
  </si>
  <si>
    <t>0.17%</t>
  </si>
  <si>
    <t>4551s</t>
  </si>
  <si>
    <t>H7786494</t>
  </si>
  <si>
    <t>8069.1041665</t>
  </si>
  <si>
    <t>8055.91690</t>
  </si>
  <si>
    <t>0.16%</t>
  </si>
  <si>
    <t>4552s</t>
  </si>
  <si>
    <t>8055.92524</t>
  </si>
  <si>
    <t>8069.10417</t>
  </si>
  <si>
    <t>4556s</t>
  </si>
  <si>
    <t>H7789847</t>
  </si>
  <si>
    <t>8069.0908332</t>
  </si>
  <si>
    <t>8055.95024</t>
  </si>
  <si>
    <t>8055.96658</t>
  </si>
  <si>
    <t>8069.09083</t>
  </si>
  <si>
    <t>8055.95780</t>
  </si>
  <si>
    <t>4560s</t>
  </si>
  <si>
    <t>H7799391</t>
  </si>
  <si>
    <t>8069.0774999</t>
  </si>
  <si>
    <t>8055.96014</t>
  </si>
  <si>
    <t>H7817519</t>
  </si>
  <si>
    <t>8068.8508332</t>
  </si>
  <si>
    <t>8055.99347</t>
  </si>
  <si>
    <t>4566s</t>
  </si>
  <si>
    <t>8056.51458</t>
  </si>
  <si>
    <t>8068.85083</t>
  </si>
  <si>
    <t>8056.12347</t>
  </si>
  <si>
    <t>4570s</t>
  </si>
  <si>
    <t>8056.17710</t>
  </si>
  <si>
    <t>8056.17701</t>
  </si>
  <si>
    <t>4578s</t>
  </si>
  <si>
    <t>8056.22907</t>
  </si>
  <si>
    <t>8056.21951</t>
  </si>
  <si>
    <t>4581s</t>
  </si>
  <si>
    <t>8056.24340</t>
  </si>
  <si>
    <t>4585s</t>
  </si>
  <si>
    <t>4591s</t>
  </si>
  <si>
    <t>H7862429</t>
  </si>
  <si>
    <t>8068.5883332</t>
  </si>
  <si>
    <t>0.15%</t>
  </si>
  <si>
    <t>4594s</t>
  </si>
  <si>
    <t>8056.25773</t>
  </si>
  <si>
    <t>8068.58833</t>
  </si>
  <si>
    <t>8056.24754</t>
  </si>
  <si>
    <t>4595s</t>
  </si>
  <si>
    <t>H7872428</t>
  </si>
  <si>
    <t>8068.5866665</t>
  </si>
  <si>
    <t>8056.25307</t>
  </si>
  <si>
    <t>4596s</t>
  </si>
  <si>
    <t>8068.58667</t>
  </si>
  <si>
    <t>4600s</t>
  </si>
  <si>
    <t>8056.46974</t>
  </si>
  <si>
    <t>4606s</t>
  </si>
  <si>
    <t>H7916712</t>
  </si>
  <si>
    <t>8068.5249999</t>
  </si>
  <si>
    <t>8057.16974</t>
  </si>
  <si>
    <t>0.14%</t>
  </si>
  <si>
    <t>4613s</t>
  </si>
  <si>
    <t>8057.78132</t>
  </si>
  <si>
    <t>8068.52500</t>
  </si>
  <si>
    <t>8057.78099</t>
  </si>
  <si>
    <t>0.13%</t>
  </si>
  <si>
    <t>4617s</t>
  </si>
  <si>
    <t>8058.77203</t>
  </si>
  <si>
    <t>8058.77053</t>
  </si>
  <si>
    <t>0.12%</t>
  </si>
  <si>
    <t>4627s</t>
  </si>
  <si>
    <t>H7927650</t>
  </si>
  <si>
    <t>8068.4358332</t>
  </si>
  <si>
    <t>8058.80036</t>
  </si>
  <si>
    <t>8058.82149</t>
  </si>
  <si>
    <t>8068.43583</t>
  </si>
  <si>
    <t>4635s</t>
  </si>
  <si>
    <t>8059.27531</t>
  </si>
  <si>
    <t>0.11%</t>
  </si>
  <si>
    <t>4642s</t>
  </si>
  <si>
    <t>H7938954</t>
  </si>
  <si>
    <t>8068.1983332</t>
  </si>
  <si>
    <t>8059.44086</t>
  </si>
  <si>
    <t>4644s</t>
  </si>
  <si>
    <t>8068.19833</t>
  </si>
  <si>
    <t>4645s</t>
  </si>
  <si>
    <t>H7948677</t>
  </si>
  <si>
    <t>8067.9433332</t>
  </si>
  <si>
    <t>8059.57841</t>
  </si>
  <si>
    <t>0.10%</t>
  </si>
  <si>
    <t>4649s</t>
  </si>
  <si>
    <t>8059.58174</t>
  </si>
  <si>
    <t>8067.94333</t>
  </si>
  <si>
    <t>4652s</t>
  </si>
  <si>
    <t>8060.06530</t>
  </si>
  <si>
    <t>8059.97677</t>
  </si>
  <si>
    <t>4657s</t>
  </si>
  <si>
    <t>8060.02680</t>
  </si>
  <si>
    <t>4664s</t>
  </si>
  <si>
    <t>8060.03516</t>
  </si>
  <si>
    <t>8060.03127</t>
  </si>
  <si>
    <t>4665s</t>
  </si>
  <si>
    <t>H7990227</t>
  </si>
  <si>
    <t>8067.8333332</t>
  </si>
  <si>
    <t>8060.59011</t>
  </si>
  <si>
    <t>8067.83333</t>
  </si>
  <si>
    <t>0.09%</t>
  </si>
  <si>
    <t>4675s</t>
  </si>
  <si>
    <t>8060.61627</t>
  </si>
  <si>
    <t>4685s</t>
  </si>
  <si>
    <t>H8017242</t>
  </si>
  <si>
    <t>8067.6266665</t>
  </si>
  <si>
    <t>8060.62212</t>
  </si>
  <si>
    <t>8067.62667</t>
  </si>
  <si>
    <t>8060.62183</t>
  </si>
  <si>
    <t>4691s</t>
  </si>
  <si>
    <t>H8025211</t>
  </si>
  <si>
    <t>8067.5466665</t>
  </si>
  <si>
    <t>8060.64961</t>
  </si>
  <si>
    <t>8060.65461</t>
  </si>
  <si>
    <t>8067.54667</t>
  </si>
  <si>
    <t>4697s</t>
  </si>
  <si>
    <t>H8027850</t>
  </si>
  <si>
    <t>8067.4466665</t>
  </si>
  <si>
    <t>8060.68294</t>
  </si>
  <si>
    <t>0.08%</t>
  </si>
  <si>
    <t>H8032863</t>
  </si>
  <si>
    <t>8067.3091665</t>
  </si>
  <si>
    <t>4698s</t>
  </si>
  <si>
    <t>8067.30917</t>
  </si>
  <si>
    <t>4700s</t>
  </si>
  <si>
    <t>8060.81954</t>
  </si>
  <si>
    <t>4706s</t>
  </si>
  <si>
    <t>H8051144</t>
  </si>
  <si>
    <t>8067.1358332</t>
  </si>
  <si>
    <t>8060.94072</t>
  </si>
  <si>
    <t>H8054989</t>
  </si>
  <si>
    <t>8067.0466665</t>
  </si>
  <si>
    <t>8060.97077</t>
  </si>
  <si>
    <t>4708s</t>
  </si>
  <si>
    <t>8067.04667</t>
  </si>
  <si>
    <t>8061.43221</t>
  </si>
  <si>
    <t>0.07%</t>
  </si>
  <si>
    <t>4710s</t>
  </si>
  <si>
    <t>8061.49462</t>
  </si>
  <si>
    <t>4717s</t>
  </si>
  <si>
    <t>8061.58554</t>
  </si>
  <si>
    <t>4720s</t>
  </si>
  <si>
    <t>8061.65971</t>
  </si>
  <si>
    <t>4732s</t>
  </si>
  <si>
    <t>8061.70054</t>
  </si>
  <si>
    <t>4735s</t>
  </si>
  <si>
    <t>4740s</t>
  </si>
  <si>
    <t>H8132439</t>
  </si>
  <si>
    <t>8066.7716665</t>
  </si>
  <si>
    <t>0.06%</t>
  </si>
  <si>
    <t>4742s</t>
  </si>
  <si>
    <t>H8145544</t>
  </si>
  <si>
    <t>8066.5341665</t>
  </si>
  <si>
    <t>8061.71398</t>
  </si>
  <si>
    <t>4744s</t>
  </si>
  <si>
    <t>8066.53417</t>
  </si>
  <si>
    <t>8061.72065</t>
  </si>
  <si>
    <t>4745s</t>
  </si>
  <si>
    <t>8061.78713</t>
  </si>
  <si>
    <t>4751s</t>
  </si>
  <si>
    <t>8062.26675</t>
  </si>
  <si>
    <t>0.05%</t>
  </si>
  <si>
    <t>4756s</t>
  </si>
  <si>
    <t>H8182806</t>
  </si>
  <si>
    <t>8066.4891665</t>
  </si>
  <si>
    <t>8062.31769</t>
  </si>
  <si>
    <t>8062.58574</t>
  </si>
  <si>
    <t>8066.48917</t>
  </si>
  <si>
    <t>8062.55685</t>
  </si>
  <si>
    <t>4760s</t>
  </si>
  <si>
    <t>4765s</t>
  </si>
  <si>
    <t>8062.57446</t>
  </si>
  <si>
    <t>8062.56612</t>
  </si>
  <si>
    <t>4770s</t>
  </si>
  <si>
    <t>H8271310</t>
  </si>
  <si>
    <t>8066.4441665</t>
  </si>
  <si>
    <t>8062.59696</t>
  </si>
  <si>
    <t>4773s</t>
  </si>
  <si>
    <t>8066.44417</t>
  </si>
  <si>
    <t>4775s</t>
  </si>
  <si>
    <t>8062.62307</t>
  </si>
  <si>
    <t>8062.62166</t>
  </si>
  <si>
    <t>4780s</t>
  </si>
  <si>
    <t>H8309492</t>
  </si>
  <si>
    <t>8066.4066665</t>
  </si>
  <si>
    <t>8062.63036</t>
  </si>
  <si>
    <t>4785s</t>
  </si>
  <si>
    <t>H8320826</t>
  </si>
  <si>
    <t>8066.2691665</t>
  </si>
  <si>
    <t>8062.63869</t>
  </si>
  <si>
    <t>4787s</t>
  </si>
  <si>
    <t>8066.26917</t>
  </si>
  <si>
    <t>8062.64344</t>
  </si>
  <si>
    <t>0.04%</t>
  </si>
  <si>
    <t>4790s</t>
  </si>
  <si>
    <t>8063.10747</t>
  </si>
  <si>
    <t>4795s</t>
  </si>
  <si>
    <t>H8333625</t>
  </si>
  <si>
    <t>8066.2316665</t>
  </si>
  <si>
    <t>8063.16413</t>
  </si>
  <si>
    <t>8066.23167</t>
  </si>
  <si>
    <t>4800s</t>
  </si>
  <si>
    <t>H8347690</t>
  </si>
  <si>
    <t>8066.1016665</t>
  </si>
  <si>
    <t>4801s</t>
  </si>
  <si>
    <t>8063.21802</t>
  </si>
  <si>
    <t>8066.10167</t>
  </si>
  <si>
    <t>8063.21135</t>
  </si>
  <si>
    <t>4805s</t>
  </si>
  <si>
    <t>H8380801</t>
  </si>
  <si>
    <t>8065.8116665</t>
  </si>
  <si>
    <t>8063.21524</t>
  </si>
  <si>
    <t>0.03%</t>
  </si>
  <si>
    <t>4807s</t>
  </si>
  <si>
    <t>8063.34441</t>
  </si>
  <si>
    <t>8065.81167</t>
  </si>
  <si>
    <t>4812s</t>
  </si>
  <si>
    <t>H8384672</t>
  </si>
  <si>
    <t>8065.6591665</t>
  </si>
  <si>
    <t>4814s</t>
  </si>
  <si>
    <t>8065.65917</t>
  </si>
  <si>
    <t>4815s</t>
  </si>
  <si>
    <t>4820s</t>
  </si>
  <si>
    <t>8063.39441</t>
  </si>
  <si>
    <t>4825s</t>
  </si>
  <si>
    <t>8063.70858</t>
  </si>
  <si>
    <t>0.02%</t>
  </si>
  <si>
    <t>4832s</t>
  </si>
  <si>
    <t>8063.76691</t>
  </si>
  <si>
    <t>4835s</t>
  </si>
  <si>
    <t>4840s</t>
  </si>
  <si>
    <t>4845s</t>
  </si>
  <si>
    <t>8063.96524</t>
  </si>
  <si>
    <t>4850s</t>
  </si>
  <si>
    <t>8064.15898</t>
  </si>
  <si>
    <t>8064.15274</t>
  </si>
  <si>
    <t>4859s</t>
  </si>
  <si>
    <t>4860s</t>
  </si>
  <si>
    <t>8064.29024</t>
  </si>
  <si>
    <t>4865s</t>
  </si>
  <si>
    <t>8064.18530</t>
  </si>
  <si>
    <t>4870s</t>
  </si>
  <si>
    <t>4875s</t>
  </si>
  <si>
    <t>4880s</t>
  </si>
  <si>
    <t>8064.25319</t>
  </si>
  <si>
    <t>8064.18132</t>
  </si>
  <si>
    <t>4885s</t>
  </si>
  <si>
    <t>H8593012</t>
  </si>
  <si>
    <t>8065.4324999</t>
  </si>
  <si>
    <t>8064.18319</t>
  </si>
  <si>
    <t>4888s</t>
  </si>
  <si>
    <t>8065.43250</t>
  </si>
  <si>
    <t>8064.18525</t>
  </si>
  <si>
    <t>4890s</t>
  </si>
  <si>
    <t>8064.20180</t>
  </si>
  <si>
    <t>4895s</t>
  </si>
  <si>
    <t>8064.24847</t>
  </si>
  <si>
    <t>8064.23458</t>
  </si>
  <si>
    <t>0.01%</t>
  </si>
  <si>
    <t>4900s</t>
  </si>
  <si>
    <t>8064.27430</t>
  </si>
  <si>
    <t>4905s</t>
  </si>
  <si>
    <t>8064.28430</t>
  </si>
  <si>
    <t>4910s</t>
  </si>
  <si>
    <t>8064.53597</t>
  </si>
  <si>
    <t>8064.47763</t>
  </si>
  <si>
    <t>4915s</t>
  </si>
  <si>
    <t>8064.49388</t>
  </si>
  <si>
    <t>4920s</t>
  </si>
  <si>
    <t>8064.49267</t>
  </si>
  <si>
    <t>4925s</t>
  </si>
  <si>
    <t>4930s</t>
  </si>
  <si>
    <t>4937s</t>
  </si>
  <si>
    <t>Learned:</t>
  </si>
  <si>
    <t>Gomory:</t>
  </si>
  <si>
    <t>Flow</t>
  </si>
  <si>
    <t>Zero</t>
  </si>
  <si>
    <t>half:</t>
  </si>
  <si>
    <t>(188023086</t>
  </si>
  <si>
    <t>4975.56</t>
  </si>
  <si>
    <t>(4629.87</t>
  </si>
  <si>
    <t>8065.43</t>
  </si>
  <si>
    <t>8065.66</t>
  </si>
  <si>
    <t>8065.81</t>
  </si>
  <si>
    <t>8066.53</t>
  </si>
  <si>
    <t>found</t>
  </si>
  <si>
    <t>(tolerance</t>
  </si>
  <si>
    <t>1.00e-04)</t>
  </si>
  <si>
    <t>8.065432500000e+03,</t>
  </si>
  <si>
    <t>8.064648467871e+03,</t>
  </si>
  <si>
    <t>0.0097%</t>
  </si>
  <si>
    <t>0.55</t>
  </si>
  <si>
    <t>35.0</t>
  </si>
  <si>
    <t>4.17</t>
  </si>
  <si>
    <t>0.516</t>
  </si>
  <si>
    <t>1136.3</t>
  </si>
  <si>
    <t>1.26</t>
  </si>
  <si>
    <t>0.624</t>
  </si>
  <si>
    <t>437.9</t>
  </si>
  <si>
    <t>0.61</t>
  </si>
  <si>
    <t>0.841</t>
  </si>
  <si>
    <t>213.5</t>
  </si>
  <si>
    <t>5.02</t>
  </si>
  <si>
    <t>0.798</t>
  </si>
  <si>
    <t>1044.9</t>
  </si>
  <si>
    <t>0.17</t>
  </si>
  <si>
    <t>0.991</t>
  </si>
  <si>
    <t>36.9</t>
  </si>
  <si>
    <t>9.1</t>
  </si>
  <si>
    <t>1.21</t>
  </si>
  <si>
    <t>0.794</t>
  </si>
  <si>
    <t>253.7</t>
  </si>
  <si>
    <t>0.02</t>
  </si>
  <si>
    <t>0.35</t>
  </si>
  <si>
    <t>0.975</t>
  </si>
  <si>
    <t>74.6</t>
  </si>
  <si>
    <t>0.21</t>
  </si>
  <si>
    <t>0.997</t>
  </si>
  <si>
    <t>0.18</t>
  </si>
  <si>
    <t>9.5</t>
  </si>
  <si>
    <t>13.44</t>
  </si>
  <si>
    <t>0.455</t>
  </si>
  <si>
    <t>1908.5</t>
  </si>
  <si>
    <t>0.52</t>
  </si>
  <si>
    <t>0.946</t>
  </si>
  <si>
    <t>70.4</t>
  </si>
  <si>
    <t>4.76</t>
  </si>
  <si>
    <t>0.823</t>
  </si>
  <si>
    <t>409.5</t>
  </si>
  <si>
    <t>MC|23.6</t>
  </si>
  <si>
    <t>27.7</t>
  </si>
  <si>
    <t>30.8</t>
  </si>
  <si>
    <t>33.2</t>
  </si>
  <si>
    <t>24.6</t>
  </si>
  <si>
    <t>31.6</t>
  </si>
  <si>
    <t>23.4</t>
  </si>
  <si>
    <t>IC|4.2</t>
  </si>
  <si>
    <t>6.0</t>
  </si>
  <si>
    <t>6.1</t>
  </si>
  <si>
    <t>5.8</t>
  </si>
  <si>
    <t>1.5</t>
  </si>
  <si>
    <t>4.0</t>
  </si>
  <si>
    <t>5.7</t>
  </si>
  <si>
    <t>5.4</t>
  </si>
  <si>
    <t>MC|25.3</t>
  </si>
  <si>
    <t>28.3</t>
  </si>
  <si>
    <t>33.0</t>
  </si>
  <si>
    <t>34.4</t>
  </si>
  <si>
    <t>25.4</t>
  </si>
  <si>
    <t>26.2</t>
  </si>
  <si>
    <t>29.2</t>
  </si>
  <si>
    <t>31.9</t>
  </si>
  <si>
    <t>25.0</t>
  </si>
  <si>
    <t>IC|4.3</t>
  </si>
  <si>
    <t>6.2</t>
  </si>
  <si>
    <t>4.9</t>
  </si>
  <si>
    <t>1.6</t>
  </si>
  <si>
    <t>4.2</t>
  </si>
  <si>
    <t>6.3</t>
  </si>
  <si>
    <t>5.9</t>
  </si>
  <si>
    <t>8065.4</t>
  </si>
  <si>
    <t>8064.6</t>
  </si>
  <si>
    <t>4975.6</t>
  </si>
  <si>
    <t>Primal Point</t>
  </si>
  <si>
    <t>Dual Pionts</t>
  </si>
  <si>
    <t>after fixing: 8065.43250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</si>
</sst>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5">
    <xf numFmtId="0" fontId="0" fillId="0" borderId="0" xfId="0"/>
    <xf numFmtId="1" fontId="0" fillId="0" borderId="0" xfId="0" applyNumberFormat="1"/>
    <xf numFmtId="9" fontId="0" fillId="0" borderId="0" xfId="1" applyFont="1"/>
    <xf numFmtId="164" fontId="0" fillId="0" borderId="0" xfId="1" applyNumberFormat="1" applyFont="1"/>
    <xf numFmtId="0" fontId="4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0" applyFont="1"/>
    <xf numFmtId="0" fontId="0" fillId="0" borderId="0" xfId="0" applyBorder="1"/>
    <xf numFmtId="0" fontId="5" fillId="0" borderId="0" xfId="0" applyFont="1"/>
    <xf numFmtId="9" fontId="0" fillId="0" borderId="0" xfId="0" applyNumberFormat="1"/>
    <xf numFmtId="14" fontId="0" fillId="0" borderId="0" xfId="0" applyNumberFormat="1"/>
    <xf numFmtId="20" fontId="0" fillId="0" borderId="0" xfId="0" applyNumberFormat="1"/>
    <xf numFmtId="0" fontId="2" fillId="0" borderId="1" xfId="0" applyFont="1" applyBorder="1"/>
    <xf numFmtId="0" fontId="2" fillId="0" borderId="0" xfId="0" applyFont="1" applyFill="1" applyBorder="1"/>
  </cellXfs>
  <cellStyles count="2">
    <cellStyle name="Normal" xfId="0" builtinId="0"/>
    <cellStyle name="Per 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flexibility(only 5 seeds)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flexibility_complexety!$B$2:$B$30</c:f>
              <c:numCache>
                <c:formatCode>General</c:formatCode>
                <c:ptCount val="2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0.05</c:v>
                </c:pt>
                <c:pt idx="6">
                  <c:v>0.05</c:v>
                </c:pt>
                <c:pt idx="7">
                  <c:v>0.05</c:v>
                </c:pt>
                <c:pt idx="8">
                  <c:v>0.05</c:v>
                </c:pt>
                <c:pt idx="9">
                  <c:v>0.05</c:v>
                </c:pt>
                <c:pt idx="10">
                  <c:v>0.1</c:v>
                </c:pt>
                <c:pt idx="11">
                  <c:v>0.1</c:v>
                </c:pt>
                <c:pt idx="12">
                  <c:v>0.1</c:v>
                </c:pt>
                <c:pt idx="13">
                  <c:v>0.1</c:v>
                </c:pt>
                <c:pt idx="14">
                  <c:v>0.1</c:v>
                </c:pt>
                <c:pt idx="15">
                  <c:v>0.15</c:v>
                </c:pt>
                <c:pt idx="16">
                  <c:v>0.15</c:v>
                </c:pt>
                <c:pt idx="17">
                  <c:v>0.15</c:v>
                </c:pt>
                <c:pt idx="18">
                  <c:v>0.15</c:v>
                </c:pt>
                <c:pt idx="19">
                  <c:v>0.15</c:v>
                </c:pt>
                <c:pt idx="20">
                  <c:v>0.2</c:v>
                </c:pt>
                <c:pt idx="21">
                  <c:v>0.2</c:v>
                </c:pt>
                <c:pt idx="22">
                  <c:v>0.2</c:v>
                </c:pt>
                <c:pt idx="23">
                  <c:v>0.2</c:v>
                </c:pt>
                <c:pt idx="24">
                  <c:v>0.2</c:v>
                </c:pt>
                <c:pt idx="25">
                  <c:v>0.25</c:v>
                </c:pt>
                <c:pt idx="26">
                  <c:v>0.25</c:v>
                </c:pt>
                <c:pt idx="27">
                  <c:v>0.25</c:v>
                </c:pt>
                <c:pt idx="28">
                  <c:v>0.25</c:v>
                </c:pt>
              </c:numCache>
            </c:numRef>
          </c:xVal>
          <c:yVal>
            <c:numRef>
              <c:f>flexibility_complexety!$H$2:$H$30</c:f>
              <c:numCache>
                <c:formatCode>General</c:formatCode>
                <c:ptCount val="29"/>
                <c:pt idx="0">
                  <c:v>1.249986309277939E-2</c:v>
                </c:pt>
                <c:pt idx="1">
                  <c:v>4.8087399403282773E-3</c:v>
                </c:pt>
                <c:pt idx="2">
                  <c:v>0</c:v>
                </c:pt>
                <c:pt idx="3">
                  <c:v>1.5827787462094199E-2</c:v>
                </c:pt>
                <c:pt idx="4">
                  <c:v>0</c:v>
                </c:pt>
                <c:pt idx="5">
                  <c:v>0.14269058975361401</c:v>
                </c:pt>
                <c:pt idx="6">
                  <c:v>0.17368458555717309</c:v>
                </c:pt>
                <c:pt idx="7">
                  <c:v>0.18800313824188089</c:v>
                </c:pt>
                <c:pt idx="8">
                  <c:v>0.1342567813584388</c:v>
                </c:pt>
                <c:pt idx="9">
                  <c:v>0.23106189379775341</c:v>
                </c:pt>
                <c:pt idx="10">
                  <c:v>0.28722199999999998</c:v>
                </c:pt>
                <c:pt idx="11">
                  <c:v>0.31761600000000001</c:v>
                </c:pt>
                <c:pt idx="12">
                  <c:v>0.30059599999999997</c:v>
                </c:pt>
                <c:pt idx="13">
                  <c:v>0.23935100000000001</c:v>
                </c:pt>
                <c:pt idx="14">
                  <c:v>0.30615300000000001</c:v>
                </c:pt>
                <c:pt idx="15">
                  <c:v>0.94441103987796893</c:v>
                </c:pt>
                <c:pt idx="16">
                  <c:v>9.801296021253636E-2</c:v>
                </c:pt>
                <c:pt idx="17">
                  <c:v>0.8823864584108807</c:v>
                </c:pt>
                <c:pt idx="18">
                  <c:v>0.27802346633545549</c:v>
                </c:pt>
                <c:pt idx="19">
                  <c:v>0.1400311480598809</c:v>
                </c:pt>
                <c:pt idx="20">
                  <c:v>0.93175034018892511</c:v>
                </c:pt>
                <c:pt idx="21">
                  <c:v>0.25769131625525271</c:v>
                </c:pt>
                <c:pt idx="22">
                  <c:v>0.96958853610057816</c:v>
                </c:pt>
                <c:pt idx="23">
                  <c:v>0.13385524824628861</c:v>
                </c:pt>
                <c:pt idx="24">
                  <c:v>0.27470786519380452</c:v>
                </c:pt>
                <c:pt idx="25">
                  <c:v>0.37030101527914461</c:v>
                </c:pt>
                <c:pt idx="26">
                  <c:v>0.48250027917716037</c:v>
                </c:pt>
                <c:pt idx="27">
                  <c:v>0.95319879120305995</c:v>
                </c:pt>
                <c:pt idx="28">
                  <c:v>0.34178877542968672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EE5-6C40-A4D1-8A2AE8AE40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788767"/>
        <c:axId val="36309279"/>
      </c:scatterChart>
      <c:valAx>
        <c:axId val="397887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O"/>
          </a:p>
        </c:txPr>
        <c:crossAx val="36309279"/>
        <c:crosses val="autoZero"/>
        <c:crossBetween val="midCat"/>
      </c:valAx>
      <c:valAx>
        <c:axId val="363092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O"/>
          </a:p>
        </c:txPr>
        <c:crossAx val="397887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gap</a:t>
            </a:r>
            <a:r>
              <a:rPr lang="en-GB" baseline="0"/>
              <a:t> vs bed ward factor</a:t>
            </a:r>
            <a:endParaRPr lang="en-GB"/>
          </a:p>
        </c:rich>
      </c:tx>
      <c:layout>
        <c:manualLayout>
          <c:xMode val="edge"/>
          <c:yMode val="edge"/>
          <c:x val="0.32429155730533682"/>
          <c:y val="6.018518518518518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Bed_ward_complexety!$P$1</c:f>
              <c:strCache>
                <c:ptCount val="1"/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Bed_ward_complexety!$O$2:$O$4</c:f>
              <c:numCache>
                <c:formatCode>General</c:formatCode>
                <c:ptCount val="3"/>
                <c:pt idx="0">
                  <c:v>1</c:v>
                </c:pt>
                <c:pt idx="1">
                  <c:v>0.6</c:v>
                </c:pt>
                <c:pt idx="2">
                  <c:v>0.4</c:v>
                </c:pt>
              </c:numCache>
            </c:numRef>
          </c:xVal>
          <c:yVal>
            <c:numRef>
              <c:f>Bed_ward_complexety!$P$2:$P$4</c:f>
              <c:numCache>
                <c:formatCode>General</c:formatCode>
                <c:ptCount val="3"/>
                <c:pt idx="0">
                  <c:v>0.28722199999999998</c:v>
                </c:pt>
                <c:pt idx="1">
                  <c:v>0.58797999999999995</c:v>
                </c:pt>
                <c:pt idx="2">
                  <c:v>7.5495000000000007E-2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074-8049-8833-1C6AE13C9BA2}"/>
            </c:ext>
          </c:extLst>
        </c:ser>
        <c:ser>
          <c:idx val="1"/>
          <c:order val="1"/>
          <c:tx>
            <c:strRef>
              <c:f>Bed_ward_complexety!$Q$1</c:f>
              <c:strCache>
                <c:ptCount val="1"/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Bed_ward_complexety!$O$2:$O$4</c:f>
              <c:numCache>
                <c:formatCode>General</c:formatCode>
                <c:ptCount val="3"/>
                <c:pt idx="0">
                  <c:v>1</c:v>
                </c:pt>
                <c:pt idx="1">
                  <c:v>0.6</c:v>
                </c:pt>
                <c:pt idx="2">
                  <c:v>0.4</c:v>
                </c:pt>
              </c:numCache>
            </c:numRef>
          </c:xVal>
          <c:yVal>
            <c:numRef>
              <c:f>Bed_ward_complexety!$Q$2:$Q$4</c:f>
              <c:numCache>
                <c:formatCode>General</c:formatCode>
                <c:ptCount val="3"/>
                <c:pt idx="0">
                  <c:v>0.31761600000000001</c:v>
                </c:pt>
                <c:pt idx="1">
                  <c:v>0.41707899999999998</c:v>
                </c:pt>
                <c:pt idx="2">
                  <c:v>9.1284000000000004E-2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074-8049-8833-1C6AE13C9BA2}"/>
            </c:ext>
          </c:extLst>
        </c:ser>
        <c:ser>
          <c:idx val="2"/>
          <c:order val="2"/>
          <c:tx>
            <c:strRef>
              <c:f>Bed_ward_complexety!$R$1</c:f>
              <c:strCache>
                <c:ptCount val="1"/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Bed_ward_complexety!$O$2:$O$4</c:f>
              <c:numCache>
                <c:formatCode>General</c:formatCode>
                <c:ptCount val="3"/>
                <c:pt idx="0">
                  <c:v>1</c:v>
                </c:pt>
                <c:pt idx="1">
                  <c:v>0.6</c:v>
                </c:pt>
                <c:pt idx="2">
                  <c:v>0.4</c:v>
                </c:pt>
              </c:numCache>
            </c:numRef>
          </c:xVal>
          <c:yVal>
            <c:numRef>
              <c:f>Bed_ward_complexety!$R$2:$R$4</c:f>
              <c:numCache>
                <c:formatCode>General</c:formatCode>
                <c:ptCount val="3"/>
                <c:pt idx="0">
                  <c:v>0.30059599999999997</c:v>
                </c:pt>
                <c:pt idx="1">
                  <c:v>0.37416300000000002</c:v>
                </c:pt>
                <c:pt idx="2">
                  <c:v>7.2258000000000003E-2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074-8049-8833-1C6AE13C9BA2}"/>
            </c:ext>
          </c:extLst>
        </c:ser>
        <c:ser>
          <c:idx val="3"/>
          <c:order val="3"/>
          <c:tx>
            <c:strRef>
              <c:f>Bed_ward_complexety!$S$1</c:f>
              <c:strCache>
                <c:ptCount val="1"/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Bed_ward_complexety!$O$2:$O$4</c:f>
              <c:numCache>
                <c:formatCode>General</c:formatCode>
                <c:ptCount val="3"/>
                <c:pt idx="0">
                  <c:v>1</c:v>
                </c:pt>
                <c:pt idx="1">
                  <c:v>0.6</c:v>
                </c:pt>
                <c:pt idx="2">
                  <c:v>0.4</c:v>
                </c:pt>
              </c:numCache>
            </c:numRef>
          </c:xVal>
          <c:yVal>
            <c:numRef>
              <c:f>Bed_ward_complexety!$S$2:$S$4</c:f>
              <c:numCache>
                <c:formatCode>General</c:formatCode>
                <c:ptCount val="3"/>
                <c:pt idx="0">
                  <c:v>0.23935100000000001</c:v>
                </c:pt>
                <c:pt idx="1">
                  <c:v>0.36458600000000002</c:v>
                </c:pt>
                <c:pt idx="2">
                  <c:v>9.2780000000000001E-2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074-8049-8833-1C6AE13C9BA2}"/>
            </c:ext>
          </c:extLst>
        </c:ser>
        <c:ser>
          <c:idx val="4"/>
          <c:order val="4"/>
          <c:tx>
            <c:strRef>
              <c:f>Bed_ward_complexety!$T$1</c:f>
              <c:strCache>
                <c:ptCount val="1"/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Bed_ward_complexety!$O$2:$O$4</c:f>
              <c:numCache>
                <c:formatCode>General</c:formatCode>
                <c:ptCount val="3"/>
                <c:pt idx="0">
                  <c:v>1</c:v>
                </c:pt>
                <c:pt idx="1">
                  <c:v>0.6</c:v>
                </c:pt>
                <c:pt idx="2">
                  <c:v>0.4</c:v>
                </c:pt>
              </c:numCache>
            </c:numRef>
          </c:xVal>
          <c:yVal>
            <c:numRef>
              <c:f>Bed_ward_complexety!$T$2:$T$4</c:f>
              <c:numCache>
                <c:formatCode>General</c:formatCode>
                <c:ptCount val="3"/>
                <c:pt idx="0">
                  <c:v>0.30615300000000001</c:v>
                </c:pt>
                <c:pt idx="1">
                  <c:v>0.44109199999999998</c:v>
                </c:pt>
                <c:pt idx="2">
                  <c:v>9.7203999999999999E-2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8074-8049-8833-1C6AE13C9B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074143"/>
        <c:axId val="169202143"/>
      </c:scatterChart>
      <c:valAx>
        <c:axId val="200741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O"/>
          </a:p>
        </c:txPr>
        <c:crossAx val="169202143"/>
        <c:crosses val="autoZero"/>
        <c:crossBetween val="midCat"/>
      </c:valAx>
      <c:valAx>
        <c:axId val="1692021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O"/>
          </a:p>
        </c:txPr>
        <c:crossAx val="2007414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O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Bed_ward_complexety!$O$26</c:f>
              <c:strCache>
                <c:ptCount val="1"/>
                <c:pt idx="0">
                  <c:v>1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Bed_ward_complexety!$P$25:$R$25</c:f>
              <c:numCache>
                <c:formatCode>General</c:formatCode>
                <c:ptCount val="3"/>
                <c:pt idx="0">
                  <c:v>0.4</c:v>
                </c:pt>
                <c:pt idx="1">
                  <c:v>0.6</c:v>
                </c:pt>
                <c:pt idx="2">
                  <c:v>1</c:v>
                </c:pt>
              </c:numCache>
            </c:numRef>
          </c:xVal>
          <c:yVal>
            <c:numRef>
              <c:f>Bed_ward_complexety!$P$26:$R$26</c:f>
              <c:numCache>
                <c:formatCode>General</c:formatCode>
                <c:ptCount val="3"/>
                <c:pt idx="0">
                  <c:v>7.5494782755571033E-2</c:v>
                </c:pt>
                <c:pt idx="1">
                  <c:v>0.58797986452193796</c:v>
                </c:pt>
                <c:pt idx="2">
                  <c:v>0.28722199999999998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72A-DE47-AA9A-1505883864C3}"/>
            </c:ext>
          </c:extLst>
        </c:ser>
        <c:ser>
          <c:idx val="1"/>
          <c:order val="1"/>
          <c:tx>
            <c:strRef>
              <c:f>Bed_ward_complexety!$O$27</c:f>
              <c:strCache>
                <c:ptCount val="1"/>
                <c:pt idx="0">
                  <c:v>2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Bed_ward_complexety!$P$25:$R$25</c:f>
              <c:numCache>
                <c:formatCode>General</c:formatCode>
                <c:ptCount val="3"/>
                <c:pt idx="0">
                  <c:v>0.4</c:v>
                </c:pt>
                <c:pt idx="1">
                  <c:v>0.6</c:v>
                </c:pt>
                <c:pt idx="2">
                  <c:v>1</c:v>
                </c:pt>
              </c:numCache>
            </c:numRef>
          </c:xVal>
          <c:yVal>
            <c:numRef>
              <c:f>Bed_ward_complexety!$P$27:$R$27</c:f>
              <c:numCache>
                <c:formatCode>General</c:formatCode>
                <c:ptCount val="3"/>
                <c:pt idx="0">
                  <c:v>9.1283693483001152E-2</c:v>
                </c:pt>
                <c:pt idx="1">
                  <c:v>0.41707928911677361</c:v>
                </c:pt>
                <c:pt idx="2">
                  <c:v>0.31761600000000001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72A-DE47-AA9A-1505883864C3}"/>
            </c:ext>
          </c:extLst>
        </c:ser>
        <c:ser>
          <c:idx val="2"/>
          <c:order val="2"/>
          <c:tx>
            <c:strRef>
              <c:f>Bed_ward_complexety!$O$28</c:f>
              <c:strCache>
                <c:ptCount val="1"/>
                <c:pt idx="0">
                  <c:v>3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Bed_ward_complexety!$P$25:$R$25</c:f>
              <c:numCache>
                <c:formatCode>General</c:formatCode>
                <c:ptCount val="3"/>
                <c:pt idx="0">
                  <c:v>0.4</c:v>
                </c:pt>
                <c:pt idx="1">
                  <c:v>0.6</c:v>
                </c:pt>
                <c:pt idx="2">
                  <c:v>1</c:v>
                </c:pt>
              </c:numCache>
            </c:numRef>
          </c:xVal>
          <c:yVal>
            <c:numRef>
              <c:f>Bed_ward_complexety!$P$28:$R$28</c:f>
              <c:numCache>
                <c:formatCode>General</c:formatCode>
                <c:ptCount val="3"/>
                <c:pt idx="0">
                  <c:v>7.2257659211897668E-2</c:v>
                </c:pt>
                <c:pt idx="1">
                  <c:v>0.3741634837857491</c:v>
                </c:pt>
                <c:pt idx="2">
                  <c:v>0.30059599999999997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72A-DE47-AA9A-1505883864C3}"/>
            </c:ext>
          </c:extLst>
        </c:ser>
        <c:ser>
          <c:idx val="3"/>
          <c:order val="3"/>
          <c:tx>
            <c:strRef>
              <c:f>Bed_ward_complexety!$O$29</c:f>
              <c:strCache>
                <c:ptCount val="1"/>
                <c:pt idx="0">
                  <c:v>4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Bed_ward_complexety!$P$25:$R$25</c:f>
              <c:numCache>
                <c:formatCode>General</c:formatCode>
                <c:ptCount val="3"/>
                <c:pt idx="0">
                  <c:v>0.4</c:v>
                </c:pt>
                <c:pt idx="1">
                  <c:v>0.6</c:v>
                </c:pt>
                <c:pt idx="2">
                  <c:v>1</c:v>
                </c:pt>
              </c:numCache>
            </c:numRef>
          </c:xVal>
          <c:yVal>
            <c:numRef>
              <c:f>Bed_ward_complexety!$P$29:$R$29</c:f>
              <c:numCache>
                <c:formatCode>General</c:formatCode>
                <c:ptCount val="3"/>
                <c:pt idx="0">
                  <c:v>9.2780009829809856E-2</c:v>
                </c:pt>
                <c:pt idx="1">
                  <c:v>0.36458559471465862</c:v>
                </c:pt>
                <c:pt idx="2">
                  <c:v>0.23935100000000001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472A-DE47-AA9A-1505883864C3}"/>
            </c:ext>
          </c:extLst>
        </c:ser>
        <c:ser>
          <c:idx val="4"/>
          <c:order val="4"/>
          <c:tx>
            <c:strRef>
              <c:f>Bed_ward_complexety!$O$30</c:f>
              <c:strCache>
                <c:ptCount val="1"/>
                <c:pt idx="0">
                  <c:v>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Bed_ward_complexety!$P$25:$R$25</c:f>
              <c:numCache>
                <c:formatCode>General</c:formatCode>
                <c:ptCount val="3"/>
                <c:pt idx="0">
                  <c:v>0.4</c:v>
                </c:pt>
                <c:pt idx="1">
                  <c:v>0.6</c:v>
                </c:pt>
                <c:pt idx="2">
                  <c:v>1</c:v>
                </c:pt>
              </c:numCache>
            </c:numRef>
          </c:xVal>
          <c:yVal>
            <c:numRef>
              <c:f>Bed_ward_complexety!$P$30:$R$30</c:f>
              <c:numCache>
                <c:formatCode>General</c:formatCode>
                <c:ptCount val="3"/>
                <c:pt idx="0">
                  <c:v>9.7204003518009369E-2</c:v>
                </c:pt>
                <c:pt idx="1">
                  <c:v>0.44109237182607097</c:v>
                </c:pt>
                <c:pt idx="2">
                  <c:v>0.30615300000000001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472A-DE47-AA9A-1505883864C3}"/>
            </c:ext>
          </c:extLst>
        </c:ser>
        <c:ser>
          <c:idx val="5"/>
          <c:order val="5"/>
          <c:tx>
            <c:strRef>
              <c:f>Bed_ward_complexety!$O$31</c:f>
              <c:strCache>
                <c:ptCount val="1"/>
                <c:pt idx="0">
                  <c:v>6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Bed_ward_complexety!$P$25:$R$25</c:f>
              <c:numCache>
                <c:formatCode>General</c:formatCode>
                <c:ptCount val="3"/>
                <c:pt idx="0">
                  <c:v>0.4</c:v>
                </c:pt>
                <c:pt idx="1">
                  <c:v>0.6</c:v>
                </c:pt>
                <c:pt idx="2">
                  <c:v>1</c:v>
                </c:pt>
              </c:numCache>
            </c:numRef>
          </c:xVal>
          <c:yVal>
            <c:numRef>
              <c:f>Bed_ward_complexety!$P$31:$R$31</c:f>
              <c:numCache>
                <c:formatCode>General</c:formatCode>
                <c:ptCount val="3"/>
                <c:pt idx="0">
                  <c:v>6.3154916594589272E-2</c:v>
                </c:pt>
                <c:pt idx="1">
                  <c:v>0.43198200285006388</c:v>
                </c:pt>
                <c:pt idx="2">
                  <c:v>0.34811147137321879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472A-DE47-AA9A-1505883864C3}"/>
            </c:ext>
          </c:extLst>
        </c:ser>
        <c:ser>
          <c:idx val="6"/>
          <c:order val="6"/>
          <c:tx>
            <c:strRef>
              <c:f>Bed_ward_complexety!$O$32</c:f>
              <c:strCache>
                <c:ptCount val="1"/>
                <c:pt idx="0">
                  <c:v>7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Bed_ward_complexety!$P$25:$R$25</c:f>
              <c:numCache>
                <c:formatCode>General</c:formatCode>
                <c:ptCount val="3"/>
                <c:pt idx="0">
                  <c:v>0.4</c:v>
                </c:pt>
                <c:pt idx="1">
                  <c:v>0.6</c:v>
                </c:pt>
                <c:pt idx="2">
                  <c:v>1</c:v>
                </c:pt>
              </c:numCache>
            </c:numRef>
          </c:xVal>
          <c:yVal>
            <c:numRef>
              <c:f>Bed_ward_complexety!$P$32:$R$32</c:f>
              <c:numCache>
                <c:formatCode>General</c:formatCode>
                <c:ptCount val="3"/>
                <c:pt idx="0">
                  <c:v>9.118113927531675E-2</c:v>
                </c:pt>
                <c:pt idx="1">
                  <c:v>0.39152593245591177</c:v>
                </c:pt>
                <c:pt idx="2">
                  <c:v>0.61801039672970348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472A-DE47-AA9A-1505883864C3}"/>
            </c:ext>
          </c:extLst>
        </c:ser>
        <c:ser>
          <c:idx val="7"/>
          <c:order val="7"/>
          <c:tx>
            <c:strRef>
              <c:f>Bed_ward_complexety!$O$33</c:f>
              <c:strCache>
                <c:ptCount val="1"/>
                <c:pt idx="0">
                  <c:v>8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Bed_ward_complexety!$P$25:$R$25</c:f>
              <c:numCache>
                <c:formatCode>General</c:formatCode>
                <c:ptCount val="3"/>
                <c:pt idx="0">
                  <c:v>0.4</c:v>
                </c:pt>
                <c:pt idx="1">
                  <c:v>0.6</c:v>
                </c:pt>
                <c:pt idx="2">
                  <c:v>1</c:v>
                </c:pt>
              </c:numCache>
            </c:numRef>
          </c:xVal>
          <c:yVal>
            <c:numRef>
              <c:f>Bed_ward_complexety!$P$33:$R$33</c:f>
              <c:numCache>
                <c:formatCode>General</c:formatCode>
                <c:ptCount val="3"/>
                <c:pt idx="0">
                  <c:v>9.0136638672149008E-2</c:v>
                </c:pt>
                <c:pt idx="1">
                  <c:v>0.45841174859659761</c:v>
                </c:pt>
                <c:pt idx="2">
                  <c:v>0.1706690255494713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472A-DE47-AA9A-1505883864C3}"/>
            </c:ext>
          </c:extLst>
        </c:ser>
        <c:ser>
          <c:idx val="8"/>
          <c:order val="8"/>
          <c:tx>
            <c:strRef>
              <c:f>Bed_ward_complexety!$O$34</c:f>
              <c:strCache>
                <c:ptCount val="1"/>
                <c:pt idx="0">
                  <c:v>9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Bed_ward_complexety!$P$25:$R$25</c:f>
              <c:numCache>
                <c:formatCode>General</c:formatCode>
                <c:ptCount val="3"/>
                <c:pt idx="0">
                  <c:v>0.4</c:v>
                </c:pt>
                <c:pt idx="1">
                  <c:v>0.6</c:v>
                </c:pt>
                <c:pt idx="2">
                  <c:v>1</c:v>
                </c:pt>
              </c:numCache>
            </c:numRef>
          </c:xVal>
          <c:yVal>
            <c:numRef>
              <c:f>Bed_ward_complexety!$P$34:$R$34</c:f>
              <c:numCache>
                <c:formatCode>General</c:formatCode>
                <c:ptCount val="3"/>
                <c:pt idx="0">
                  <c:v>7.073199540743795E-2</c:v>
                </c:pt>
                <c:pt idx="1">
                  <c:v>0.36297108427333458</c:v>
                </c:pt>
                <c:pt idx="2">
                  <c:v>0.43372536952984658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472A-DE47-AA9A-1505883864C3}"/>
            </c:ext>
          </c:extLst>
        </c:ser>
        <c:ser>
          <c:idx val="9"/>
          <c:order val="9"/>
          <c:tx>
            <c:strRef>
              <c:f>Bed_ward_complexety!$O$35</c:f>
              <c:strCache>
                <c:ptCount val="1"/>
                <c:pt idx="0">
                  <c:v>10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Bed_ward_complexety!$P$25:$R$25</c:f>
              <c:numCache>
                <c:formatCode>General</c:formatCode>
                <c:ptCount val="3"/>
                <c:pt idx="0">
                  <c:v>0.4</c:v>
                </c:pt>
                <c:pt idx="1">
                  <c:v>0.6</c:v>
                </c:pt>
                <c:pt idx="2">
                  <c:v>1</c:v>
                </c:pt>
              </c:numCache>
            </c:numRef>
          </c:xVal>
          <c:yVal>
            <c:numRef>
              <c:f>Bed_ward_complexety!$P$35:$R$35</c:f>
              <c:numCache>
                <c:formatCode>General</c:formatCode>
                <c:ptCount val="3"/>
                <c:pt idx="0">
                  <c:v>9.5291142112992402E-2</c:v>
                </c:pt>
                <c:pt idx="1">
                  <c:v>0.51037596017452791</c:v>
                </c:pt>
                <c:pt idx="2">
                  <c:v>0.50367130040821972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472A-DE47-AA9A-1505883864C3}"/>
            </c:ext>
          </c:extLst>
        </c:ser>
        <c:ser>
          <c:idx val="10"/>
          <c:order val="10"/>
          <c:tx>
            <c:strRef>
              <c:f>Bed_ward_complexety!$O$36</c:f>
              <c:strCache>
                <c:ptCount val="1"/>
                <c:pt idx="0">
                  <c:v>11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numRef>
              <c:f>Bed_ward_complexety!$P$25:$R$25</c:f>
              <c:numCache>
                <c:formatCode>General</c:formatCode>
                <c:ptCount val="3"/>
                <c:pt idx="0">
                  <c:v>0.4</c:v>
                </c:pt>
                <c:pt idx="1">
                  <c:v>0.6</c:v>
                </c:pt>
                <c:pt idx="2">
                  <c:v>1</c:v>
                </c:pt>
              </c:numCache>
            </c:numRef>
          </c:xVal>
          <c:yVal>
            <c:numRef>
              <c:f>Bed_ward_complexety!$P$36:$R$36</c:f>
              <c:numCache>
                <c:formatCode>General</c:formatCode>
                <c:ptCount val="3"/>
                <c:pt idx="0">
                  <c:v>9.2013698296172605E-2</c:v>
                </c:pt>
                <c:pt idx="1">
                  <c:v>0.36614365329970122</c:v>
                </c:pt>
                <c:pt idx="2">
                  <c:v>0.33698822725224081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472A-DE47-AA9A-1505883864C3}"/>
            </c:ext>
          </c:extLst>
        </c:ser>
        <c:ser>
          <c:idx val="11"/>
          <c:order val="11"/>
          <c:tx>
            <c:strRef>
              <c:f>Bed_ward_complexety!$O$37</c:f>
              <c:strCache>
                <c:ptCount val="1"/>
                <c:pt idx="0">
                  <c:v>12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xVal>
            <c:numRef>
              <c:f>Bed_ward_complexety!$P$25:$R$25</c:f>
              <c:numCache>
                <c:formatCode>General</c:formatCode>
                <c:ptCount val="3"/>
                <c:pt idx="0">
                  <c:v>0.4</c:v>
                </c:pt>
                <c:pt idx="1">
                  <c:v>0.6</c:v>
                </c:pt>
                <c:pt idx="2">
                  <c:v>1</c:v>
                </c:pt>
              </c:numCache>
            </c:numRef>
          </c:xVal>
          <c:yVal>
            <c:numRef>
              <c:f>Bed_ward_complexety!$P$37:$R$37</c:f>
              <c:numCache>
                <c:formatCode>General</c:formatCode>
                <c:ptCount val="3"/>
                <c:pt idx="0">
                  <c:v>7.5673690017795961E-2</c:v>
                </c:pt>
                <c:pt idx="1">
                  <c:v>0.28950415618768238</c:v>
                </c:pt>
                <c:pt idx="2">
                  <c:v>5.7467624573047417E-2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472A-DE47-AA9A-1505883864C3}"/>
            </c:ext>
          </c:extLst>
        </c:ser>
        <c:ser>
          <c:idx val="12"/>
          <c:order val="12"/>
          <c:tx>
            <c:strRef>
              <c:f>Bed_ward_complexety!$O$38</c:f>
              <c:strCache>
                <c:ptCount val="1"/>
                <c:pt idx="0">
                  <c:v>13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Bed_ward_complexety!$P$25:$R$25</c:f>
              <c:numCache>
                <c:formatCode>General</c:formatCode>
                <c:ptCount val="3"/>
                <c:pt idx="0">
                  <c:v>0.4</c:v>
                </c:pt>
                <c:pt idx="1">
                  <c:v>0.6</c:v>
                </c:pt>
                <c:pt idx="2">
                  <c:v>1</c:v>
                </c:pt>
              </c:numCache>
            </c:numRef>
          </c:xVal>
          <c:yVal>
            <c:numRef>
              <c:f>Bed_ward_complexety!$P$38:$R$38</c:f>
              <c:numCache>
                <c:formatCode>General</c:formatCode>
                <c:ptCount val="3"/>
                <c:pt idx="0">
                  <c:v>7.5761943320223693E-2</c:v>
                </c:pt>
                <c:pt idx="1">
                  <c:v>0.50210018838024439</c:v>
                </c:pt>
                <c:pt idx="2">
                  <c:v>0.27209785109769302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472A-DE47-AA9A-1505883864C3}"/>
            </c:ext>
          </c:extLst>
        </c:ser>
        <c:ser>
          <c:idx val="13"/>
          <c:order val="13"/>
          <c:tx>
            <c:strRef>
              <c:f>Bed_ward_complexety!$O$39</c:f>
              <c:strCache>
                <c:ptCount val="1"/>
                <c:pt idx="0">
                  <c:v>14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Bed_ward_complexety!$P$25:$R$25</c:f>
              <c:numCache>
                <c:formatCode>General</c:formatCode>
                <c:ptCount val="3"/>
                <c:pt idx="0">
                  <c:v>0.4</c:v>
                </c:pt>
                <c:pt idx="1">
                  <c:v>0.6</c:v>
                </c:pt>
                <c:pt idx="2">
                  <c:v>1</c:v>
                </c:pt>
              </c:numCache>
            </c:numRef>
          </c:xVal>
          <c:yVal>
            <c:numRef>
              <c:f>Bed_ward_complexety!$P$39:$R$39</c:f>
              <c:numCache>
                <c:formatCode>General</c:formatCode>
                <c:ptCount val="3"/>
                <c:pt idx="0">
                  <c:v>7.1108472059565289E-2</c:v>
                </c:pt>
                <c:pt idx="1">
                  <c:v>0.38184650401432901</c:v>
                </c:pt>
                <c:pt idx="2">
                  <c:v>0.33627956340432658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472A-DE47-AA9A-1505883864C3}"/>
            </c:ext>
          </c:extLst>
        </c:ser>
        <c:ser>
          <c:idx val="14"/>
          <c:order val="14"/>
          <c:tx>
            <c:strRef>
              <c:f>Bed_ward_complexety!$O$40</c:f>
              <c:strCache>
                <c:ptCount val="1"/>
                <c:pt idx="0">
                  <c:v>15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Bed_ward_complexety!$P$25:$R$25</c:f>
              <c:numCache>
                <c:formatCode>General</c:formatCode>
                <c:ptCount val="3"/>
                <c:pt idx="0">
                  <c:v>0.4</c:v>
                </c:pt>
                <c:pt idx="1">
                  <c:v>0.6</c:v>
                </c:pt>
                <c:pt idx="2">
                  <c:v>1</c:v>
                </c:pt>
              </c:numCache>
            </c:numRef>
          </c:xVal>
          <c:yVal>
            <c:numRef>
              <c:f>Bed_ward_complexety!$P$40:$R$40</c:f>
              <c:numCache>
                <c:formatCode>General</c:formatCode>
                <c:ptCount val="3"/>
                <c:pt idx="0">
                  <c:v>9.6699879042445661E-2</c:v>
                </c:pt>
                <c:pt idx="1">
                  <c:v>0.56729632131063201</c:v>
                </c:pt>
                <c:pt idx="2">
                  <c:v>0.27436912016103432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472A-DE47-AA9A-1505883864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4152767"/>
        <c:axId val="122745855"/>
      </c:scatterChart>
      <c:valAx>
        <c:axId val="1441527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O"/>
          </a:p>
        </c:txPr>
        <c:crossAx val="122745855"/>
        <c:crosses val="autoZero"/>
        <c:crossBetween val="midCat"/>
      </c:valAx>
      <c:valAx>
        <c:axId val="1227458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O"/>
          </a:p>
        </c:txPr>
        <c:crossAx val="14415276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O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Bed_ward_complexety!$O$42</c:f>
              <c:strCache>
                <c:ptCount val="1"/>
                <c:pt idx="0">
                  <c:v>avg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Bed_ward_complexety!$P$41:$R$41</c:f>
              <c:numCache>
                <c:formatCode>General</c:formatCode>
                <c:ptCount val="3"/>
                <c:pt idx="0">
                  <c:v>0.4</c:v>
                </c:pt>
                <c:pt idx="1">
                  <c:v>0.6</c:v>
                </c:pt>
                <c:pt idx="2">
                  <c:v>1</c:v>
                </c:pt>
              </c:numCache>
            </c:numRef>
          </c:xVal>
          <c:yVal>
            <c:numRef>
              <c:f>Bed_ward_complexety!$P$42:$R$42</c:f>
              <c:numCache>
                <c:formatCode>General</c:formatCode>
                <c:ptCount val="3"/>
                <c:pt idx="0">
                  <c:v>8.3384910906465187E-2</c:v>
                </c:pt>
                <c:pt idx="1">
                  <c:v>0.42980387703388101</c:v>
                </c:pt>
                <c:pt idx="2">
                  <c:v>0.32015519667192016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B76-5348-B57A-67669EC6BE33}"/>
            </c:ext>
          </c:extLst>
        </c:ser>
        <c:ser>
          <c:idx val="1"/>
          <c:order val="1"/>
          <c:tx>
            <c:strRef>
              <c:f>Bed_ward_complexety!$O$43</c:f>
              <c:strCache>
                <c:ptCount val="1"/>
                <c:pt idx="0">
                  <c:v>0,75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Bed_ward_complexety!$P$41:$R$41</c:f>
              <c:numCache>
                <c:formatCode>General</c:formatCode>
                <c:ptCount val="3"/>
                <c:pt idx="0">
                  <c:v>0.4</c:v>
                </c:pt>
                <c:pt idx="1">
                  <c:v>0.6</c:v>
                </c:pt>
                <c:pt idx="2">
                  <c:v>1</c:v>
                </c:pt>
              </c:numCache>
            </c:numRef>
          </c:xVal>
          <c:yVal>
            <c:numRef>
              <c:f>Bed_ward_complexety!$P$43:$R$43</c:f>
              <c:numCache>
                <c:formatCode>General</c:formatCode>
                <c:ptCount val="3"/>
                <c:pt idx="0">
                  <c:v>9.2396854062991224E-2</c:v>
                </c:pt>
                <c:pt idx="1">
                  <c:v>0.480255968488421</c:v>
                </c:pt>
                <c:pt idx="2">
                  <c:v>0.3425498493127298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5B76-5348-B57A-67669EC6BE33}"/>
            </c:ext>
          </c:extLst>
        </c:ser>
        <c:ser>
          <c:idx val="2"/>
          <c:order val="2"/>
          <c:tx>
            <c:strRef>
              <c:f>Bed_ward_complexety!$O$44</c:f>
              <c:strCache>
                <c:ptCount val="1"/>
                <c:pt idx="0">
                  <c:v>0,25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Bed_ward_complexety!$P$41:$R$41</c:f>
              <c:numCache>
                <c:formatCode>General</c:formatCode>
                <c:ptCount val="3"/>
                <c:pt idx="0">
                  <c:v>0.4</c:v>
                </c:pt>
                <c:pt idx="1">
                  <c:v>0.6</c:v>
                </c:pt>
                <c:pt idx="2">
                  <c:v>1</c:v>
                </c:pt>
              </c:numCache>
            </c:numRef>
          </c:xVal>
          <c:yVal>
            <c:numRef>
              <c:f>Bed_ward_complexety!$P$44:$R$44</c:f>
              <c:numCache>
                <c:formatCode>General</c:formatCode>
                <c:ptCount val="3"/>
                <c:pt idx="0">
                  <c:v>7.387622098373435E-2</c:v>
                </c:pt>
                <c:pt idx="1">
                  <c:v>0.37015356854272519</c:v>
                </c:pt>
                <c:pt idx="2">
                  <c:v>0.27323348562936367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5B76-5348-B57A-67669EC6BE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719487"/>
        <c:axId val="168880255"/>
      </c:scatterChart>
      <c:valAx>
        <c:axId val="567194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O"/>
          </a:p>
        </c:txPr>
        <c:crossAx val="168880255"/>
        <c:crosses val="autoZero"/>
        <c:crossBetween val="midCat"/>
      </c:valAx>
      <c:valAx>
        <c:axId val="1688802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O"/>
          </a:p>
        </c:txPr>
        <c:crossAx val="5671948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88900</xdr:colOff>
      <xdr:row>0</xdr:row>
      <xdr:rowOff>139700</xdr:rowOff>
    </xdr:from>
    <xdr:to>
      <xdr:col>20</xdr:col>
      <xdr:colOff>38100</xdr:colOff>
      <xdr:row>15</xdr:row>
      <xdr:rowOff>25400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204F36F-B386-FB41-9119-07ED6AFB9E9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342900</xdr:colOff>
      <xdr:row>4</xdr:row>
      <xdr:rowOff>101600</xdr:rowOff>
    </xdr:from>
    <xdr:to>
      <xdr:col>24</xdr:col>
      <xdr:colOff>203200</xdr:colOff>
      <xdr:row>18</xdr:row>
      <xdr:rowOff>177800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6E60023-E0AA-444F-85C6-57F4A51B2F1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12700</xdr:colOff>
      <xdr:row>23</xdr:row>
      <xdr:rowOff>146050</xdr:rowOff>
    </xdr:from>
    <xdr:to>
      <xdr:col>25</xdr:col>
      <xdr:colOff>546100</xdr:colOff>
      <xdr:row>38</xdr:row>
      <xdr:rowOff>31750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25D2F4C-8C30-7A31-D758-1D337915201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114300</xdr:colOff>
      <xdr:row>38</xdr:row>
      <xdr:rowOff>82550</xdr:rowOff>
    </xdr:from>
    <xdr:to>
      <xdr:col>25</xdr:col>
      <xdr:colOff>647700</xdr:colOff>
      <xdr:row>52</xdr:row>
      <xdr:rowOff>158750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2660028-6ADD-34CB-D840-8E42A50C19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IP_12h_250scen_seed1_flex10_9groups_tabs" connectionId="1" xr16:uid="{40B9F71D-4819-6C4C-9310-F37EA3617F94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IP_25g_600_scen_OldFullBedCap_10flex" connectionId="2" xr16:uid="{DFECCB20-78EB-3B46-A571-9ED1A0622934}" autoFormatId="16" applyNumberFormats="0" applyBorderFormats="0" applyFontFormats="1" applyPatternFormats="1" applyAlignmentFormats="0" applyWidthHeightFormats="0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4370FCC-CB42-7C4D-A80A-DA73BC21529F}" name="Table1" displayName="Table1" ref="A1:S55" totalsRowShown="0">
  <sortState xmlns:xlrd2="http://schemas.microsoft.com/office/spreadsheetml/2017/richdata2" ref="A29:S37">
    <sortCondition ref="A1:A55"/>
  </sortState>
  <tableColumns count="19">
    <tableColumn id="1" xr3:uid="{25CA01A5-A299-A440-B4D6-EC205AFE44EC}" name="nGroups"/>
    <tableColumn id="2" xr3:uid="{69792C6D-C522-DC4D-A6A3-B6893A2FAC91}" name="flex"/>
    <tableColumn id="3" xr3:uid="{AB525253-6A29-A44F-926E-A5ED33BE972D}" name="nScenarios"/>
    <tableColumn id="4" xr3:uid="{C9902227-12C8-A043-B2E3-DD28C3122066}" name="seed"/>
    <tableColumn id="5" xr3:uid="{7C4A516C-7618-3A44-9157-E239878E718A}" name="bed_cap_factor"/>
    <tableColumn id="6" xr3:uid="{96A4CBA0-15FE-6348-AE31-98F97363AD78}" name="primal"/>
    <tableColumn id="7" xr3:uid="{B7541309-5D9B-B84D-AFBC-E662FF25E399}" name="dual"/>
    <tableColumn id="8" xr3:uid="{65B15580-0E5A-2843-B84A-9836E0D01BCE}" name="MIPGap"/>
    <tableColumn id="9" xr3:uid="{BDFB1B49-332C-B544-8E0C-C46A99A9CBA3}" name="runtime"/>
    <tableColumn id="10" xr3:uid="{682C3331-D012-A848-AA80-CD2D0074084F}" name="rows"/>
    <tableColumn id="11" xr3:uid="{1B7EA137-9C0A-0244-BA52-789A9D09E2FA}" name="cols"/>
    <tableColumn id="12" xr3:uid="{10EAD367-EFA9-0748-8994-B3A874202E4E}" name="integer"/>
    <tableColumn id="13" xr3:uid="{376DC252-9788-E545-A2FB-562C72B78BE3}" name="binary"/>
    <tableColumn id="14" xr3:uid="{A200495A-3BFE-BB44-B137-FEAE6786611E}" name="nonzero"/>
    <tableColumn id="15" xr3:uid="{00AD5468-08F3-F643-8E6E-B511920CE70A}" name="rows2"/>
    <tableColumn id="16" xr3:uid="{2A280C94-91CB-D048-9E55-53A14902DCA1}" name="cols3"/>
    <tableColumn id="17" xr3:uid="{4AB61876-CFD2-144B-A792-FE1FA79981DC}" name="integer4"/>
    <tableColumn id="18" xr3:uid="{6745B834-6C3E-654C-856A-BD604A8AD7B7}" name="binary5"/>
    <tableColumn id="19" xr3:uid="{6013B871-7C44-A44A-8780-557272DB02FA}" name="nonzero6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211DA-2C44-F148-8389-9ED7DC1DA6E2}">
  <dimension ref="A1:AT55"/>
  <sheetViews>
    <sheetView topLeftCell="P1" workbookViewId="0">
      <selection activeCell="Y1" sqref="Y1:AI13"/>
    </sheetView>
  </sheetViews>
  <sheetFormatPr baseColWidth="10" defaultColWidth="8.83203125" defaultRowHeight="15" x14ac:dyDescent="0.2"/>
  <sheetData>
    <row r="1" spans="1:4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20</v>
      </c>
      <c r="O1" s="4" t="s">
        <v>9</v>
      </c>
      <c r="P1" s="4" t="s">
        <v>10</v>
      </c>
      <c r="Q1" s="4" t="s">
        <v>11</v>
      </c>
      <c r="R1" s="4" t="s">
        <v>12</v>
      </c>
      <c r="S1" s="4" t="s">
        <v>20</v>
      </c>
      <c r="Y1" s="5" t="s">
        <v>19</v>
      </c>
      <c r="Z1" s="5" t="s">
        <v>14</v>
      </c>
      <c r="AA1" s="5" t="s">
        <v>13</v>
      </c>
      <c r="AB1" s="5" t="s">
        <v>15</v>
      </c>
      <c r="AC1" s="5" t="s">
        <v>16</v>
      </c>
      <c r="AD1" s="5" t="s">
        <v>17</v>
      </c>
      <c r="AE1" s="5" t="s">
        <v>21</v>
      </c>
      <c r="AF1" s="5"/>
      <c r="AG1" s="5"/>
      <c r="AH1" s="5"/>
      <c r="AI1" t="s">
        <v>8</v>
      </c>
    </row>
    <row r="2" spans="1:46" x14ac:dyDescent="0.2">
      <c r="A2">
        <v>5</v>
      </c>
      <c r="B2">
        <v>0</v>
      </c>
      <c r="C2">
        <v>10</v>
      </c>
      <c r="D2">
        <v>1</v>
      </c>
      <c r="E2">
        <v>0.4</v>
      </c>
      <c r="F2">
        <v>6731.0349999999999</v>
      </c>
      <c r="G2">
        <v>6483.0359951885657</v>
      </c>
      <c r="H2">
        <v>3.6844111613063092E-2</v>
      </c>
      <c r="I2">
        <v>3600.0407657623291</v>
      </c>
      <c r="J2" s="4">
        <v>11200</v>
      </c>
      <c r="K2" s="4">
        <v>21610</v>
      </c>
      <c r="L2" s="4">
        <v>21610</v>
      </c>
      <c r="M2" s="4">
        <v>11760</v>
      </c>
      <c r="N2" s="4">
        <v>228746</v>
      </c>
      <c r="O2" s="4">
        <v>5504</v>
      </c>
      <c r="P2" s="4">
        <v>5019</v>
      </c>
      <c r="Q2" s="4">
        <v>5019</v>
      </c>
      <c r="R2" s="4">
        <v>2390</v>
      </c>
      <c r="S2" s="4">
        <v>51043</v>
      </c>
      <c r="Y2" s="5"/>
      <c r="Z2" s="5"/>
      <c r="AA2" s="5"/>
      <c r="AB2" s="5"/>
      <c r="AC2" s="5"/>
      <c r="AD2" s="5"/>
      <c r="AE2" s="6" t="s">
        <v>18</v>
      </c>
      <c r="AF2" s="6" t="s">
        <v>22</v>
      </c>
      <c r="AG2" s="6" t="s">
        <v>23</v>
      </c>
      <c r="AH2" s="6" t="s">
        <v>24</v>
      </c>
      <c r="AQ2" s="4" t="s">
        <v>18</v>
      </c>
      <c r="AR2" s="4" t="s">
        <v>22</v>
      </c>
      <c r="AS2" s="4" t="s">
        <v>23</v>
      </c>
      <c r="AT2" s="4" t="s">
        <v>24</v>
      </c>
    </row>
    <row r="3" spans="1:46" x14ac:dyDescent="0.2">
      <c r="A3">
        <v>5</v>
      </c>
      <c r="B3">
        <v>0</v>
      </c>
      <c r="C3">
        <v>50</v>
      </c>
      <c r="D3">
        <v>1</v>
      </c>
      <c r="E3">
        <v>0.4</v>
      </c>
      <c r="F3">
        <v>7165.822000000001</v>
      </c>
      <c r="G3">
        <v>6892.0420570770566</v>
      </c>
      <c r="H3">
        <v>3.8206355519707913E-2</v>
      </c>
      <c r="I3">
        <v>3600.150684356689</v>
      </c>
      <c r="J3" s="4">
        <v>50600</v>
      </c>
      <c r="K3" s="4">
        <v>100210</v>
      </c>
      <c r="L3" s="4">
        <v>100210</v>
      </c>
      <c r="M3" s="4">
        <v>50960</v>
      </c>
      <c r="N3" s="4">
        <v>1130066</v>
      </c>
      <c r="O3" s="4">
        <v>27243</v>
      </c>
      <c r="P3" s="4">
        <v>24378</v>
      </c>
      <c r="Q3" s="4">
        <v>24378</v>
      </c>
      <c r="R3" s="4">
        <v>11233</v>
      </c>
      <c r="S3" s="4">
        <v>254686</v>
      </c>
      <c r="Y3">
        <v>5</v>
      </c>
      <c r="Z3" s="2">
        <v>0.1</v>
      </c>
      <c r="AA3">
        <v>10</v>
      </c>
      <c r="AB3" s="1">
        <v>666.52</v>
      </c>
      <c r="AC3" s="1">
        <v>666.52</v>
      </c>
      <c r="AD3" s="3">
        <v>0</v>
      </c>
      <c r="AE3" s="4">
        <v>6310</v>
      </c>
      <c r="AF3" s="4">
        <v>5439</v>
      </c>
      <c r="AG3" s="4">
        <v>2810</v>
      </c>
      <c r="AH3" s="4">
        <v>53197</v>
      </c>
      <c r="AI3" s="1">
        <v>123.7407493591309</v>
      </c>
      <c r="AQ3" s="4">
        <v>11200</v>
      </c>
      <c r="AR3" s="4">
        <v>21610</v>
      </c>
      <c r="AS3" s="4">
        <v>11760</v>
      </c>
      <c r="AT3" s="4">
        <v>228746</v>
      </c>
    </row>
    <row r="4" spans="1:46" x14ac:dyDescent="0.2">
      <c r="A4">
        <v>5</v>
      </c>
      <c r="B4">
        <v>0</v>
      </c>
      <c r="C4">
        <v>100</v>
      </c>
      <c r="D4">
        <v>1</v>
      </c>
      <c r="E4">
        <v>0.4</v>
      </c>
      <c r="F4">
        <v>7334.6969999999992</v>
      </c>
      <c r="G4">
        <v>6960.6683372827174</v>
      </c>
      <c r="H4">
        <v>5.0994425907066349E-2</v>
      </c>
      <c r="I4">
        <v>3600.0724639892578</v>
      </c>
      <c r="J4" s="4">
        <v>99850</v>
      </c>
      <c r="K4" s="4">
        <v>198460</v>
      </c>
      <c r="L4" s="4">
        <v>198460</v>
      </c>
      <c r="M4" s="4">
        <v>99960</v>
      </c>
      <c r="N4" s="4">
        <v>2256716</v>
      </c>
      <c r="O4" s="4">
        <v>54422</v>
      </c>
      <c r="P4" s="4">
        <v>48587</v>
      </c>
      <c r="Q4" s="4">
        <v>48587</v>
      </c>
      <c r="R4" s="4">
        <v>22318</v>
      </c>
      <c r="S4" s="4">
        <v>509299</v>
      </c>
      <c r="Y4">
        <v>5</v>
      </c>
      <c r="Z4" s="2">
        <v>0.1</v>
      </c>
      <c r="AA4">
        <v>50</v>
      </c>
      <c r="AB4" s="1">
        <v>1086.7949932050601</v>
      </c>
      <c r="AC4" s="1">
        <v>1086.7949932050601</v>
      </c>
      <c r="AD4" s="3">
        <v>0</v>
      </c>
      <c r="AE4" s="4">
        <v>31205</v>
      </c>
      <c r="AF4" s="4">
        <v>26398</v>
      </c>
      <c r="AG4" s="4">
        <v>13253</v>
      </c>
      <c r="AH4" s="4">
        <v>265354</v>
      </c>
      <c r="AI4" s="1">
        <v>160.97661590576169</v>
      </c>
      <c r="AQ4" s="4">
        <v>50600</v>
      </c>
      <c r="AR4" s="4">
        <v>100210</v>
      </c>
      <c r="AS4" s="4">
        <v>50960</v>
      </c>
      <c r="AT4" s="4">
        <v>1130066</v>
      </c>
    </row>
    <row r="5" spans="1:46" x14ac:dyDescent="0.2">
      <c r="A5">
        <v>9</v>
      </c>
      <c r="B5">
        <v>0</v>
      </c>
      <c r="C5">
        <v>10</v>
      </c>
      <c r="D5">
        <v>1</v>
      </c>
      <c r="E5">
        <v>0.4</v>
      </c>
      <c r="F5">
        <v>7611.9949999999999</v>
      </c>
      <c r="G5">
        <v>7255.4242555577584</v>
      </c>
      <c r="H5">
        <v>4.6843270974592392E-2</v>
      </c>
      <c r="I5">
        <v>3600.041547775269</v>
      </c>
      <c r="J5" s="4">
        <v>11240</v>
      </c>
      <c r="K5" s="4">
        <v>29490</v>
      </c>
      <c r="L5" s="4">
        <v>29490</v>
      </c>
      <c r="M5" s="4">
        <v>11760</v>
      </c>
      <c r="N5" s="4">
        <v>353106</v>
      </c>
      <c r="O5" s="4">
        <v>5604</v>
      </c>
      <c r="P5" s="4">
        <v>7448</v>
      </c>
      <c r="Q5" s="4">
        <v>7448</v>
      </c>
      <c r="R5" s="4">
        <v>4604</v>
      </c>
      <c r="S5" s="4">
        <v>82704</v>
      </c>
      <c r="Y5">
        <v>5</v>
      </c>
      <c r="Z5" s="2">
        <v>0.1</v>
      </c>
      <c r="AA5">
        <v>100</v>
      </c>
      <c r="AB5" s="1">
        <v>1002.253989840479</v>
      </c>
      <c r="AC5" s="1">
        <v>1002.253989754485</v>
      </c>
      <c r="AD5" s="3">
        <v>8.5799900383041516E-11</v>
      </c>
      <c r="AE5" s="4">
        <v>62330</v>
      </c>
      <c r="AF5" s="4">
        <v>52607</v>
      </c>
      <c r="AG5" s="4">
        <v>26338</v>
      </c>
      <c r="AH5" s="4">
        <v>530621</v>
      </c>
      <c r="AI5" s="1">
        <v>602.51957321166992</v>
      </c>
      <c r="AQ5" s="4">
        <v>99850</v>
      </c>
      <c r="AR5" s="4">
        <v>198460</v>
      </c>
      <c r="AS5" s="4">
        <v>99960</v>
      </c>
      <c r="AT5" s="4">
        <v>2256716</v>
      </c>
    </row>
    <row r="6" spans="1:46" x14ac:dyDescent="0.2">
      <c r="A6">
        <v>9</v>
      </c>
      <c r="B6">
        <v>0</v>
      </c>
      <c r="C6">
        <v>50</v>
      </c>
      <c r="D6">
        <v>1</v>
      </c>
      <c r="E6">
        <v>0.4</v>
      </c>
      <c r="F6">
        <v>8650.351999999999</v>
      </c>
      <c r="G6">
        <v>7990.4308828984294</v>
      </c>
      <c r="H6">
        <v>7.6288354173514511E-2</v>
      </c>
      <c r="I6">
        <v>3600.093635559082</v>
      </c>
      <c r="J6" s="4">
        <v>50800</v>
      </c>
      <c r="K6" s="4">
        <v>139610</v>
      </c>
      <c r="L6" s="4">
        <v>139610</v>
      </c>
      <c r="M6" s="4">
        <v>50960</v>
      </c>
      <c r="N6" s="4">
        <v>1751866</v>
      </c>
      <c r="O6" s="4">
        <v>27560</v>
      </c>
      <c r="P6" s="4">
        <v>36444</v>
      </c>
      <c r="Q6" s="4">
        <v>36444</v>
      </c>
      <c r="R6" s="4">
        <v>21898</v>
      </c>
      <c r="S6" s="4">
        <v>413632</v>
      </c>
      <c r="Z6" s="2"/>
      <c r="AB6" s="1"/>
      <c r="AC6" s="1"/>
      <c r="AD6" s="3"/>
      <c r="AI6" s="1"/>
    </row>
    <row r="7" spans="1:46" x14ac:dyDescent="0.2">
      <c r="A7">
        <v>9</v>
      </c>
      <c r="B7">
        <v>0</v>
      </c>
      <c r="C7">
        <v>100</v>
      </c>
      <c r="D7">
        <v>1</v>
      </c>
      <c r="E7">
        <v>0.4</v>
      </c>
      <c r="F7">
        <v>8710.1579999999976</v>
      </c>
      <c r="G7">
        <v>8008.0601804451317</v>
      </c>
      <c r="H7">
        <v>8.0606783430893697E-2</v>
      </c>
      <c r="I7">
        <v>3600.153930664062</v>
      </c>
      <c r="J7" s="4">
        <v>100250</v>
      </c>
      <c r="K7" s="4">
        <v>277260</v>
      </c>
      <c r="L7" s="4">
        <v>277260</v>
      </c>
      <c r="M7" s="4">
        <v>99960</v>
      </c>
      <c r="N7" s="4">
        <v>3500316</v>
      </c>
      <c r="O7" s="4">
        <v>54963</v>
      </c>
      <c r="P7" s="4">
        <v>72607</v>
      </c>
      <c r="Q7" s="4">
        <v>72607</v>
      </c>
      <c r="R7" s="4">
        <v>43617</v>
      </c>
      <c r="S7" s="4">
        <v>826831</v>
      </c>
      <c r="Y7">
        <v>9</v>
      </c>
      <c r="Z7" s="2">
        <v>0.1</v>
      </c>
      <c r="AA7">
        <v>10</v>
      </c>
      <c r="AB7" s="1">
        <v>309.89999999999998</v>
      </c>
      <c r="AC7" s="1">
        <v>236.30000000000041</v>
      </c>
      <c r="AD7" s="3">
        <v>0.23749596644078619</v>
      </c>
      <c r="AE7" s="4">
        <v>6404</v>
      </c>
      <c r="AF7" s="4">
        <v>7868</v>
      </c>
      <c r="AG7" s="4">
        <v>5024</v>
      </c>
      <c r="AH7" s="4">
        <v>84826</v>
      </c>
      <c r="AI7" s="1">
        <v>3600.0688877105708</v>
      </c>
      <c r="AQ7" s="4">
        <v>11240</v>
      </c>
      <c r="AR7" s="4">
        <v>29490</v>
      </c>
      <c r="AS7" s="4">
        <v>11760</v>
      </c>
      <c r="AT7" s="4">
        <v>353106</v>
      </c>
    </row>
    <row r="8" spans="1:46" x14ac:dyDescent="0.2">
      <c r="A8">
        <v>25</v>
      </c>
      <c r="B8">
        <v>0</v>
      </c>
      <c r="C8">
        <v>10</v>
      </c>
      <c r="D8">
        <v>1</v>
      </c>
      <c r="E8">
        <v>0.4</v>
      </c>
      <c r="F8">
        <v>7158.0500000000011</v>
      </c>
      <c r="G8">
        <v>6269.3</v>
      </c>
      <c r="H8">
        <v>0.1241609097449726</v>
      </c>
      <c r="I8">
        <v>3600.0658226013179</v>
      </c>
      <c r="J8" s="4">
        <v>11400</v>
      </c>
      <c r="K8" s="4">
        <v>61010</v>
      </c>
      <c r="L8" s="4">
        <v>61010</v>
      </c>
      <c r="M8" s="4">
        <v>11760</v>
      </c>
      <c r="N8" s="4">
        <v>761366</v>
      </c>
      <c r="O8" s="4">
        <v>5751</v>
      </c>
      <c r="P8" s="4">
        <v>17456</v>
      </c>
      <c r="Q8" s="4">
        <v>17456</v>
      </c>
      <c r="R8" s="4">
        <v>6802</v>
      </c>
      <c r="S8" s="4">
        <v>192985</v>
      </c>
      <c r="Y8">
        <v>9</v>
      </c>
      <c r="Z8" s="2">
        <v>0.1</v>
      </c>
      <c r="AA8">
        <v>50</v>
      </c>
      <c r="AB8" s="1">
        <v>792.27999437265487</v>
      </c>
      <c r="AC8" s="1">
        <v>564.7198948313993</v>
      </c>
      <c r="AD8" s="3">
        <v>0.28722181698080462</v>
      </c>
      <c r="AE8" s="4">
        <v>31480</v>
      </c>
      <c r="AF8" s="4">
        <v>38464</v>
      </c>
      <c r="AG8" s="4">
        <v>23918</v>
      </c>
      <c r="AH8" s="4">
        <v>423978</v>
      </c>
      <c r="AI8" s="1">
        <v>3600.1118831634521</v>
      </c>
      <c r="AQ8" s="4">
        <v>50800</v>
      </c>
      <c r="AR8" s="4">
        <v>139610</v>
      </c>
      <c r="AS8" s="4">
        <v>50960</v>
      </c>
      <c r="AT8" s="4">
        <v>1751866</v>
      </c>
    </row>
    <row r="9" spans="1:46" x14ac:dyDescent="0.2">
      <c r="A9">
        <v>25</v>
      </c>
      <c r="B9">
        <v>0</v>
      </c>
      <c r="C9">
        <v>50</v>
      </c>
      <c r="D9">
        <v>1</v>
      </c>
      <c r="E9">
        <v>0.4</v>
      </c>
      <c r="F9">
        <v>8272.32</v>
      </c>
      <c r="G9">
        <v>6284.06</v>
      </c>
      <c r="H9">
        <v>0.240350953541449</v>
      </c>
      <c r="I9">
        <v>3600.1841506958008</v>
      </c>
      <c r="J9" s="4">
        <v>51600</v>
      </c>
      <c r="K9" s="4">
        <v>297210</v>
      </c>
      <c r="L9" s="4">
        <v>297210</v>
      </c>
      <c r="M9" s="4">
        <v>50960</v>
      </c>
      <c r="N9" s="4">
        <v>3793166</v>
      </c>
      <c r="O9" s="4">
        <v>28320</v>
      </c>
      <c r="P9" s="4">
        <v>86665</v>
      </c>
      <c r="Q9" s="4">
        <v>86665</v>
      </c>
      <c r="R9" s="4">
        <v>33450</v>
      </c>
      <c r="S9" s="4">
        <v>966239</v>
      </c>
      <c r="Y9">
        <v>9</v>
      </c>
      <c r="Z9" s="2">
        <v>0.1</v>
      </c>
      <c r="AA9">
        <v>100</v>
      </c>
      <c r="AB9" s="1">
        <v>2125.6975000000002</v>
      </c>
      <c r="AC9" s="1">
        <v>606.13832372485024</v>
      </c>
      <c r="AD9" s="3">
        <v>0.71485203152148868</v>
      </c>
      <c r="AE9" s="4">
        <v>62883</v>
      </c>
      <c r="AF9" s="4">
        <v>76627</v>
      </c>
      <c r="AG9" s="4">
        <v>47637</v>
      </c>
      <c r="AH9" s="4">
        <v>852415</v>
      </c>
      <c r="AI9" s="1">
        <v>3600.0336570739751</v>
      </c>
      <c r="AQ9" s="4">
        <v>100250</v>
      </c>
      <c r="AR9" s="4">
        <v>277260</v>
      </c>
      <c r="AS9" s="4">
        <v>99960</v>
      </c>
      <c r="AT9" s="4">
        <v>3500316</v>
      </c>
    </row>
    <row r="10" spans="1:46" x14ac:dyDescent="0.2">
      <c r="A10">
        <v>25</v>
      </c>
      <c r="B10">
        <v>0</v>
      </c>
      <c r="C10">
        <v>100</v>
      </c>
      <c r="D10">
        <v>1</v>
      </c>
      <c r="E10">
        <v>0.4</v>
      </c>
      <c r="F10">
        <v>12429.21999988455</v>
      </c>
      <c r="G10">
        <v>5854.0732628315136</v>
      </c>
      <c r="H10">
        <v>0.52900718927769474</v>
      </c>
      <c r="I10">
        <v>3600.0702877044678</v>
      </c>
      <c r="J10" s="4">
        <v>101850</v>
      </c>
      <c r="K10" s="4">
        <v>592460</v>
      </c>
      <c r="L10" s="4">
        <v>592460</v>
      </c>
      <c r="M10" s="4">
        <v>99960</v>
      </c>
      <c r="N10" s="4">
        <v>7582916</v>
      </c>
      <c r="O10" s="4">
        <v>56552</v>
      </c>
      <c r="P10" s="4">
        <v>172797</v>
      </c>
      <c r="Q10" s="4">
        <v>172797</v>
      </c>
      <c r="R10" s="4">
        <v>66139</v>
      </c>
      <c r="S10" s="4">
        <v>1926044</v>
      </c>
      <c r="Z10" s="2"/>
      <c r="AB10" s="1"/>
      <c r="AC10" s="1"/>
      <c r="AD10" s="3"/>
      <c r="AI10" s="1"/>
    </row>
    <row r="11" spans="1:46" x14ac:dyDescent="0.2">
      <c r="A11">
        <v>5</v>
      </c>
      <c r="B11">
        <v>0</v>
      </c>
      <c r="C11">
        <v>10</v>
      </c>
      <c r="D11">
        <v>1</v>
      </c>
      <c r="E11">
        <v>0.6</v>
      </c>
      <c r="F11">
        <v>1086.835</v>
      </c>
      <c r="G11">
        <v>1047.54</v>
      </c>
      <c r="H11">
        <v>3.6155442178435623E-2</v>
      </c>
      <c r="I11">
        <v>3600.036003112793</v>
      </c>
      <c r="J11" s="4">
        <v>11200</v>
      </c>
      <c r="K11" s="4">
        <v>21610</v>
      </c>
      <c r="L11" s="4">
        <v>21610</v>
      </c>
      <c r="M11" s="4">
        <v>11760</v>
      </c>
      <c r="N11" s="4">
        <v>228746</v>
      </c>
      <c r="O11" s="4">
        <v>5514</v>
      </c>
      <c r="P11" s="4">
        <v>5019</v>
      </c>
      <c r="Q11" s="4">
        <v>5019</v>
      </c>
      <c r="R11" s="4">
        <v>2390</v>
      </c>
      <c r="S11" s="4">
        <v>51172</v>
      </c>
      <c r="Y11">
        <v>25</v>
      </c>
      <c r="Z11" s="2">
        <v>0.1</v>
      </c>
      <c r="AA11">
        <v>10</v>
      </c>
      <c r="AB11" s="1">
        <v>1580.2</v>
      </c>
      <c r="AC11" s="1">
        <v>737.95</v>
      </c>
      <c r="AD11" s="3">
        <v>0.53300215162637643</v>
      </c>
      <c r="AE11" s="4">
        <v>6571</v>
      </c>
      <c r="AF11" s="4">
        <v>17876</v>
      </c>
      <c r="AG11" s="4">
        <v>7222</v>
      </c>
      <c r="AH11" s="4">
        <v>197845</v>
      </c>
      <c r="AI11" s="1">
        <v>3600.0723896026611</v>
      </c>
      <c r="AQ11" s="4">
        <v>11400</v>
      </c>
      <c r="AR11" s="4">
        <v>61010</v>
      </c>
      <c r="AS11" s="4">
        <v>11760</v>
      </c>
      <c r="AT11" s="4">
        <v>761366</v>
      </c>
    </row>
    <row r="12" spans="1:46" x14ac:dyDescent="0.2">
      <c r="A12">
        <v>5</v>
      </c>
      <c r="B12">
        <v>0</v>
      </c>
      <c r="C12">
        <v>50</v>
      </c>
      <c r="D12">
        <v>1</v>
      </c>
      <c r="E12">
        <v>0.6</v>
      </c>
      <c r="F12">
        <v>1632.942</v>
      </c>
      <c r="G12">
        <v>1615.334533655677</v>
      </c>
      <c r="H12">
        <v>1.07826648737821E-2</v>
      </c>
      <c r="I12">
        <v>3600.153177261353</v>
      </c>
      <c r="J12" s="4">
        <v>50600</v>
      </c>
      <c r="K12" s="4">
        <v>100210</v>
      </c>
      <c r="L12" s="4">
        <v>100210</v>
      </c>
      <c r="M12" s="4">
        <v>50960</v>
      </c>
      <c r="N12" s="4">
        <v>1130066</v>
      </c>
      <c r="O12" s="4">
        <v>27290</v>
      </c>
      <c r="P12" s="4">
        <v>24378</v>
      </c>
      <c r="Q12" s="4">
        <v>24378</v>
      </c>
      <c r="R12" s="4">
        <v>11233</v>
      </c>
      <c r="S12" s="4">
        <v>255295</v>
      </c>
      <c r="Y12">
        <v>25</v>
      </c>
      <c r="Z12" s="2">
        <v>0.1</v>
      </c>
      <c r="AA12">
        <v>50</v>
      </c>
      <c r="AB12" s="1">
        <v>3494.14</v>
      </c>
      <c r="AC12" s="1">
        <v>224.56</v>
      </c>
      <c r="AD12" s="3">
        <v>0.93573239767153005</v>
      </c>
      <c r="AE12" s="4">
        <v>32340</v>
      </c>
      <c r="AF12" s="4">
        <v>88685</v>
      </c>
      <c r="AG12" s="4">
        <v>35470</v>
      </c>
      <c r="AH12" s="4">
        <v>990299</v>
      </c>
      <c r="AI12" s="1">
        <v>3600.135765075684</v>
      </c>
      <c r="AQ12" s="4">
        <v>51600</v>
      </c>
      <c r="AR12" s="4">
        <v>297210</v>
      </c>
      <c r="AS12" s="4">
        <v>50960</v>
      </c>
      <c r="AT12" s="4">
        <v>3793166</v>
      </c>
    </row>
    <row r="13" spans="1:46" x14ac:dyDescent="0.2">
      <c r="A13">
        <v>5</v>
      </c>
      <c r="B13">
        <v>0</v>
      </c>
      <c r="C13">
        <v>100</v>
      </c>
      <c r="D13">
        <v>1</v>
      </c>
      <c r="E13">
        <v>0.6</v>
      </c>
      <c r="F13">
        <v>1493.3769982769079</v>
      </c>
      <c r="G13">
        <v>1461.1015370424541</v>
      </c>
      <c r="H13">
        <v>2.1612400131844931E-2</v>
      </c>
      <c r="I13">
        <v>3600.1538906097412</v>
      </c>
      <c r="J13" s="4">
        <v>99850</v>
      </c>
      <c r="K13" s="4">
        <v>198460</v>
      </c>
      <c r="L13" s="4">
        <v>198460</v>
      </c>
      <c r="M13" s="4">
        <v>99960</v>
      </c>
      <c r="N13" s="4">
        <v>2256716</v>
      </c>
      <c r="O13" s="4">
        <v>54522</v>
      </c>
      <c r="P13" s="4">
        <v>48587</v>
      </c>
      <c r="Q13" s="4">
        <v>48587</v>
      </c>
      <c r="R13" s="4">
        <v>22318</v>
      </c>
      <c r="S13" s="4">
        <v>510596</v>
      </c>
      <c r="Y13">
        <v>25</v>
      </c>
      <c r="Z13" s="2">
        <v>0.1</v>
      </c>
      <c r="AA13">
        <v>100</v>
      </c>
      <c r="AB13" s="1">
        <v>2189.6149999999998</v>
      </c>
      <c r="AC13" s="1">
        <v>325.14999999999998</v>
      </c>
      <c r="AD13" s="3">
        <v>0.85150357482936501</v>
      </c>
      <c r="AE13" s="4">
        <v>64572</v>
      </c>
      <c r="AF13" s="4">
        <v>176817</v>
      </c>
      <c r="AG13" s="4">
        <v>70159</v>
      </c>
      <c r="AH13" s="4">
        <v>1973904</v>
      </c>
      <c r="AI13" s="1">
        <v>3600.197616577148</v>
      </c>
      <c r="AQ13" s="4">
        <v>101850</v>
      </c>
      <c r="AR13" s="4">
        <v>592460</v>
      </c>
      <c r="AS13" s="4">
        <v>99960</v>
      </c>
      <c r="AT13" s="4">
        <v>7582916</v>
      </c>
    </row>
    <row r="14" spans="1:46" x14ac:dyDescent="0.2">
      <c r="A14">
        <v>9</v>
      </c>
      <c r="B14">
        <v>0</v>
      </c>
      <c r="C14">
        <v>10</v>
      </c>
      <c r="D14">
        <v>1</v>
      </c>
      <c r="E14">
        <v>0.6</v>
      </c>
      <c r="F14">
        <v>1007.22</v>
      </c>
      <c r="G14">
        <v>988.88</v>
      </c>
      <c r="H14">
        <v>1.8208534381763591E-2</v>
      </c>
      <c r="I14">
        <v>3600.0597839355469</v>
      </c>
      <c r="J14" s="4">
        <v>11240</v>
      </c>
      <c r="K14" s="4">
        <v>29490</v>
      </c>
      <c r="L14" s="4">
        <v>29490</v>
      </c>
      <c r="M14" s="4">
        <v>11760</v>
      </c>
      <c r="N14" s="4">
        <v>353106</v>
      </c>
      <c r="O14" s="4">
        <v>5604</v>
      </c>
      <c r="P14" s="4">
        <v>7448</v>
      </c>
      <c r="Q14" s="4">
        <v>7448</v>
      </c>
      <c r="R14" s="4">
        <v>4604</v>
      </c>
      <c r="S14" s="4">
        <v>82704</v>
      </c>
    </row>
    <row r="15" spans="1:46" x14ac:dyDescent="0.2">
      <c r="A15">
        <v>9</v>
      </c>
      <c r="B15">
        <v>0</v>
      </c>
      <c r="C15">
        <v>50</v>
      </c>
      <c r="D15">
        <v>1</v>
      </c>
      <c r="E15">
        <v>0.6</v>
      </c>
      <c r="F15">
        <v>1650.123999482769</v>
      </c>
      <c r="G15">
        <v>1463.3878143484519</v>
      </c>
      <c r="H15">
        <v>0.11316494105464189</v>
      </c>
      <c r="I15">
        <v>3600.463020324707</v>
      </c>
      <c r="J15" s="4">
        <v>50800</v>
      </c>
      <c r="K15" s="4">
        <v>139610</v>
      </c>
      <c r="L15" s="4">
        <v>139610</v>
      </c>
      <c r="M15" s="4">
        <v>50960</v>
      </c>
      <c r="N15" s="4">
        <v>1751866</v>
      </c>
      <c r="O15" s="4">
        <v>27560</v>
      </c>
      <c r="P15" s="4">
        <v>36444</v>
      </c>
      <c r="Q15" s="4">
        <v>36444</v>
      </c>
      <c r="R15" s="4">
        <v>21898</v>
      </c>
      <c r="S15" s="4">
        <v>413632</v>
      </c>
    </row>
    <row r="16" spans="1:46" x14ac:dyDescent="0.2">
      <c r="A16">
        <v>9</v>
      </c>
      <c r="B16">
        <v>0</v>
      </c>
      <c r="C16">
        <v>100</v>
      </c>
      <c r="D16">
        <v>1</v>
      </c>
      <c r="E16">
        <v>0.6</v>
      </c>
      <c r="F16">
        <v>2019.125499148264</v>
      </c>
      <c r="G16">
        <v>1510.958072158101</v>
      </c>
      <c r="H16">
        <v>0.25167698947119721</v>
      </c>
      <c r="I16">
        <v>3600.2296695709229</v>
      </c>
      <c r="J16" s="4">
        <v>100250</v>
      </c>
      <c r="K16" s="4">
        <v>277260</v>
      </c>
      <c r="L16" s="4">
        <v>277260</v>
      </c>
      <c r="M16" s="4">
        <v>99960</v>
      </c>
      <c r="N16" s="4">
        <v>3500316</v>
      </c>
      <c r="O16" s="4">
        <v>54963</v>
      </c>
      <c r="P16" s="4">
        <v>72607</v>
      </c>
      <c r="Q16" s="4">
        <v>72607</v>
      </c>
      <c r="R16" s="4">
        <v>43617</v>
      </c>
      <c r="S16" s="4">
        <v>826831</v>
      </c>
    </row>
    <row r="17" spans="1:19" x14ac:dyDescent="0.2">
      <c r="A17">
        <v>25</v>
      </c>
      <c r="B17">
        <v>0</v>
      </c>
      <c r="C17">
        <v>10</v>
      </c>
      <c r="D17">
        <v>1</v>
      </c>
      <c r="E17">
        <v>0.6</v>
      </c>
      <c r="F17">
        <v>2644.85</v>
      </c>
      <c r="G17">
        <v>2196.9499999999998</v>
      </c>
      <c r="H17">
        <v>0.16934797814620869</v>
      </c>
      <c r="I17">
        <v>3600.0313186645508</v>
      </c>
      <c r="J17" s="4">
        <v>11400</v>
      </c>
      <c r="K17" s="4">
        <v>61010</v>
      </c>
      <c r="L17" s="4">
        <v>61010</v>
      </c>
      <c r="M17" s="4">
        <v>11760</v>
      </c>
      <c r="N17" s="4">
        <v>761366</v>
      </c>
      <c r="O17" s="4">
        <v>5751</v>
      </c>
      <c r="P17" s="4">
        <v>17456</v>
      </c>
      <c r="Q17" s="4">
        <v>17456</v>
      </c>
      <c r="R17" s="4">
        <v>6802</v>
      </c>
      <c r="S17" s="4">
        <v>192985</v>
      </c>
    </row>
    <row r="18" spans="1:19" x14ac:dyDescent="0.2">
      <c r="A18">
        <v>25</v>
      </c>
      <c r="B18">
        <v>0</v>
      </c>
      <c r="C18">
        <v>50</v>
      </c>
      <c r="D18">
        <v>1</v>
      </c>
      <c r="E18">
        <v>0.6</v>
      </c>
      <c r="F18">
        <v>9065.3899999999976</v>
      </c>
      <c r="G18">
        <v>1236.08</v>
      </c>
      <c r="H18">
        <v>0.86364844755713766</v>
      </c>
      <c r="I18">
        <v>3600.045001983643</v>
      </c>
      <c r="J18" s="4">
        <v>51600</v>
      </c>
      <c r="K18" s="4">
        <v>297210</v>
      </c>
      <c r="L18" s="4">
        <v>297210</v>
      </c>
      <c r="M18" s="4">
        <v>50960</v>
      </c>
      <c r="N18" s="4">
        <v>3793166</v>
      </c>
      <c r="O18" s="4">
        <v>28320</v>
      </c>
      <c r="P18" s="4">
        <v>86665</v>
      </c>
      <c r="Q18" s="4">
        <v>86665</v>
      </c>
      <c r="R18" s="4">
        <v>33450</v>
      </c>
      <c r="S18" s="4">
        <v>966239</v>
      </c>
    </row>
    <row r="19" spans="1:19" x14ac:dyDescent="0.2">
      <c r="A19">
        <v>25</v>
      </c>
      <c r="B19">
        <v>0</v>
      </c>
      <c r="C19">
        <v>100</v>
      </c>
      <c r="D19">
        <v>1</v>
      </c>
      <c r="E19">
        <v>0.6</v>
      </c>
      <c r="F19">
        <v>14831.24999996843</v>
      </c>
      <c r="G19">
        <v>966.08500000000004</v>
      </c>
      <c r="H19">
        <v>0.93486152549501522</v>
      </c>
      <c r="I19">
        <v>3600.070096969604</v>
      </c>
      <c r="J19" s="4">
        <v>101850</v>
      </c>
      <c r="K19" s="4">
        <v>592460</v>
      </c>
      <c r="L19" s="4">
        <v>592460</v>
      </c>
      <c r="M19" s="4">
        <v>99960</v>
      </c>
      <c r="N19" s="4">
        <v>7582916</v>
      </c>
      <c r="O19" s="4">
        <v>56552</v>
      </c>
      <c r="P19" s="4">
        <v>172797</v>
      </c>
      <c r="Q19" s="4">
        <v>172797</v>
      </c>
      <c r="R19" s="4">
        <v>66139</v>
      </c>
      <c r="S19" s="4">
        <v>1926044</v>
      </c>
    </row>
    <row r="20" spans="1:19" x14ac:dyDescent="0.2">
      <c r="A20">
        <v>5</v>
      </c>
      <c r="B20">
        <v>0</v>
      </c>
      <c r="C20">
        <v>10</v>
      </c>
      <c r="D20">
        <v>1</v>
      </c>
      <c r="E20">
        <v>1</v>
      </c>
      <c r="F20">
        <v>996.5350000000002</v>
      </c>
      <c r="G20">
        <v>996.53500000000008</v>
      </c>
      <c r="H20">
        <v>0</v>
      </c>
      <c r="I20">
        <v>5.6766033172607422</v>
      </c>
      <c r="J20" s="4">
        <v>11200</v>
      </c>
      <c r="K20" s="4">
        <v>21610</v>
      </c>
      <c r="L20" s="4">
        <v>21610</v>
      </c>
      <c r="M20" s="4">
        <v>11760</v>
      </c>
      <c r="N20" s="4">
        <v>228746</v>
      </c>
      <c r="O20" s="4">
        <v>5490</v>
      </c>
      <c r="P20" s="4">
        <v>5019</v>
      </c>
      <c r="Q20" s="4">
        <v>5019</v>
      </c>
      <c r="R20" s="4">
        <v>2390</v>
      </c>
      <c r="S20" s="4">
        <v>50737</v>
      </c>
    </row>
    <row r="21" spans="1:19" x14ac:dyDescent="0.2">
      <c r="A21">
        <v>5</v>
      </c>
      <c r="B21">
        <v>0</v>
      </c>
      <c r="C21">
        <v>50</v>
      </c>
      <c r="D21">
        <v>1</v>
      </c>
      <c r="E21">
        <v>1</v>
      </c>
      <c r="F21">
        <v>1614.8819990784341</v>
      </c>
      <c r="G21">
        <v>1614.8819957910191</v>
      </c>
      <c r="H21">
        <v>2.0356996723540149E-9</v>
      </c>
      <c r="I21">
        <v>57.068264007568359</v>
      </c>
      <c r="J21" s="4">
        <v>50600</v>
      </c>
      <c r="K21" s="4">
        <v>100210</v>
      </c>
      <c r="L21" s="4">
        <v>100210</v>
      </c>
      <c r="M21" s="4">
        <v>50960</v>
      </c>
      <c r="N21" s="4">
        <v>1130066</v>
      </c>
      <c r="O21" s="4">
        <v>27185</v>
      </c>
      <c r="P21" s="4">
        <v>24378</v>
      </c>
      <c r="Q21" s="4">
        <v>24378</v>
      </c>
      <c r="R21" s="4">
        <v>11233</v>
      </c>
      <c r="S21" s="4">
        <v>253294</v>
      </c>
    </row>
    <row r="22" spans="1:19" x14ac:dyDescent="0.2">
      <c r="A22">
        <v>5</v>
      </c>
      <c r="B22">
        <v>0</v>
      </c>
      <c r="C22">
        <v>100</v>
      </c>
      <c r="D22">
        <v>1</v>
      </c>
      <c r="E22">
        <v>1</v>
      </c>
      <c r="F22">
        <v>1476.9569955242121</v>
      </c>
      <c r="G22">
        <v>1476.9569955242121</v>
      </c>
      <c r="H22">
        <v>0</v>
      </c>
      <c r="I22">
        <v>951.20763969421387</v>
      </c>
      <c r="J22" s="4">
        <v>99850</v>
      </c>
      <c r="K22" s="4">
        <v>198460</v>
      </c>
      <c r="L22" s="4">
        <v>198460</v>
      </c>
      <c r="M22" s="4">
        <v>99960</v>
      </c>
      <c r="N22" s="4">
        <v>2256716</v>
      </c>
      <c r="O22" s="4">
        <v>54310</v>
      </c>
      <c r="P22" s="4">
        <v>48587</v>
      </c>
      <c r="Q22" s="4">
        <v>48587</v>
      </c>
      <c r="R22" s="4">
        <v>22318</v>
      </c>
      <c r="S22" s="4">
        <v>506561</v>
      </c>
    </row>
    <row r="23" spans="1:19" x14ac:dyDescent="0.2">
      <c r="A23">
        <v>9</v>
      </c>
      <c r="B23">
        <v>0</v>
      </c>
      <c r="C23">
        <v>10</v>
      </c>
      <c r="D23">
        <v>1</v>
      </c>
      <c r="E23">
        <v>1</v>
      </c>
      <c r="F23">
        <v>966.07499999999993</v>
      </c>
      <c r="G23">
        <v>966.07499999999993</v>
      </c>
      <c r="H23">
        <v>0</v>
      </c>
      <c r="I23">
        <v>138.79704666137701</v>
      </c>
      <c r="J23" s="4">
        <v>11240</v>
      </c>
      <c r="K23" s="4">
        <v>29490</v>
      </c>
      <c r="L23" s="4">
        <v>29490</v>
      </c>
      <c r="M23" s="4">
        <v>11760</v>
      </c>
      <c r="N23" s="4">
        <v>353106</v>
      </c>
      <c r="O23" s="4">
        <v>5584</v>
      </c>
      <c r="P23" s="4">
        <v>7448</v>
      </c>
      <c r="Q23" s="4">
        <v>7448</v>
      </c>
      <c r="R23" s="4">
        <v>4604</v>
      </c>
      <c r="S23" s="4">
        <v>81966</v>
      </c>
    </row>
    <row r="24" spans="1:19" x14ac:dyDescent="0.2">
      <c r="A24">
        <v>9</v>
      </c>
      <c r="B24">
        <v>0</v>
      </c>
      <c r="C24">
        <v>50</v>
      </c>
      <c r="D24">
        <v>1</v>
      </c>
      <c r="E24">
        <v>1</v>
      </c>
      <c r="F24">
        <v>1418.93</v>
      </c>
      <c r="G24">
        <v>1400.701424424383</v>
      </c>
      <c r="H24">
        <v>1.2846705317117299E-2</v>
      </c>
      <c r="I24">
        <v>3600.2525672912602</v>
      </c>
      <c r="J24" s="4">
        <v>50800</v>
      </c>
      <c r="K24" s="4">
        <v>139610</v>
      </c>
      <c r="L24" s="4">
        <v>139610</v>
      </c>
      <c r="M24" s="4">
        <v>50960</v>
      </c>
      <c r="N24" s="4">
        <v>1751866</v>
      </c>
      <c r="O24" s="4">
        <v>27460</v>
      </c>
      <c r="P24" s="4">
        <v>36444</v>
      </c>
      <c r="Q24" s="4">
        <v>36444</v>
      </c>
      <c r="R24" s="4">
        <v>21898</v>
      </c>
      <c r="S24" s="4">
        <v>409918</v>
      </c>
    </row>
    <row r="25" spans="1:19" x14ac:dyDescent="0.2">
      <c r="A25">
        <v>9</v>
      </c>
      <c r="B25">
        <v>0</v>
      </c>
      <c r="C25">
        <v>100</v>
      </c>
      <c r="D25">
        <v>1</v>
      </c>
      <c r="E25">
        <v>1</v>
      </c>
      <c r="F25">
        <v>1463.5124989164699</v>
      </c>
      <c r="G25">
        <v>1446.7465736455031</v>
      </c>
      <c r="H25">
        <v>1.1455949493686911E-2</v>
      </c>
      <c r="I25">
        <v>3600.292667388916</v>
      </c>
      <c r="J25" s="4">
        <v>100250</v>
      </c>
      <c r="K25" s="4">
        <v>277260</v>
      </c>
      <c r="L25" s="4">
        <v>277260</v>
      </c>
      <c r="M25" s="4">
        <v>99960</v>
      </c>
      <c r="N25" s="4">
        <v>3500316</v>
      </c>
      <c r="O25" s="4">
        <v>54863</v>
      </c>
      <c r="P25" s="4">
        <v>72607</v>
      </c>
      <c r="Q25" s="4">
        <v>72607</v>
      </c>
      <c r="R25" s="4">
        <v>43617</v>
      </c>
      <c r="S25" s="4">
        <v>824355</v>
      </c>
    </row>
    <row r="26" spans="1:19" x14ac:dyDescent="0.2">
      <c r="A26">
        <v>25</v>
      </c>
      <c r="B26">
        <v>0</v>
      </c>
      <c r="C26">
        <v>10</v>
      </c>
      <c r="D26">
        <v>1</v>
      </c>
      <c r="E26">
        <v>1</v>
      </c>
      <c r="F26">
        <v>2524.0500000000002</v>
      </c>
      <c r="G26">
        <v>2270.9499999999998</v>
      </c>
      <c r="H26">
        <v>0.1002753511222044</v>
      </c>
      <c r="I26">
        <v>3600.1231784820561</v>
      </c>
      <c r="J26" s="4">
        <v>11400</v>
      </c>
      <c r="K26" s="4">
        <v>61010</v>
      </c>
      <c r="L26" s="4">
        <v>61010</v>
      </c>
      <c r="M26" s="4">
        <v>11760</v>
      </c>
      <c r="N26" s="4">
        <v>761366</v>
      </c>
      <c r="O26" s="4">
        <v>5751</v>
      </c>
      <c r="P26" s="4">
        <v>17456</v>
      </c>
      <c r="Q26" s="4">
        <v>17456</v>
      </c>
      <c r="R26" s="4">
        <v>6802</v>
      </c>
      <c r="S26" s="4">
        <v>192985</v>
      </c>
    </row>
    <row r="27" spans="1:19" x14ac:dyDescent="0.2">
      <c r="A27">
        <v>25</v>
      </c>
      <c r="B27">
        <v>0</v>
      </c>
      <c r="C27">
        <v>50</v>
      </c>
      <c r="D27">
        <v>1</v>
      </c>
      <c r="E27">
        <v>1</v>
      </c>
      <c r="F27">
        <v>1956.52</v>
      </c>
      <c r="G27">
        <v>932.32</v>
      </c>
      <c r="H27">
        <v>0.52348046531596915</v>
      </c>
      <c r="I27">
        <v>3600.212581634521</v>
      </c>
      <c r="J27" s="4">
        <v>51600</v>
      </c>
      <c r="K27" s="4">
        <v>297210</v>
      </c>
      <c r="L27" s="4">
        <v>297210</v>
      </c>
      <c r="M27" s="4">
        <v>50960</v>
      </c>
      <c r="N27" s="4">
        <v>3793166</v>
      </c>
      <c r="O27" s="4">
        <v>28320</v>
      </c>
      <c r="P27" s="4">
        <v>86665</v>
      </c>
      <c r="Q27" s="4">
        <v>86665</v>
      </c>
      <c r="R27" s="4">
        <v>33450</v>
      </c>
      <c r="S27" s="4">
        <v>966239</v>
      </c>
    </row>
    <row r="28" spans="1:19" x14ac:dyDescent="0.2">
      <c r="A28">
        <v>25</v>
      </c>
      <c r="B28">
        <v>0</v>
      </c>
      <c r="C28">
        <v>100</v>
      </c>
      <c r="D28">
        <v>1</v>
      </c>
      <c r="E28">
        <v>1</v>
      </c>
      <c r="F28">
        <v>3447.315000000001</v>
      </c>
      <c r="G28">
        <v>949.95</v>
      </c>
      <c r="H28">
        <v>0.72443771456916473</v>
      </c>
      <c r="I28">
        <v>3600.2274932861328</v>
      </c>
      <c r="J28" s="4">
        <v>101850</v>
      </c>
      <c r="K28" s="4">
        <v>592460</v>
      </c>
      <c r="L28" s="4">
        <v>592460</v>
      </c>
      <c r="M28" s="4">
        <v>99960</v>
      </c>
      <c r="N28" s="4">
        <v>7582916</v>
      </c>
      <c r="O28" s="4">
        <v>56552</v>
      </c>
      <c r="P28" s="4">
        <v>172797</v>
      </c>
      <c r="Q28" s="4">
        <v>172797</v>
      </c>
      <c r="R28" s="4">
        <v>66139</v>
      </c>
      <c r="S28" s="4">
        <v>1926044</v>
      </c>
    </row>
    <row r="29" spans="1:19" x14ac:dyDescent="0.2">
      <c r="A29">
        <v>5</v>
      </c>
      <c r="B29">
        <v>0.1</v>
      </c>
      <c r="C29">
        <v>10</v>
      </c>
      <c r="D29">
        <v>1</v>
      </c>
      <c r="E29">
        <v>0.4</v>
      </c>
      <c r="F29">
        <v>6468.44</v>
      </c>
      <c r="G29">
        <v>6168.8042332936757</v>
      </c>
      <c r="H29">
        <v>4.6322724908374191E-2</v>
      </c>
      <c r="I29">
        <v>3600.0386371612549</v>
      </c>
      <c r="J29" s="4">
        <v>11200</v>
      </c>
      <c r="K29" s="4">
        <v>21610</v>
      </c>
      <c r="L29" s="4">
        <v>21610</v>
      </c>
      <c r="M29" s="4">
        <v>11760</v>
      </c>
      <c r="N29" s="4">
        <v>228746</v>
      </c>
      <c r="O29" s="4">
        <v>6324</v>
      </c>
      <c r="P29" s="4">
        <v>5439</v>
      </c>
      <c r="Q29" s="4">
        <v>5439</v>
      </c>
      <c r="R29" s="4">
        <v>2810</v>
      </c>
      <c r="S29" s="4">
        <v>53503</v>
      </c>
    </row>
    <row r="30" spans="1:19" x14ac:dyDescent="0.2">
      <c r="A30">
        <v>5</v>
      </c>
      <c r="B30">
        <v>0.1</v>
      </c>
      <c r="C30">
        <v>50</v>
      </c>
      <c r="D30">
        <v>1</v>
      </c>
      <c r="E30">
        <v>0.4</v>
      </c>
      <c r="F30">
        <v>6768.6909964034803</v>
      </c>
      <c r="G30">
        <v>6507.7610728447553</v>
      </c>
      <c r="H30">
        <v>3.8549539888490879E-2</v>
      </c>
      <c r="I30">
        <v>3600.0723972320561</v>
      </c>
      <c r="J30" s="4">
        <v>50600</v>
      </c>
      <c r="K30" s="4">
        <v>100210</v>
      </c>
      <c r="L30" s="4">
        <v>100210</v>
      </c>
      <c r="M30" s="4">
        <v>50960</v>
      </c>
      <c r="N30" s="4">
        <v>1130066</v>
      </c>
      <c r="O30" s="4">
        <v>31263</v>
      </c>
      <c r="P30" s="4">
        <v>26398</v>
      </c>
      <c r="Q30" s="4">
        <v>26398</v>
      </c>
      <c r="R30" s="4">
        <v>13253</v>
      </c>
      <c r="S30" s="4">
        <v>266746</v>
      </c>
    </row>
    <row r="31" spans="1:19" x14ac:dyDescent="0.2">
      <c r="A31">
        <v>5</v>
      </c>
      <c r="B31">
        <v>0.1</v>
      </c>
      <c r="C31">
        <v>100</v>
      </c>
      <c r="D31">
        <v>1</v>
      </c>
      <c r="E31">
        <v>0.4</v>
      </c>
      <c r="F31">
        <v>6894.0924999999988</v>
      </c>
      <c r="G31">
        <v>6582.8342646862302</v>
      </c>
      <c r="H31">
        <v>4.5148543526761307E-2</v>
      </c>
      <c r="I31">
        <v>3600.1284084320068</v>
      </c>
      <c r="J31" s="4">
        <v>99850</v>
      </c>
      <c r="K31" s="4">
        <v>198460</v>
      </c>
      <c r="L31" s="4">
        <v>198460</v>
      </c>
      <c r="M31" s="4">
        <v>99960</v>
      </c>
      <c r="N31" s="4">
        <v>2256716</v>
      </c>
      <c r="O31" s="4">
        <v>62442</v>
      </c>
      <c r="P31" s="4">
        <v>52607</v>
      </c>
      <c r="Q31" s="4">
        <v>52607</v>
      </c>
      <c r="R31" s="4">
        <v>26338</v>
      </c>
      <c r="S31" s="4">
        <v>533359</v>
      </c>
    </row>
    <row r="32" spans="1:19" x14ac:dyDescent="0.2">
      <c r="A32">
        <v>9</v>
      </c>
      <c r="B32">
        <v>0.1</v>
      </c>
      <c r="C32">
        <v>10</v>
      </c>
      <c r="D32">
        <v>1</v>
      </c>
      <c r="E32">
        <v>0.4</v>
      </c>
      <c r="F32">
        <v>7617.4100000000008</v>
      </c>
      <c r="G32">
        <v>7179.3575399726797</v>
      </c>
      <c r="H32">
        <v>5.7506745734747247E-2</v>
      </c>
      <c r="I32">
        <v>3600.0770301818852</v>
      </c>
      <c r="J32" s="4">
        <v>11240</v>
      </c>
      <c r="K32" s="4">
        <v>29490</v>
      </c>
      <c r="L32" s="4">
        <v>29490</v>
      </c>
      <c r="M32" s="4">
        <v>11760</v>
      </c>
      <c r="N32" s="4">
        <v>353106</v>
      </c>
      <c r="O32" s="4">
        <v>6424</v>
      </c>
      <c r="P32" s="4">
        <v>7868</v>
      </c>
      <c r="Q32" s="4">
        <v>7868</v>
      </c>
      <c r="R32" s="4">
        <v>5024</v>
      </c>
      <c r="S32" s="4">
        <v>85564</v>
      </c>
    </row>
    <row r="33" spans="1:19" x14ac:dyDescent="0.2">
      <c r="A33">
        <v>9</v>
      </c>
      <c r="B33">
        <v>0.1</v>
      </c>
      <c r="C33">
        <v>50</v>
      </c>
      <c r="D33">
        <v>1</v>
      </c>
      <c r="E33">
        <v>0.4</v>
      </c>
      <c r="F33">
        <v>8535.2249998500265</v>
      </c>
      <c r="G33">
        <v>7914.3193618249406</v>
      </c>
      <c r="H33">
        <v>7.2746253090691326E-2</v>
      </c>
      <c r="I33">
        <v>3600.1445407867432</v>
      </c>
      <c r="J33" s="4">
        <v>50800</v>
      </c>
      <c r="K33" s="4">
        <v>139610</v>
      </c>
      <c r="L33" s="4">
        <v>139610</v>
      </c>
      <c r="M33" s="4">
        <v>50960</v>
      </c>
      <c r="N33" s="4">
        <v>1751866</v>
      </c>
      <c r="O33" s="4">
        <v>31580</v>
      </c>
      <c r="P33" s="4">
        <v>38464</v>
      </c>
      <c r="Q33" s="4">
        <v>38464</v>
      </c>
      <c r="R33" s="4">
        <v>23918</v>
      </c>
      <c r="S33" s="4">
        <v>427692</v>
      </c>
    </row>
    <row r="34" spans="1:19" x14ac:dyDescent="0.2">
      <c r="A34">
        <v>9</v>
      </c>
      <c r="B34">
        <v>0.1</v>
      </c>
      <c r="C34">
        <v>100</v>
      </c>
      <c r="D34">
        <v>1</v>
      </c>
      <c r="E34">
        <v>0.4</v>
      </c>
      <c r="F34">
        <v>8782.3609999999971</v>
      </c>
      <c r="G34">
        <v>7934.9144230473576</v>
      </c>
      <c r="H34">
        <v>9.649416335227394E-2</v>
      </c>
      <c r="I34">
        <v>3600.1275539398189</v>
      </c>
      <c r="J34" s="4">
        <v>100250</v>
      </c>
      <c r="K34" s="4">
        <v>277260</v>
      </c>
      <c r="L34" s="4">
        <v>277260</v>
      </c>
      <c r="M34" s="4">
        <v>99960</v>
      </c>
      <c r="N34" s="4">
        <v>3500316</v>
      </c>
      <c r="O34" s="4">
        <v>62983</v>
      </c>
      <c r="P34" s="4">
        <v>76627</v>
      </c>
      <c r="Q34" s="4">
        <v>76627</v>
      </c>
      <c r="R34" s="4">
        <v>47637</v>
      </c>
      <c r="S34" s="4">
        <v>854891</v>
      </c>
    </row>
    <row r="35" spans="1:19" x14ac:dyDescent="0.2">
      <c r="A35">
        <v>25</v>
      </c>
      <c r="B35">
        <v>0.1</v>
      </c>
      <c r="C35">
        <v>10</v>
      </c>
      <c r="D35">
        <v>1</v>
      </c>
      <c r="E35">
        <v>0.4</v>
      </c>
      <c r="F35">
        <v>6899.1500000000005</v>
      </c>
      <c r="G35">
        <v>6099.5</v>
      </c>
      <c r="H35">
        <v>0.1159055825717662</v>
      </c>
      <c r="I35">
        <v>3600.083820343018</v>
      </c>
      <c r="J35" s="4">
        <v>11400</v>
      </c>
      <c r="K35" s="4">
        <v>61010</v>
      </c>
      <c r="L35" s="4">
        <v>61010</v>
      </c>
      <c r="M35" s="4">
        <v>11760</v>
      </c>
      <c r="N35" s="4">
        <v>761366</v>
      </c>
      <c r="O35" s="4">
        <v>6571</v>
      </c>
      <c r="P35" s="4">
        <v>17876</v>
      </c>
      <c r="Q35" s="4">
        <v>17876</v>
      </c>
      <c r="R35" s="4">
        <v>7222</v>
      </c>
      <c r="S35" s="4">
        <v>197845</v>
      </c>
    </row>
    <row r="36" spans="1:19" x14ac:dyDescent="0.2">
      <c r="A36">
        <v>25</v>
      </c>
      <c r="B36">
        <v>0.1</v>
      </c>
      <c r="C36">
        <v>50</v>
      </c>
      <c r="D36">
        <v>1</v>
      </c>
      <c r="E36">
        <v>0.4</v>
      </c>
      <c r="F36">
        <v>9272.0600000000031</v>
      </c>
      <c r="G36">
        <v>6028.2</v>
      </c>
      <c r="H36">
        <v>0.34985321492742738</v>
      </c>
      <c r="I36">
        <v>3600.050514221191</v>
      </c>
      <c r="J36" s="4">
        <v>51600</v>
      </c>
      <c r="K36" s="4">
        <v>297210</v>
      </c>
      <c r="L36" s="4">
        <v>297210</v>
      </c>
      <c r="M36" s="4">
        <v>50960</v>
      </c>
      <c r="N36" s="4">
        <v>3793166</v>
      </c>
      <c r="O36" s="4">
        <v>32340</v>
      </c>
      <c r="P36" s="4">
        <v>88685</v>
      </c>
      <c r="Q36" s="4">
        <v>88685</v>
      </c>
      <c r="R36" s="4">
        <v>35470</v>
      </c>
      <c r="S36" s="4">
        <v>990299</v>
      </c>
    </row>
    <row r="37" spans="1:19" x14ac:dyDescent="0.2">
      <c r="A37">
        <v>25</v>
      </c>
      <c r="B37">
        <v>0.1</v>
      </c>
      <c r="C37">
        <v>100</v>
      </c>
      <c r="D37">
        <v>1</v>
      </c>
      <c r="E37">
        <v>0.4</v>
      </c>
      <c r="F37">
        <v>12669.424999999999</v>
      </c>
      <c r="G37">
        <v>5630.5852367055331</v>
      </c>
      <c r="H37">
        <v>0.55557689187113579</v>
      </c>
      <c r="I37">
        <v>3600.080974578857</v>
      </c>
      <c r="J37" s="4">
        <v>101850</v>
      </c>
      <c r="K37" s="4">
        <v>592460</v>
      </c>
      <c r="L37" s="4">
        <v>592460</v>
      </c>
      <c r="M37" s="4">
        <v>99960</v>
      </c>
      <c r="N37" s="4">
        <v>7582916</v>
      </c>
      <c r="O37" s="4">
        <v>64572</v>
      </c>
      <c r="P37" s="4">
        <v>176817</v>
      </c>
      <c r="Q37" s="4">
        <v>176817</v>
      </c>
      <c r="R37" s="4">
        <v>70159</v>
      </c>
      <c r="S37" s="4">
        <v>1973904</v>
      </c>
    </row>
    <row r="38" spans="1:19" x14ac:dyDescent="0.2">
      <c r="A38">
        <v>5</v>
      </c>
      <c r="B38">
        <v>0.1</v>
      </c>
      <c r="C38">
        <v>10</v>
      </c>
      <c r="D38">
        <v>1</v>
      </c>
      <c r="E38">
        <v>0.6</v>
      </c>
      <c r="F38">
        <v>743.82500000000005</v>
      </c>
      <c r="G38">
        <v>712.15</v>
      </c>
      <c r="H38">
        <v>4.2583941115181753E-2</v>
      </c>
      <c r="I38">
        <v>3600.0407676696782</v>
      </c>
      <c r="J38" s="4">
        <v>11200</v>
      </c>
      <c r="K38" s="4">
        <v>21610</v>
      </c>
      <c r="L38" s="4">
        <v>21610</v>
      </c>
      <c r="M38" s="4">
        <v>11760</v>
      </c>
      <c r="N38" s="4">
        <v>228746</v>
      </c>
      <c r="O38" s="4">
        <v>6334</v>
      </c>
      <c r="P38" s="4">
        <v>5439</v>
      </c>
      <c r="Q38" s="4">
        <v>5439</v>
      </c>
      <c r="R38" s="4">
        <v>2810</v>
      </c>
      <c r="S38" s="4">
        <v>53632</v>
      </c>
    </row>
    <row r="39" spans="1:19" x14ac:dyDescent="0.2">
      <c r="A39">
        <v>5</v>
      </c>
      <c r="B39">
        <v>0.1</v>
      </c>
      <c r="C39">
        <v>50</v>
      </c>
      <c r="D39">
        <v>1</v>
      </c>
      <c r="E39">
        <v>0.6</v>
      </c>
      <c r="F39">
        <v>1121.098994001911</v>
      </c>
      <c r="G39">
        <v>1098.0503266437991</v>
      </c>
      <c r="H39">
        <v>2.0558993881384619E-2</v>
      </c>
      <c r="I39">
        <v>3600.082542419434</v>
      </c>
      <c r="J39" s="4">
        <v>50600</v>
      </c>
      <c r="K39" s="4">
        <v>100210</v>
      </c>
      <c r="L39" s="4">
        <v>100210</v>
      </c>
      <c r="M39" s="4">
        <v>50960</v>
      </c>
      <c r="N39" s="4">
        <v>1130066</v>
      </c>
      <c r="O39" s="4">
        <v>31310</v>
      </c>
      <c r="P39" s="4">
        <v>26398</v>
      </c>
      <c r="Q39" s="4">
        <v>26398</v>
      </c>
      <c r="R39" s="4">
        <v>13253</v>
      </c>
      <c r="S39" s="4">
        <v>267355</v>
      </c>
    </row>
    <row r="40" spans="1:19" x14ac:dyDescent="0.2">
      <c r="A40">
        <v>5</v>
      </c>
      <c r="B40">
        <v>0.1</v>
      </c>
      <c r="C40">
        <v>100</v>
      </c>
      <c r="D40">
        <v>1</v>
      </c>
      <c r="E40">
        <v>0.6</v>
      </c>
      <c r="F40">
        <v>1053.554491021536</v>
      </c>
      <c r="G40">
        <v>1010.7569258115089</v>
      </c>
      <c r="H40">
        <v>4.0622070879817569E-2</v>
      </c>
      <c r="I40">
        <v>3600.1479034423828</v>
      </c>
      <c r="J40" s="4">
        <v>99850</v>
      </c>
      <c r="K40" s="4">
        <v>198460</v>
      </c>
      <c r="L40" s="4">
        <v>198460</v>
      </c>
      <c r="M40" s="4">
        <v>99960</v>
      </c>
      <c r="N40" s="4">
        <v>2256716</v>
      </c>
      <c r="O40" s="4">
        <v>62542</v>
      </c>
      <c r="P40" s="4">
        <v>52607</v>
      </c>
      <c r="Q40" s="4">
        <v>52607</v>
      </c>
      <c r="R40" s="4">
        <v>26338</v>
      </c>
      <c r="S40" s="4">
        <v>534656</v>
      </c>
    </row>
    <row r="41" spans="1:19" x14ac:dyDescent="0.2">
      <c r="A41">
        <v>9</v>
      </c>
      <c r="B41">
        <v>0.1</v>
      </c>
      <c r="C41">
        <v>10</v>
      </c>
      <c r="D41">
        <v>1</v>
      </c>
      <c r="E41">
        <v>0.6</v>
      </c>
      <c r="F41">
        <v>649.49</v>
      </c>
      <c r="G41">
        <v>392.72500000000002</v>
      </c>
      <c r="H41">
        <v>0.39533326148208592</v>
      </c>
      <c r="I41">
        <v>3600.06079864502</v>
      </c>
      <c r="J41" s="4">
        <v>11240</v>
      </c>
      <c r="K41" s="4">
        <v>29490</v>
      </c>
      <c r="L41" s="4">
        <v>29490</v>
      </c>
      <c r="M41" s="4">
        <v>11760</v>
      </c>
      <c r="N41" s="4">
        <v>353106</v>
      </c>
      <c r="O41" s="4">
        <v>6424</v>
      </c>
      <c r="P41" s="4">
        <v>7868</v>
      </c>
      <c r="Q41" s="4">
        <v>7868</v>
      </c>
      <c r="R41" s="4">
        <v>5024</v>
      </c>
      <c r="S41" s="4">
        <v>85564</v>
      </c>
    </row>
    <row r="42" spans="1:19" x14ac:dyDescent="0.2">
      <c r="A42">
        <v>9</v>
      </c>
      <c r="B42">
        <v>0.1</v>
      </c>
      <c r="C42">
        <v>50</v>
      </c>
      <c r="D42">
        <v>1</v>
      </c>
      <c r="E42">
        <v>0.6</v>
      </c>
      <c r="F42">
        <v>1838.614988475138</v>
      </c>
      <c r="G42">
        <v>757.54639664352192</v>
      </c>
      <c r="H42">
        <v>0.58797986452193796</v>
      </c>
      <c r="I42">
        <v>3600.1211833953862</v>
      </c>
      <c r="J42" s="4">
        <v>50800</v>
      </c>
      <c r="K42" s="4">
        <v>139610</v>
      </c>
      <c r="L42" s="4">
        <v>139610</v>
      </c>
      <c r="M42" s="4">
        <v>50960</v>
      </c>
      <c r="N42" s="4">
        <v>1751866</v>
      </c>
      <c r="O42" s="4">
        <v>31580</v>
      </c>
      <c r="P42" s="4">
        <v>38464</v>
      </c>
      <c r="Q42" s="4">
        <v>38464</v>
      </c>
      <c r="R42" s="4">
        <v>23918</v>
      </c>
      <c r="S42" s="4">
        <v>427692</v>
      </c>
    </row>
    <row r="43" spans="1:19" x14ac:dyDescent="0.2">
      <c r="A43">
        <v>9</v>
      </c>
      <c r="B43">
        <v>0.1</v>
      </c>
      <c r="C43">
        <v>100</v>
      </c>
      <c r="D43">
        <v>1</v>
      </c>
      <c r="E43">
        <v>0.6</v>
      </c>
      <c r="F43">
        <v>5893.4259995774328</v>
      </c>
      <c r="G43">
        <v>549.03254141013019</v>
      </c>
      <c r="H43">
        <v>0.90683983451230299</v>
      </c>
      <c r="I43">
        <v>3600.039724349976</v>
      </c>
      <c r="J43" s="4">
        <v>100250</v>
      </c>
      <c r="K43" s="4">
        <v>277260</v>
      </c>
      <c r="L43" s="4">
        <v>277260</v>
      </c>
      <c r="M43" s="4">
        <v>99960</v>
      </c>
      <c r="N43" s="4">
        <v>3500316</v>
      </c>
      <c r="O43" s="4">
        <v>62983</v>
      </c>
      <c r="P43" s="4">
        <v>76627</v>
      </c>
      <c r="Q43" s="4">
        <v>76627</v>
      </c>
      <c r="R43" s="4">
        <v>47637</v>
      </c>
      <c r="S43" s="4">
        <v>854891</v>
      </c>
    </row>
    <row r="44" spans="1:19" x14ac:dyDescent="0.2">
      <c r="A44">
        <v>25</v>
      </c>
      <c r="B44">
        <v>0.1</v>
      </c>
      <c r="C44">
        <v>10</v>
      </c>
      <c r="D44">
        <v>1</v>
      </c>
      <c r="E44">
        <v>0.6</v>
      </c>
      <c r="F44">
        <v>1678.8</v>
      </c>
      <c r="G44">
        <v>694.95</v>
      </c>
      <c r="H44">
        <v>0.5860436025732666</v>
      </c>
      <c r="I44">
        <v>3600.0547122955322</v>
      </c>
      <c r="J44" s="4">
        <v>11400</v>
      </c>
      <c r="K44" s="4">
        <v>61010</v>
      </c>
      <c r="L44" s="4">
        <v>61010</v>
      </c>
      <c r="M44" s="4">
        <v>11760</v>
      </c>
      <c r="N44" s="4">
        <v>761366</v>
      </c>
      <c r="O44" s="4">
        <v>6571</v>
      </c>
      <c r="P44" s="4">
        <v>17876</v>
      </c>
      <c r="Q44" s="4">
        <v>17876</v>
      </c>
      <c r="R44" s="4">
        <v>7222</v>
      </c>
      <c r="S44" s="4">
        <v>197845</v>
      </c>
    </row>
    <row r="45" spans="1:19" x14ac:dyDescent="0.2">
      <c r="A45">
        <v>25</v>
      </c>
      <c r="B45">
        <v>0.1</v>
      </c>
      <c r="C45">
        <v>50</v>
      </c>
      <c r="D45">
        <v>1</v>
      </c>
      <c r="E45">
        <v>0.6</v>
      </c>
      <c r="F45">
        <v>4811.8300000000027</v>
      </c>
      <c r="G45">
        <v>359.85</v>
      </c>
      <c r="H45">
        <v>0.92521556247830861</v>
      </c>
      <c r="I45">
        <v>3600.0526084899898</v>
      </c>
      <c r="J45" s="4">
        <v>51600</v>
      </c>
      <c r="K45" s="4">
        <v>297210</v>
      </c>
      <c r="L45" s="4">
        <v>297210</v>
      </c>
      <c r="M45" s="4">
        <v>50960</v>
      </c>
      <c r="N45" s="4">
        <v>3793166</v>
      </c>
      <c r="O45" s="4">
        <v>32340</v>
      </c>
      <c r="P45" s="4">
        <v>88685</v>
      </c>
      <c r="Q45" s="4">
        <v>88685</v>
      </c>
      <c r="R45" s="4">
        <v>35470</v>
      </c>
      <c r="S45" s="4">
        <v>990299</v>
      </c>
    </row>
    <row r="46" spans="1:19" x14ac:dyDescent="0.2">
      <c r="A46">
        <v>25</v>
      </c>
      <c r="B46">
        <v>0.1</v>
      </c>
      <c r="C46">
        <v>100</v>
      </c>
      <c r="D46">
        <v>1</v>
      </c>
      <c r="E46">
        <v>0.6</v>
      </c>
      <c r="F46">
        <v>5925.0149999999994</v>
      </c>
      <c r="G46">
        <v>337.63499999999999</v>
      </c>
      <c r="H46">
        <v>0.94301533413839456</v>
      </c>
      <c r="I46">
        <v>3600.0914535522461</v>
      </c>
      <c r="J46" s="4">
        <v>101850</v>
      </c>
      <c r="K46" s="4">
        <v>592460</v>
      </c>
      <c r="L46" s="4">
        <v>592460</v>
      </c>
      <c r="M46" s="4">
        <v>99960</v>
      </c>
      <c r="N46" s="4">
        <v>7582916</v>
      </c>
      <c r="O46" s="4">
        <v>64572</v>
      </c>
      <c r="P46" s="4">
        <v>176817</v>
      </c>
      <c r="Q46" s="4">
        <v>176817</v>
      </c>
      <c r="R46" s="4">
        <v>70159</v>
      </c>
      <c r="S46" s="4">
        <v>1973904</v>
      </c>
    </row>
    <row r="47" spans="1:19" x14ac:dyDescent="0.2">
      <c r="A47">
        <v>5</v>
      </c>
      <c r="B47">
        <v>0.1</v>
      </c>
      <c r="C47">
        <v>10</v>
      </c>
      <c r="D47">
        <v>1</v>
      </c>
      <c r="E47">
        <v>1</v>
      </c>
      <c r="F47">
        <v>666.52</v>
      </c>
      <c r="G47">
        <v>666.52</v>
      </c>
      <c r="H47">
        <v>0</v>
      </c>
      <c r="I47">
        <v>123.7407493591309</v>
      </c>
      <c r="J47" s="4">
        <v>11200</v>
      </c>
      <c r="K47" s="4">
        <v>21610</v>
      </c>
      <c r="L47" s="4">
        <v>21610</v>
      </c>
      <c r="M47" s="4">
        <v>11760</v>
      </c>
      <c r="N47" s="4">
        <v>228746</v>
      </c>
      <c r="O47" s="4">
        <v>6310</v>
      </c>
      <c r="P47" s="4">
        <v>5439</v>
      </c>
      <c r="Q47" s="4">
        <v>5439</v>
      </c>
      <c r="R47" s="4">
        <v>2810</v>
      </c>
      <c r="S47" s="4">
        <v>53197</v>
      </c>
    </row>
    <row r="48" spans="1:19" x14ac:dyDescent="0.2">
      <c r="A48">
        <v>5</v>
      </c>
      <c r="B48">
        <v>0.1</v>
      </c>
      <c r="C48">
        <v>50</v>
      </c>
      <c r="D48">
        <v>1</v>
      </c>
      <c r="E48">
        <v>1</v>
      </c>
      <c r="F48">
        <v>1086.7949932050601</v>
      </c>
      <c r="G48">
        <v>1086.7949932050601</v>
      </c>
      <c r="H48">
        <v>0</v>
      </c>
      <c r="I48">
        <v>160.97661590576169</v>
      </c>
      <c r="J48" s="4">
        <v>50600</v>
      </c>
      <c r="K48" s="4">
        <v>100210</v>
      </c>
      <c r="L48" s="4">
        <v>100210</v>
      </c>
      <c r="M48" s="4">
        <v>50960</v>
      </c>
      <c r="N48" s="4">
        <v>1130066</v>
      </c>
      <c r="O48" s="4">
        <v>31205</v>
      </c>
      <c r="P48" s="4">
        <v>26398</v>
      </c>
      <c r="Q48" s="4">
        <v>26398</v>
      </c>
      <c r="R48" s="4">
        <v>13253</v>
      </c>
      <c r="S48" s="4">
        <v>265354</v>
      </c>
    </row>
    <row r="49" spans="1:19" x14ac:dyDescent="0.2">
      <c r="A49">
        <v>5</v>
      </c>
      <c r="B49">
        <v>0.1</v>
      </c>
      <c r="C49">
        <v>100</v>
      </c>
      <c r="D49">
        <v>1</v>
      </c>
      <c r="E49">
        <v>1</v>
      </c>
      <c r="F49">
        <v>1002.253989840479</v>
      </c>
      <c r="G49">
        <v>1002.253989754485</v>
      </c>
      <c r="H49">
        <v>8.5799900383041516E-11</v>
      </c>
      <c r="I49">
        <v>602.51957321166992</v>
      </c>
      <c r="J49" s="4">
        <v>99850</v>
      </c>
      <c r="K49" s="4">
        <v>198460</v>
      </c>
      <c r="L49" s="4">
        <v>198460</v>
      </c>
      <c r="M49" s="4">
        <v>99960</v>
      </c>
      <c r="N49" s="4">
        <v>2256716</v>
      </c>
      <c r="O49" s="4">
        <v>62330</v>
      </c>
      <c r="P49" s="4">
        <v>52607</v>
      </c>
      <c r="Q49" s="4">
        <v>52607</v>
      </c>
      <c r="R49" s="4">
        <v>26338</v>
      </c>
      <c r="S49" s="4">
        <v>530621</v>
      </c>
    </row>
    <row r="50" spans="1:19" x14ac:dyDescent="0.2">
      <c r="A50">
        <v>9</v>
      </c>
      <c r="B50">
        <v>0.1</v>
      </c>
      <c r="C50">
        <v>10</v>
      </c>
      <c r="D50">
        <v>1</v>
      </c>
      <c r="E50">
        <v>1</v>
      </c>
      <c r="F50">
        <v>309.89999999999998</v>
      </c>
      <c r="G50">
        <v>236.30000000000041</v>
      </c>
      <c r="H50">
        <v>0.23749596644078619</v>
      </c>
      <c r="I50">
        <v>3600.0688877105708</v>
      </c>
      <c r="J50" s="4">
        <v>11240</v>
      </c>
      <c r="K50" s="4">
        <v>29490</v>
      </c>
      <c r="L50" s="4">
        <v>29490</v>
      </c>
      <c r="M50" s="4">
        <v>11760</v>
      </c>
      <c r="N50" s="4">
        <v>353106</v>
      </c>
      <c r="O50" s="4">
        <v>6404</v>
      </c>
      <c r="P50" s="4">
        <v>7868</v>
      </c>
      <c r="Q50" s="4">
        <v>7868</v>
      </c>
      <c r="R50" s="4">
        <v>5024</v>
      </c>
      <c r="S50" s="4">
        <v>84826</v>
      </c>
    </row>
    <row r="51" spans="1:19" x14ac:dyDescent="0.2">
      <c r="A51">
        <v>9</v>
      </c>
      <c r="B51">
        <v>0.1</v>
      </c>
      <c r="C51">
        <v>50</v>
      </c>
      <c r="D51">
        <v>1</v>
      </c>
      <c r="E51">
        <v>1</v>
      </c>
      <c r="F51">
        <v>792.27999437265487</v>
      </c>
      <c r="G51">
        <v>564.7198948313993</v>
      </c>
      <c r="H51">
        <v>0.28722181698080462</v>
      </c>
      <c r="I51">
        <v>3600.1118831634521</v>
      </c>
      <c r="J51" s="4">
        <v>50800</v>
      </c>
      <c r="K51" s="4">
        <v>139610</v>
      </c>
      <c r="L51" s="4">
        <v>139610</v>
      </c>
      <c r="M51" s="4">
        <v>50960</v>
      </c>
      <c r="N51" s="4">
        <v>1751866</v>
      </c>
      <c r="O51" s="4">
        <v>31480</v>
      </c>
      <c r="P51" s="4">
        <v>38464</v>
      </c>
      <c r="Q51" s="4">
        <v>38464</v>
      </c>
      <c r="R51" s="4">
        <v>23918</v>
      </c>
      <c r="S51" s="4">
        <v>423978</v>
      </c>
    </row>
    <row r="52" spans="1:19" x14ac:dyDescent="0.2">
      <c r="A52">
        <v>9</v>
      </c>
      <c r="B52">
        <v>0.1</v>
      </c>
      <c r="C52">
        <v>100</v>
      </c>
      <c r="D52">
        <v>1</v>
      </c>
      <c r="E52">
        <v>1</v>
      </c>
      <c r="F52">
        <v>2125.6975000000002</v>
      </c>
      <c r="G52">
        <v>606.13832372485024</v>
      </c>
      <c r="H52">
        <v>0.71485203152148868</v>
      </c>
      <c r="I52">
        <v>3600.0336570739751</v>
      </c>
      <c r="J52" s="4">
        <v>100250</v>
      </c>
      <c r="K52" s="4">
        <v>277260</v>
      </c>
      <c r="L52" s="4">
        <v>277260</v>
      </c>
      <c r="M52" s="4">
        <v>99960</v>
      </c>
      <c r="N52" s="4">
        <v>3500316</v>
      </c>
      <c r="O52" s="4">
        <v>62883</v>
      </c>
      <c r="P52" s="4">
        <v>76627</v>
      </c>
      <c r="Q52" s="4">
        <v>76627</v>
      </c>
      <c r="R52" s="4">
        <v>47637</v>
      </c>
      <c r="S52" s="4">
        <v>852415</v>
      </c>
    </row>
    <row r="53" spans="1:19" x14ac:dyDescent="0.2">
      <c r="A53">
        <v>25</v>
      </c>
      <c r="B53">
        <v>0.1</v>
      </c>
      <c r="C53">
        <v>10</v>
      </c>
      <c r="D53">
        <v>1</v>
      </c>
      <c r="E53">
        <v>1</v>
      </c>
      <c r="F53">
        <v>1580.2</v>
      </c>
      <c r="G53">
        <v>737.95</v>
      </c>
      <c r="H53">
        <v>0.53300215162637643</v>
      </c>
      <c r="I53">
        <v>3600.0723896026611</v>
      </c>
      <c r="J53" s="4">
        <v>11400</v>
      </c>
      <c r="K53" s="4">
        <v>61010</v>
      </c>
      <c r="L53" s="4">
        <v>61010</v>
      </c>
      <c r="M53" s="4">
        <v>11760</v>
      </c>
      <c r="N53" s="4">
        <v>761366</v>
      </c>
      <c r="O53" s="4">
        <v>6571</v>
      </c>
      <c r="P53" s="4">
        <v>17876</v>
      </c>
      <c r="Q53" s="4">
        <v>17876</v>
      </c>
      <c r="R53" s="4">
        <v>7222</v>
      </c>
      <c r="S53" s="4">
        <v>197845</v>
      </c>
    </row>
    <row r="54" spans="1:19" x14ac:dyDescent="0.2">
      <c r="A54">
        <v>25</v>
      </c>
      <c r="B54">
        <v>0.1</v>
      </c>
      <c r="C54">
        <v>50</v>
      </c>
      <c r="D54">
        <v>1</v>
      </c>
      <c r="E54">
        <v>1</v>
      </c>
      <c r="F54">
        <v>3494.14</v>
      </c>
      <c r="G54">
        <v>224.56</v>
      </c>
      <c r="H54">
        <v>0.93573239767153005</v>
      </c>
      <c r="I54">
        <v>3600.135765075684</v>
      </c>
      <c r="J54" s="4">
        <v>51600</v>
      </c>
      <c r="K54" s="4">
        <v>297210</v>
      </c>
      <c r="L54" s="4">
        <v>297210</v>
      </c>
      <c r="M54" s="4">
        <v>50960</v>
      </c>
      <c r="N54" s="4">
        <v>3793166</v>
      </c>
      <c r="O54" s="4">
        <v>32340</v>
      </c>
      <c r="P54" s="4">
        <v>88685</v>
      </c>
      <c r="Q54" s="4">
        <v>88685</v>
      </c>
      <c r="R54" s="4">
        <v>35470</v>
      </c>
      <c r="S54" s="4">
        <v>990299</v>
      </c>
    </row>
    <row r="55" spans="1:19" x14ac:dyDescent="0.2">
      <c r="A55">
        <v>25</v>
      </c>
      <c r="B55">
        <v>0.1</v>
      </c>
      <c r="C55">
        <v>100</v>
      </c>
      <c r="D55">
        <v>1</v>
      </c>
      <c r="E55">
        <v>1</v>
      </c>
      <c r="F55">
        <v>2189.6149999999998</v>
      </c>
      <c r="G55">
        <v>325.14999999999998</v>
      </c>
      <c r="H55">
        <v>0.85150357482936501</v>
      </c>
      <c r="I55">
        <v>3600.197616577148</v>
      </c>
      <c r="J55" s="4">
        <v>101850</v>
      </c>
      <c r="K55" s="4">
        <v>592460</v>
      </c>
      <c r="L55" s="4">
        <v>592460</v>
      </c>
      <c r="M55" s="4">
        <v>99960</v>
      </c>
      <c r="N55" s="4">
        <v>7582916</v>
      </c>
      <c r="O55" s="4">
        <v>64572</v>
      </c>
      <c r="P55" s="4">
        <v>176817</v>
      </c>
      <c r="Q55" s="4">
        <v>176817</v>
      </c>
      <c r="R55" s="4">
        <v>70159</v>
      </c>
      <c r="S55" s="4">
        <v>1973904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8F659-070A-2040-902D-6E5428378966}">
  <dimension ref="A1:AI55"/>
  <sheetViews>
    <sheetView topLeftCell="X1" workbookViewId="0">
      <selection activeCell="AC3" sqref="AC3"/>
    </sheetView>
  </sheetViews>
  <sheetFormatPr baseColWidth="10" defaultRowHeight="15" x14ac:dyDescent="0.2"/>
  <cols>
    <col min="3" max="3" width="11.83203125" customWidth="1"/>
    <col min="4" max="4" width="7.1640625" customWidth="1"/>
    <col min="5" max="5" width="15.33203125" customWidth="1"/>
  </cols>
  <sheetData>
    <row r="1" spans="1:3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20</v>
      </c>
      <c r="O1" t="s">
        <v>128</v>
      </c>
      <c r="P1" t="s">
        <v>129</v>
      </c>
      <c r="Q1" t="s">
        <v>130</v>
      </c>
      <c r="R1" t="s">
        <v>131</v>
      </c>
      <c r="S1" t="s">
        <v>132</v>
      </c>
      <c r="Y1" s="5" t="s">
        <v>19</v>
      </c>
      <c r="Z1" s="5" t="s">
        <v>14</v>
      </c>
      <c r="AA1" s="5" t="s">
        <v>13</v>
      </c>
      <c r="AB1" s="5" t="s">
        <v>15</v>
      </c>
      <c r="AC1" s="5" t="s">
        <v>16</v>
      </c>
      <c r="AD1" s="5" t="s">
        <v>17</v>
      </c>
      <c r="AE1" s="5" t="s">
        <v>21</v>
      </c>
      <c r="AF1" s="5"/>
      <c r="AG1" s="5"/>
      <c r="AH1" s="5"/>
      <c r="AI1" t="s">
        <v>8</v>
      </c>
    </row>
    <row r="2" spans="1:35" x14ac:dyDescent="0.2">
      <c r="A2">
        <v>25</v>
      </c>
      <c r="B2">
        <v>0</v>
      </c>
      <c r="C2">
        <v>10</v>
      </c>
      <c r="D2">
        <v>1</v>
      </c>
      <c r="E2">
        <v>1</v>
      </c>
      <c r="F2">
        <v>2618.0500000000002</v>
      </c>
      <c r="G2">
        <v>1860.55</v>
      </c>
      <c r="H2">
        <v>0.2893374840052711</v>
      </c>
      <c r="I2">
        <v>3600.2942066192632</v>
      </c>
      <c r="J2">
        <v>18904</v>
      </c>
      <c r="K2">
        <v>396170</v>
      </c>
      <c r="L2">
        <v>396170</v>
      </c>
      <c r="M2">
        <v>395920</v>
      </c>
      <c r="N2">
        <v>6441874</v>
      </c>
      <c r="O2">
        <v>7911</v>
      </c>
      <c r="P2">
        <v>132735</v>
      </c>
      <c r="Q2">
        <v>132735</v>
      </c>
      <c r="R2">
        <v>131793</v>
      </c>
      <c r="S2">
        <v>2047550</v>
      </c>
      <c r="Y2" s="5"/>
      <c r="Z2" s="5"/>
      <c r="AA2" s="5"/>
      <c r="AB2" s="5"/>
      <c r="AC2" s="5"/>
      <c r="AD2" s="5"/>
      <c r="AE2" s="6" t="s">
        <v>18</v>
      </c>
      <c r="AF2" s="6" t="s">
        <v>22</v>
      </c>
      <c r="AG2" s="6" t="s">
        <v>23</v>
      </c>
      <c r="AH2" s="6" t="s">
        <v>24</v>
      </c>
    </row>
    <row r="3" spans="1:35" x14ac:dyDescent="0.2">
      <c r="A3">
        <v>25</v>
      </c>
      <c r="B3">
        <v>0</v>
      </c>
      <c r="C3">
        <v>50</v>
      </c>
      <c r="D3">
        <v>1</v>
      </c>
      <c r="E3">
        <v>1</v>
      </c>
      <c r="F3">
        <v>4351.4899997760094</v>
      </c>
      <c r="G3">
        <v>1494.39</v>
      </c>
      <c r="H3">
        <v>0.65657970026889101</v>
      </c>
      <c r="I3">
        <v>3600.4349117279048</v>
      </c>
      <c r="J3">
        <v>91584</v>
      </c>
      <c r="K3">
        <v>1973010</v>
      </c>
      <c r="L3">
        <v>1973010</v>
      </c>
      <c r="M3">
        <v>1971760</v>
      </c>
      <c r="N3">
        <v>32200634</v>
      </c>
      <c r="O3">
        <v>39073</v>
      </c>
      <c r="P3">
        <v>664257</v>
      </c>
      <c r="Q3">
        <v>664257</v>
      </c>
      <c r="R3">
        <v>659544</v>
      </c>
      <c r="S3">
        <v>10267145</v>
      </c>
      <c r="Y3">
        <v>5</v>
      </c>
      <c r="Z3" s="2">
        <v>0.1</v>
      </c>
      <c r="AA3">
        <v>10</v>
      </c>
      <c r="AB3">
        <v>667</v>
      </c>
      <c r="AC3">
        <v>667</v>
      </c>
      <c r="AD3" s="3">
        <v>0</v>
      </c>
      <c r="AE3">
        <v>7745</v>
      </c>
      <c r="AF3">
        <v>9649</v>
      </c>
      <c r="AG3">
        <v>9600</v>
      </c>
      <c r="AH3">
        <v>121381</v>
      </c>
      <c r="AI3">
        <v>73</v>
      </c>
    </row>
    <row r="4" spans="1:35" x14ac:dyDescent="0.2">
      <c r="A4">
        <v>25</v>
      </c>
      <c r="B4">
        <v>0</v>
      </c>
      <c r="C4">
        <v>100</v>
      </c>
      <c r="D4">
        <v>1</v>
      </c>
      <c r="E4">
        <v>1</v>
      </c>
      <c r="F4">
        <v>6975.5299999999988</v>
      </c>
      <c r="G4">
        <v>1425.645</v>
      </c>
      <c r="H4">
        <v>0.795621981412165</v>
      </c>
      <c r="I4">
        <v>3601.1063461303711</v>
      </c>
      <c r="J4">
        <v>182434</v>
      </c>
      <c r="K4">
        <v>3944060</v>
      </c>
      <c r="L4">
        <v>3944060</v>
      </c>
      <c r="M4">
        <v>3941560</v>
      </c>
      <c r="N4">
        <v>64399084</v>
      </c>
      <c r="O4">
        <v>78048</v>
      </c>
      <c r="P4">
        <v>1326052</v>
      </c>
      <c r="Q4">
        <v>1326052</v>
      </c>
      <c r="R4">
        <v>1316618</v>
      </c>
      <c r="S4">
        <v>20492033</v>
      </c>
      <c r="Y4">
        <v>5</v>
      </c>
      <c r="Z4" s="2">
        <v>0.1</v>
      </c>
      <c r="AA4">
        <v>50</v>
      </c>
      <c r="AB4">
        <v>1087</v>
      </c>
      <c r="AC4">
        <v>1057</v>
      </c>
      <c r="AD4" s="3">
        <v>2.7E-2</v>
      </c>
      <c r="AE4">
        <v>38244</v>
      </c>
      <c r="AF4">
        <v>47328</v>
      </c>
      <c r="AG4">
        <v>47083</v>
      </c>
      <c r="AH4">
        <v>605890</v>
      </c>
      <c r="AI4" s="1">
        <v>3600.0688877105708</v>
      </c>
    </row>
    <row r="5" spans="1:35" x14ac:dyDescent="0.2">
      <c r="A5">
        <v>9</v>
      </c>
      <c r="B5">
        <v>0</v>
      </c>
      <c r="C5">
        <v>10</v>
      </c>
      <c r="D5">
        <v>1</v>
      </c>
      <c r="E5">
        <v>1</v>
      </c>
      <c r="F5">
        <v>966.07499999999993</v>
      </c>
      <c r="G5">
        <v>966.07499999999993</v>
      </c>
      <c r="H5">
        <v>0</v>
      </c>
      <c r="I5">
        <v>582.13390731811523</v>
      </c>
      <c r="J5">
        <v>18744</v>
      </c>
      <c r="K5">
        <v>60850</v>
      </c>
      <c r="L5">
        <v>60850</v>
      </c>
      <c r="M5">
        <v>60760</v>
      </c>
      <c r="N5">
        <v>927324</v>
      </c>
      <c r="O5">
        <v>7004</v>
      </c>
      <c r="P5">
        <v>15888</v>
      </c>
      <c r="Q5">
        <v>15888</v>
      </c>
      <c r="R5">
        <v>15804</v>
      </c>
      <c r="S5">
        <v>209724</v>
      </c>
      <c r="Y5">
        <v>5</v>
      </c>
      <c r="Z5" s="2">
        <v>0.1</v>
      </c>
      <c r="AA5">
        <v>100</v>
      </c>
      <c r="AB5">
        <v>1002</v>
      </c>
      <c r="AC5">
        <v>896</v>
      </c>
      <c r="AD5" s="3">
        <v>0.106</v>
      </c>
      <c r="AE5">
        <v>76373</v>
      </c>
      <c r="AF5">
        <v>94417</v>
      </c>
      <c r="AG5">
        <v>93928</v>
      </c>
      <c r="AH5">
        <v>1211381</v>
      </c>
      <c r="AI5" s="1">
        <v>3600.1118831634521</v>
      </c>
    </row>
    <row r="6" spans="1:35" x14ac:dyDescent="0.2">
      <c r="A6">
        <v>9</v>
      </c>
      <c r="B6">
        <v>0</v>
      </c>
      <c r="C6">
        <v>50</v>
      </c>
      <c r="D6">
        <v>1</v>
      </c>
      <c r="E6">
        <v>1</v>
      </c>
      <c r="F6">
        <v>1418.93</v>
      </c>
      <c r="G6">
        <v>1397.631066537504</v>
      </c>
      <c r="H6">
        <v>1.5010559691102489E-2</v>
      </c>
      <c r="I6">
        <v>3600.185432434082</v>
      </c>
      <c r="J6">
        <v>90784</v>
      </c>
      <c r="K6">
        <v>296410</v>
      </c>
      <c r="L6">
        <v>296410</v>
      </c>
      <c r="M6">
        <v>295960</v>
      </c>
      <c r="N6">
        <v>4627884</v>
      </c>
      <c r="O6">
        <v>34560</v>
      </c>
      <c r="P6">
        <v>79064</v>
      </c>
      <c r="Q6">
        <v>79064</v>
      </c>
      <c r="R6">
        <v>78638</v>
      </c>
      <c r="S6">
        <v>1054561</v>
      </c>
      <c r="Z6" s="2"/>
      <c r="AI6" s="1"/>
    </row>
    <row r="7" spans="1:35" x14ac:dyDescent="0.2">
      <c r="A7">
        <v>9</v>
      </c>
      <c r="B7">
        <v>0</v>
      </c>
      <c r="C7">
        <v>100</v>
      </c>
      <c r="D7">
        <v>1</v>
      </c>
      <c r="E7">
        <v>1</v>
      </c>
      <c r="F7">
        <v>1857.3375000000001</v>
      </c>
      <c r="G7">
        <v>1070.1730128014351</v>
      </c>
      <c r="H7">
        <v>0.42381338189670159</v>
      </c>
      <c r="I7">
        <v>3600.092256546021</v>
      </c>
      <c r="J7">
        <v>180834</v>
      </c>
      <c r="K7">
        <v>590860</v>
      </c>
      <c r="L7">
        <v>590860</v>
      </c>
      <c r="M7">
        <v>589960</v>
      </c>
      <c r="N7">
        <v>9253584</v>
      </c>
      <c r="O7">
        <v>68963</v>
      </c>
      <c r="P7">
        <v>157947</v>
      </c>
      <c r="Q7">
        <v>157947</v>
      </c>
      <c r="R7">
        <v>157097</v>
      </c>
      <c r="S7">
        <v>2109718</v>
      </c>
      <c r="Y7">
        <v>9</v>
      </c>
      <c r="Z7" s="2">
        <v>0.1</v>
      </c>
      <c r="AA7">
        <v>10</v>
      </c>
      <c r="AB7">
        <v>310</v>
      </c>
      <c r="AC7">
        <v>274</v>
      </c>
      <c r="AD7" s="3">
        <v>0.11700000000000001</v>
      </c>
      <c r="AE7">
        <v>7824</v>
      </c>
      <c r="AF7">
        <v>16308</v>
      </c>
      <c r="AG7">
        <v>16224</v>
      </c>
      <c r="AH7">
        <v>216584</v>
      </c>
      <c r="AI7" s="1">
        <v>3600.0688877105708</v>
      </c>
    </row>
    <row r="8" spans="1:35" x14ac:dyDescent="0.2">
      <c r="A8">
        <v>5</v>
      </c>
      <c r="B8">
        <v>0</v>
      </c>
      <c r="C8">
        <v>10</v>
      </c>
      <c r="D8">
        <v>1</v>
      </c>
      <c r="E8">
        <v>1</v>
      </c>
      <c r="F8">
        <v>996.5350000000002</v>
      </c>
      <c r="G8">
        <v>996.53499999999997</v>
      </c>
      <c r="H8">
        <v>0</v>
      </c>
      <c r="I8">
        <v>340.36978530883789</v>
      </c>
      <c r="J8">
        <v>18704</v>
      </c>
      <c r="K8">
        <v>37290</v>
      </c>
      <c r="L8">
        <v>37290</v>
      </c>
      <c r="M8">
        <v>37240</v>
      </c>
      <c r="N8">
        <v>543894</v>
      </c>
      <c r="O8">
        <v>6925</v>
      </c>
      <c r="P8">
        <v>9229</v>
      </c>
      <c r="Q8">
        <v>9229</v>
      </c>
      <c r="R8">
        <v>9180</v>
      </c>
      <c r="S8">
        <v>117721</v>
      </c>
      <c r="Y8">
        <v>9</v>
      </c>
      <c r="Z8" s="2">
        <v>0.1</v>
      </c>
      <c r="AA8">
        <v>50</v>
      </c>
      <c r="AB8">
        <v>951</v>
      </c>
      <c r="AC8">
        <v>674</v>
      </c>
      <c r="AD8" s="3">
        <v>0.29099999999999998</v>
      </c>
      <c r="AE8">
        <v>38580</v>
      </c>
      <c r="AF8">
        <v>81084</v>
      </c>
      <c r="AG8">
        <v>80658</v>
      </c>
      <c r="AH8">
        <v>1088621</v>
      </c>
      <c r="AI8" s="1">
        <v>3600.1118831634521</v>
      </c>
    </row>
    <row r="9" spans="1:35" x14ac:dyDescent="0.2">
      <c r="A9">
        <v>5</v>
      </c>
      <c r="B9">
        <v>0</v>
      </c>
      <c r="C9">
        <v>50</v>
      </c>
      <c r="D9">
        <v>1</v>
      </c>
      <c r="E9">
        <v>1</v>
      </c>
      <c r="F9">
        <v>1614.881996541882</v>
      </c>
      <c r="G9">
        <v>1600.6320000168671</v>
      </c>
      <c r="H9">
        <v>8.8241720172308087E-3</v>
      </c>
      <c r="I9">
        <v>3600.2574081420898</v>
      </c>
      <c r="J9">
        <v>90584</v>
      </c>
      <c r="K9">
        <v>178610</v>
      </c>
      <c r="L9">
        <v>178610</v>
      </c>
      <c r="M9">
        <v>178360</v>
      </c>
      <c r="N9">
        <v>2710734</v>
      </c>
      <c r="O9">
        <v>34224</v>
      </c>
      <c r="P9">
        <v>45308</v>
      </c>
      <c r="Q9">
        <v>45308</v>
      </c>
      <c r="R9">
        <v>45063</v>
      </c>
      <c r="S9">
        <v>587830</v>
      </c>
      <c r="Y9">
        <v>9</v>
      </c>
      <c r="Z9" s="2">
        <v>0.1</v>
      </c>
      <c r="AA9">
        <v>100</v>
      </c>
      <c r="AB9">
        <v>4290</v>
      </c>
      <c r="AC9">
        <v>627</v>
      </c>
      <c r="AD9" s="3">
        <v>0.85399999999999998</v>
      </c>
      <c r="AE9">
        <v>76983</v>
      </c>
      <c r="AF9">
        <v>161967</v>
      </c>
      <c r="AG9">
        <v>161117</v>
      </c>
      <c r="AH9">
        <v>2177778</v>
      </c>
      <c r="AI9" s="1">
        <v>3600.0336570739751</v>
      </c>
    </row>
    <row r="10" spans="1:35" x14ac:dyDescent="0.2">
      <c r="A10">
        <v>5</v>
      </c>
      <c r="B10">
        <v>0</v>
      </c>
      <c r="C10">
        <v>100</v>
      </c>
      <c r="D10">
        <v>1</v>
      </c>
      <c r="E10">
        <v>1</v>
      </c>
      <c r="F10">
        <v>1476.9570000000001</v>
      </c>
      <c r="G10">
        <v>1450.426321428572</v>
      </c>
      <c r="H10">
        <v>1.7963067693526381E-2</v>
      </c>
      <c r="I10">
        <v>3600.2263450622559</v>
      </c>
      <c r="J10">
        <v>180434</v>
      </c>
      <c r="K10">
        <v>355260</v>
      </c>
      <c r="L10">
        <v>355260</v>
      </c>
      <c r="M10">
        <v>354760</v>
      </c>
      <c r="N10">
        <v>5419284</v>
      </c>
      <c r="O10">
        <v>68353</v>
      </c>
      <c r="P10">
        <v>90397</v>
      </c>
      <c r="Q10">
        <v>90397</v>
      </c>
      <c r="R10">
        <v>89908</v>
      </c>
      <c r="S10">
        <v>1175321</v>
      </c>
      <c r="Z10" s="2"/>
      <c r="AI10" s="1"/>
    </row>
    <row r="11" spans="1:35" x14ac:dyDescent="0.2">
      <c r="A11">
        <v>25</v>
      </c>
      <c r="B11">
        <v>0</v>
      </c>
      <c r="C11">
        <v>10</v>
      </c>
      <c r="D11">
        <v>1</v>
      </c>
      <c r="E11">
        <v>0.6</v>
      </c>
      <c r="F11">
        <v>2404.4</v>
      </c>
      <c r="G11">
        <v>1842.4</v>
      </c>
      <c r="H11">
        <v>0.23373814673099319</v>
      </c>
      <c r="I11">
        <v>3600.3485584259029</v>
      </c>
      <c r="J11">
        <v>18904</v>
      </c>
      <c r="K11">
        <v>396170</v>
      </c>
      <c r="L11">
        <v>396170</v>
      </c>
      <c r="M11">
        <v>395920</v>
      </c>
      <c r="N11">
        <v>6441874</v>
      </c>
      <c r="O11">
        <v>7911</v>
      </c>
      <c r="P11">
        <v>132735</v>
      </c>
      <c r="Q11">
        <v>132735</v>
      </c>
      <c r="R11">
        <v>131793</v>
      </c>
      <c r="S11">
        <v>2047550</v>
      </c>
      <c r="Y11">
        <v>25</v>
      </c>
      <c r="Z11" s="2">
        <v>0.1</v>
      </c>
      <c r="AA11">
        <v>10</v>
      </c>
      <c r="AB11">
        <v>1598</v>
      </c>
      <c r="AC11">
        <v>1331</v>
      </c>
      <c r="AD11" s="3">
        <v>0.16700000000000001</v>
      </c>
      <c r="AE11">
        <v>8771</v>
      </c>
      <c r="AF11">
        <v>133195</v>
      </c>
      <c r="AG11">
        <v>132213</v>
      </c>
      <c r="AH11">
        <v>2093904</v>
      </c>
      <c r="AI11" s="1">
        <v>3600.0723896026611</v>
      </c>
    </row>
    <row r="12" spans="1:35" x14ac:dyDescent="0.2">
      <c r="A12">
        <v>25</v>
      </c>
      <c r="B12">
        <v>0</v>
      </c>
      <c r="C12">
        <v>50</v>
      </c>
      <c r="D12">
        <v>1</v>
      </c>
      <c r="E12">
        <v>0.6</v>
      </c>
      <c r="F12">
        <v>13825.6</v>
      </c>
      <c r="G12">
        <v>1463.52</v>
      </c>
      <c r="H12">
        <v>0.89414419627357944</v>
      </c>
      <c r="I12">
        <v>3600.2617874145508</v>
      </c>
      <c r="J12">
        <v>91584</v>
      </c>
      <c r="K12">
        <v>1973010</v>
      </c>
      <c r="L12">
        <v>1973010</v>
      </c>
      <c r="M12">
        <v>1971760</v>
      </c>
      <c r="N12">
        <v>32200634</v>
      </c>
      <c r="O12">
        <v>39073</v>
      </c>
      <c r="P12">
        <v>664257</v>
      </c>
      <c r="Q12">
        <v>664257</v>
      </c>
      <c r="R12">
        <v>659544</v>
      </c>
      <c r="S12">
        <v>10267145</v>
      </c>
      <c r="Y12">
        <v>25</v>
      </c>
      <c r="Z12" s="2">
        <v>0.1</v>
      </c>
      <c r="AA12">
        <v>50</v>
      </c>
      <c r="AB12">
        <v>6069</v>
      </c>
      <c r="AC12">
        <v>950</v>
      </c>
      <c r="AD12" s="3">
        <v>0.84399999999999997</v>
      </c>
      <c r="AE12">
        <v>43293</v>
      </c>
      <c r="AF12">
        <v>666477</v>
      </c>
      <c r="AG12">
        <v>661564</v>
      </c>
      <c r="AH12">
        <v>10498566</v>
      </c>
      <c r="AI12" s="1">
        <v>3600.135765075684</v>
      </c>
    </row>
    <row r="13" spans="1:35" x14ac:dyDescent="0.2">
      <c r="A13">
        <v>25</v>
      </c>
      <c r="B13">
        <v>0</v>
      </c>
      <c r="C13">
        <v>100</v>
      </c>
      <c r="D13">
        <v>1</v>
      </c>
      <c r="E13">
        <v>0.6</v>
      </c>
      <c r="F13">
        <v>11137.439998227661</v>
      </c>
      <c r="G13">
        <v>1392.08</v>
      </c>
      <c r="H13">
        <v>0.87500897870412531</v>
      </c>
      <c r="I13">
        <v>3600.608987808228</v>
      </c>
      <c r="J13">
        <v>182434</v>
      </c>
      <c r="K13">
        <v>3944060</v>
      </c>
      <c r="L13">
        <v>3944060</v>
      </c>
      <c r="M13">
        <v>3941560</v>
      </c>
      <c r="N13">
        <v>64399084</v>
      </c>
      <c r="O13">
        <v>78048</v>
      </c>
      <c r="P13">
        <v>1326052</v>
      </c>
      <c r="Q13">
        <v>1326052</v>
      </c>
      <c r="R13">
        <v>1316618</v>
      </c>
      <c r="S13">
        <v>20492033</v>
      </c>
      <c r="Y13">
        <v>25</v>
      </c>
      <c r="Z13" s="2">
        <v>0.1</v>
      </c>
      <c r="AA13">
        <v>100</v>
      </c>
      <c r="AB13">
        <v>7232</v>
      </c>
      <c r="AC13">
        <v>992</v>
      </c>
      <c r="AD13" s="3">
        <v>0.86299999999999999</v>
      </c>
      <c r="AE13">
        <v>86468</v>
      </c>
      <c r="AF13">
        <v>1330472</v>
      </c>
      <c r="AG13">
        <v>1320638</v>
      </c>
      <c r="AH13">
        <v>20954055</v>
      </c>
      <c r="AI13" s="1">
        <v>3600.197616577148</v>
      </c>
    </row>
    <row r="14" spans="1:35" x14ac:dyDescent="0.2">
      <c r="A14">
        <v>9</v>
      </c>
      <c r="B14">
        <v>0</v>
      </c>
      <c r="C14">
        <v>10</v>
      </c>
      <c r="D14">
        <v>1</v>
      </c>
      <c r="E14">
        <v>0.6</v>
      </c>
      <c r="F14">
        <v>1035.56</v>
      </c>
      <c r="G14">
        <v>961.54038769324859</v>
      </c>
      <c r="H14">
        <v>7.1477859618710032E-2</v>
      </c>
      <c r="I14">
        <v>3600.1411113739009</v>
      </c>
      <c r="J14">
        <v>18744</v>
      </c>
      <c r="K14">
        <v>60850</v>
      </c>
      <c r="L14">
        <v>60850</v>
      </c>
      <c r="M14">
        <v>60760</v>
      </c>
      <c r="N14">
        <v>927324</v>
      </c>
      <c r="O14">
        <v>7004</v>
      </c>
      <c r="P14">
        <v>15888</v>
      </c>
      <c r="Q14">
        <v>15888</v>
      </c>
      <c r="R14">
        <v>15804</v>
      </c>
      <c r="S14">
        <v>209724</v>
      </c>
    </row>
    <row r="15" spans="1:35" x14ac:dyDescent="0.2">
      <c r="A15">
        <v>9</v>
      </c>
      <c r="B15">
        <v>0</v>
      </c>
      <c r="C15">
        <v>50</v>
      </c>
      <c r="D15">
        <v>1</v>
      </c>
      <c r="E15">
        <v>0.6</v>
      </c>
      <c r="F15">
        <v>1871.6619937310329</v>
      </c>
      <c r="G15">
        <v>1219.4315869594079</v>
      </c>
      <c r="H15">
        <v>0.34847659938397701</v>
      </c>
      <c r="I15">
        <v>3600.1552276611328</v>
      </c>
      <c r="J15">
        <v>90784</v>
      </c>
      <c r="K15">
        <v>296410</v>
      </c>
      <c r="L15">
        <v>296410</v>
      </c>
      <c r="M15">
        <v>295960</v>
      </c>
      <c r="N15">
        <v>4627884</v>
      </c>
      <c r="O15">
        <v>34560</v>
      </c>
      <c r="P15">
        <v>79064</v>
      </c>
      <c r="Q15">
        <v>79064</v>
      </c>
      <c r="R15">
        <v>78638</v>
      </c>
      <c r="S15">
        <v>1054561</v>
      </c>
    </row>
    <row r="16" spans="1:35" x14ac:dyDescent="0.2">
      <c r="A16">
        <v>9</v>
      </c>
      <c r="B16">
        <v>0</v>
      </c>
      <c r="C16">
        <v>100</v>
      </c>
      <c r="D16">
        <v>1</v>
      </c>
      <c r="E16">
        <v>0.6</v>
      </c>
      <c r="F16">
        <v>1967.1094974724981</v>
      </c>
      <c r="G16">
        <v>1276.263625968483</v>
      </c>
      <c r="H16">
        <v>0.35119848304919937</v>
      </c>
      <c r="I16">
        <v>3600.0823574066162</v>
      </c>
      <c r="J16">
        <v>180834</v>
      </c>
      <c r="K16">
        <v>590860</v>
      </c>
      <c r="L16">
        <v>590860</v>
      </c>
      <c r="M16">
        <v>589960</v>
      </c>
      <c r="N16">
        <v>9253584</v>
      </c>
      <c r="O16">
        <v>68963</v>
      </c>
      <c r="P16">
        <v>157947</v>
      </c>
      <c r="Q16">
        <v>157947</v>
      </c>
      <c r="R16">
        <v>157097</v>
      </c>
      <c r="S16">
        <v>2109718</v>
      </c>
      <c r="Y16" t="s">
        <v>19</v>
      </c>
      <c r="Z16" t="s">
        <v>14</v>
      </c>
      <c r="AA16" t="s">
        <v>13</v>
      </c>
      <c r="AB16" t="s">
        <v>15</v>
      </c>
      <c r="AC16" t="s">
        <v>16</v>
      </c>
      <c r="AD16" t="s">
        <v>17</v>
      </c>
      <c r="AE16" t="s">
        <v>21</v>
      </c>
      <c r="AI16" t="s">
        <v>8</v>
      </c>
    </row>
    <row r="17" spans="1:35" x14ac:dyDescent="0.2">
      <c r="A17">
        <v>5</v>
      </c>
      <c r="B17">
        <v>0</v>
      </c>
      <c r="C17">
        <v>10</v>
      </c>
      <c r="D17">
        <v>1</v>
      </c>
      <c r="E17">
        <v>0.6</v>
      </c>
      <c r="F17">
        <v>1102.335</v>
      </c>
      <c r="G17">
        <v>1052.68</v>
      </c>
      <c r="H17">
        <v>4.5045290224840877E-2</v>
      </c>
      <c r="I17">
        <v>3600.063655853271</v>
      </c>
      <c r="J17">
        <v>18704</v>
      </c>
      <c r="K17">
        <v>37290</v>
      </c>
      <c r="L17">
        <v>37290</v>
      </c>
      <c r="M17">
        <v>37240</v>
      </c>
      <c r="N17">
        <v>543894</v>
      </c>
      <c r="O17">
        <v>6945</v>
      </c>
      <c r="P17">
        <v>9229</v>
      </c>
      <c r="Q17">
        <v>9229</v>
      </c>
      <c r="R17">
        <v>9180</v>
      </c>
      <c r="S17">
        <v>118735</v>
      </c>
      <c r="AE17" t="s">
        <v>18</v>
      </c>
      <c r="AF17" t="s">
        <v>22</v>
      </c>
      <c r="AG17" t="s">
        <v>23</v>
      </c>
      <c r="AH17" t="s">
        <v>24</v>
      </c>
    </row>
    <row r="18" spans="1:35" x14ac:dyDescent="0.2">
      <c r="A18">
        <v>5</v>
      </c>
      <c r="B18">
        <v>0</v>
      </c>
      <c r="C18">
        <v>50</v>
      </c>
      <c r="D18">
        <v>1</v>
      </c>
      <c r="E18">
        <v>0.6</v>
      </c>
      <c r="F18">
        <v>1644.801987424039</v>
      </c>
      <c r="G18">
        <v>1606.320898664158</v>
      </c>
      <c r="H18">
        <v>2.339557530578321E-2</v>
      </c>
      <c r="I18">
        <v>3600.1762313842769</v>
      </c>
      <c r="J18">
        <v>90584</v>
      </c>
      <c r="K18">
        <v>178610</v>
      </c>
      <c r="L18">
        <v>178610</v>
      </c>
      <c r="M18">
        <v>178360</v>
      </c>
      <c r="N18">
        <v>2710734</v>
      </c>
      <c r="O18">
        <v>34324</v>
      </c>
      <c r="P18">
        <v>45308</v>
      </c>
      <c r="Q18">
        <v>45308</v>
      </c>
      <c r="R18">
        <v>45063</v>
      </c>
      <c r="S18">
        <v>592909</v>
      </c>
      <c r="Y18">
        <v>5</v>
      </c>
      <c r="Z18">
        <v>0.1</v>
      </c>
      <c r="AA18">
        <v>10</v>
      </c>
      <c r="AB18" s="1">
        <v>666.52</v>
      </c>
      <c r="AC18" s="1">
        <v>666.52</v>
      </c>
      <c r="AD18" s="3">
        <v>0</v>
      </c>
      <c r="AE18">
        <v>6310</v>
      </c>
      <c r="AF18">
        <v>5439</v>
      </c>
      <c r="AG18">
        <v>2810</v>
      </c>
      <c r="AH18">
        <v>53197</v>
      </c>
      <c r="AI18" s="1">
        <v>123.7407493591309</v>
      </c>
    </row>
    <row r="19" spans="1:35" x14ac:dyDescent="0.2">
      <c r="A19">
        <v>5</v>
      </c>
      <c r="B19">
        <v>0</v>
      </c>
      <c r="C19">
        <v>100</v>
      </c>
      <c r="D19">
        <v>1</v>
      </c>
      <c r="E19">
        <v>0.6</v>
      </c>
      <c r="F19">
        <v>2577.6019928088508</v>
      </c>
      <c r="G19">
        <v>1153.5839911729461</v>
      </c>
      <c r="H19">
        <v>0.55245844998906579</v>
      </c>
      <c r="I19">
        <v>3600.2031726837158</v>
      </c>
      <c r="J19">
        <v>180434</v>
      </c>
      <c r="K19">
        <v>355260</v>
      </c>
      <c r="L19">
        <v>355260</v>
      </c>
      <c r="M19">
        <v>354760</v>
      </c>
      <c r="N19">
        <v>5419284</v>
      </c>
      <c r="O19">
        <v>68553</v>
      </c>
      <c r="P19">
        <v>90397</v>
      </c>
      <c r="Q19">
        <v>90397</v>
      </c>
      <c r="R19">
        <v>89908</v>
      </c>
      <c r="S19">
        <v>1185479</v>
      </c>
      <c r="Y19">
        <v>5</v>
      </c>
      <c r="Z19">
        <v>0.1</v>
      </c>
      <c r="AA19">
        <v>50</v>
      </c>
      <c r="AB19" s="1">
        <v>1086.7949932050601</v>
      </c>
      <c r="AC19" s="1">
        <v>1086.7949932050601</v>
      </c>
      <c r="AD19" s="3">
        <v>0</v>
      </c>
      <c r="AE19">
        <v>31205</v>
      </c>
      <c r="AF19">
        <v>26398</v>
      </c>
      <c r="AG19">
        <v>13253</v>
      </c>
      <c r="AH19">
        <v>265354</v>
      </c>
      <c r="AI19" s="1">
        <v>160.97661590576169</v>
      </c>
    </row>
    <row r="20" spans="1:35" x14ac:dyDescent="0.2">
      <c r="A20">
        <v>25</v>
      </c>
      <c r="B20">
        <v>0</v>
      </c>
      <c r="C20">
        <v>10</v>
      </c>
      <c r="D20">
        <v>1</v>
      </c>
      <c r="E20">
        <v>0.4</v>
      </c>
      <c r="F20">
        <v>6931.0999999999995</v>
      </c>
      <c r="G20">
        <v>6205.4021873450047</v>
      </c>
      <c r="H20">
        <v>0.1047016797701656</v>
      </c>
      <c r="I20">
        <v>3600.2064437866211</v>
      </c>
      <c r="J20">
        <v>18904</v>
      </c>
      <c r="K20">
        <v>396170</v>
      </c>
      <c r="L20">
        <v>396170</v>
      </c>
      <c r="M20">
        <v>395920</v>
      </c>
      <c r="N20">
        <v>6441874</v>
      </c>
      <c r="O20">
        <v>7911</v>
      </c>
      <c r="P20">
        <v>132735</v>
      </c>
      <c r="Q20">
        <v>132735</v>
      </c>
      <c r="R20">
        <v>131793</v>
      </c>
      <c r="S20">
        <v>2047550</v>
      </c>
      <c r="Y20">
        <v>5</v>
      </c>
      <c r="Z20">
        <v>0.1</v>
      </c>
      <c r="AA20">
        <v>100</v>
      </c>
      <c r="AB20" s="1">
        <v>1002.253989840479</v>
      </c>
      <c r="AC20" s="1">
        <v>1002.253989754485</v>
      </c>
      <c r="AD20" s="3">
        <v>8.5799900383041516E-11</v>
      </c>
      <c r="AE20">
        <v>62330</v>
      </c>
      <c r="AF20">
        <v>52607</v>
      </c>
      <c r="AG20">
        <v>26338</v>
      </c>
      <c r="AH20">
        <v>530621</v>
      </c>
      <c r="AI20" s="1">
        <v>602.51957321166992</v>
      </c>
    </row>
    <row r="21" spans="1:35" x14ac:dyDescent="0.2">
      <c r="A21">
        <v>25</v>
      </c>
      <c r="B21">
        <v>0</v>
      </c>
      <c r="C21">
        <v>50</v>
      </c>
      <c r="D21">
        <v>1</v>
      </c>
      <c r="E21">
        <v>0.4</v>
      </c>
      <c r="F21">
        <v>18205.560000000001</v>
      </c>
      <c r="G21">
        <v>6247.1141913797446</v>
      </c>
      <c r="H21">
        <v>0.65685679587006696</v>
      </c>
      <c r="I21">
        <v>3600.301362991333</v>
      </c>
      <c r="J21">
        <v>91584</v>
      </c>
      <c r="K21">
        <v>1973010</v>
      </c>
      <c r="L21">
        <v>1973010</v>
      </c>
      <c r="M21">
        <v>1971760</v>
      </c>
      <c r="N21">
        <v>32200634</v>
      </c>
      <c r="O21">
        <v>39073</v>
      </c>
      <c r="P21">
        <v>664257</v>
      </c>
      <c r="Q21">
        <v>664257</v>
      </c>
      <c r="R21">
        <v>659544</v>
      </c>
      <c r="S21">
        <v>10267145</v>
      </c>
      <c r="AB21" s="1"/>
      <c r="AC21" s="1"/>
      <c r="AD21" s="3"/>
      <c r="AI21" s="1"/>
    </row>
    <row r="22" spans="1:35" x14ac:dyDescent="0.2">
      <c r="A22">
        <v>25</v>
      </c>
      <c r="B22">
        <v>0</v>
      </c>
      <c r="C22">
        <v>100</v>
      </c>
      <c r="D22">
        <v>1</v>
      </c>
      <c r="E22">
        <v>0.4</v>
      </c>
      <c r="F22">
        <v>16171.619998090229</v>
      </c>
      <c r="G22">
        <v>6074.6180318137122</v>
      </c>
      <c r="H22">
        <v>0.62436552228341446</v>
      </c>
      <c r="I22">
        <v>3600.6793766021729</v>
      </c>
      <c r="J22">
        <v>182434</v>
      </c>
      <c r="K22">
        <v>3944060</v>
      </c>
      <c r="L22">
        <v>3944060</v>
      </c>
      <c r="M22">
        <v>3941560</v>
      </c>
      <c r="N22">
        <v>64399084</v>
      </c>
      <c r="O22">
        <v>78048</v>
      </c>
      <c r="P22">
        <v>1326052</v>
      </c>
      <c r="Q22">
        <v>1326052</v>
      </c>
      <c r="R22">
        <v>1316618</v>
      </c>
      <c r="S22">
        <v>20492033</v>
      </c>
      <c r="Y22">
        <v>9</v>
      </c>
      <c r="Z22">
        <v>0.1</v>
      </c>
      <c r="AA22">
        <v>10</v>
      </c>
      <c r="AB22" s="1">
        <v>309.89999999999998</v>
      </c>
      <c r="AC22" s="1">
        <v>236.30000000000041</v>
      </c>
      <c r="AD22" s="3">
        <v>0.23749596644078619</v>
      </c>
      <c r="AE22">
        <v>6404</v>
      </c>
      <c r="AF22">
        <v>7868</v>
      </c>
      <c r="AG22">
        <v>5024</v>
      </c>
      <c r="AH22">
        <v>84826</v>
      </c>
      <c r="AI22" s="1">
        <v>3600.0688877105708</v>
      </c>
    </row>
    <row r="23" spans="1:35" x14ac:dyDescent="0.2">
      <c r="A23">
        <v>9</v>
      </c>
      <c r="B23">
        <v>0</v>
      </c>
      <c r="C23">
        <v>10</v>
      </c>
      <c r="D23">
        <v>1</v>
      </c>
      <c r="E23">
        <v>0.4</v>
      </c>
      <c r="F23">
        <v>7681.165</v>
      </c>
      <c r="G23">
        <v>7259.8785127995588</v>
      </c>
      <c r="H23">
        <v>5.4846691511045667E-2</v>
      </c>
      <c r="I23">
        <v>3600.1272811889648</v>
      </c>
      <c r="J23">
        <v>18744</v>
      </c>
      <c r="K23">
        <v>60850</v>
      </c>
      <c r="L23">
        <v>60850</v>
      </c>
      <c r="M23">
        <v>60760</v>
      </c>
      <c r="N23">
        <v>927324</v>
      </c>
      <c r="O23">
        <v>7004</v>
      </c>
      <c r="P23">
        <v>15888</v>
      </c>
      <c r="Q23">
        <v>15888</v>
      </c>
      <c r="R23">
        <v>15804</v>
      </c>
      <c r="S23">
        <v>209724</v>
      </c>
      <c r="Y23">
        <v>9</v>
      </c>
      <c r="Z23">
        <v>0.1</v>
      </c>
      <c r="AA23">
        <v>50</v>
      </c>
      <c r="AB23" s="1">
        <v>792.27999437265487</v>
      </c>
      <c r="AC23" s="1">
        <v>564.7198948313993</v>
      </c>
      <c r="AD23" s="3">
        <v>0.28722181698080462</v>
      </c>
      <c r="AE23">
        <v>31480</v>
      </c>
      <c r="AF23">
        <v>38464</v>
      </c>
      <c r="AG23">
        <v>23918</v>
      </c>
      <c r="AH23">
        <v>423978</v>
      </c>
      <c r="AI23" s="1">
        <v>3600.1118831634521</v>
      </c>
    </row>
    <row r="24" spans="1:35" x14ac:dyDescent="0.2">
      <c r="A24">
        <v>9</v>
      </c>
      <c r="B24">
        <v>0</v>
      </c>
      <c r="C24">
        <v>50</v>
      </c>
      <c r="D24">
        <v>1</v>
      </c>
      <c r="E24">
        <v>0.4</v>
      </c>
      <c r="F24">
        <v>8657.3509930166838</v>
      </c>
      <c r="G24">
        <v>7982.7570611276096</v>
      </c>
      <c r="H24">
        <v>7.7921518075589724E-2</v>
      </c>
      <c r="I24">
        <v>3600.243005752563</v>
      </c>
      <c r="J24">
        <v>90784</v>
      </c>
      <c r="K24">
        <v>296410</v>
      </c>
      <c r="L24">
        <v>296410</v>
      </c>
      <c r="M24">
        <v>295960</v>
      </c>
      <c r="N24">
        <v>4627884</v>
      </c>
      <c r="O24">
        <v>34560</v>
      </c>
      <c r="P24">
        <v>79064</v>
      </c>
      <c r="Q24">
        <v>79064</v>
      </c>
      <c r="R24">
        <v>78638</v>
      </c>
      <c r="S24">
        <v>1054561</v>
      </c>
      <c r="Y24">
        <v>9</v>
      </c>
      <c r="Z24">
        <v>0.1</v>
      </c>
      <c r="AA24">
        <v>100</v>
      </c>
      <c r="AB24" s="1">
        <v>2125.6975000000002</v>
      </c>
      <c r="AC24" s="1">
        <v>606.13832372485024</v>
      </c>
      <c r="AD24" s="3">
        <v>0.71485203152148868</v>
      </c>
      <c r="AE24">
        <v>62883</v>
      </c>
      <c r="AF24">
        <v>76627</v>
      </c>
      <c r="AG24">
        <v>47637</v>
      </c>
      <c r="AH24">
        <v>852415</v>
      </c>
      <c r="AI24" s="1">
        <v>3600.0336570739751</v>
      </c>
    </row>
    <row r="25" spans="1:35" x14ac:dyDescent="0.2">
      <c r="A25">
        <v>9</v>
      </c>
      <c r="B25">
        <v>0</v>
      </c>
      <c r="C25">
        <v>100</v>
      </c>
      <c r="D25">
        <v>1</v>
      </c>
      <c r="E25">
        <v>0.4</v>
      </c>
      <c r="F25">
        <v>8934.0104971885085</v>
      </c>
      <c r="G25">
        <v>8006.9204091591519</v>
      </c>
      <c r="H25">
        <v>0.1037708751653143</v>
      </c>
      <c r="I25">
        <v>3600.3550281524658</v>
      </c>
      <c r="J25">
        <v>180834</v>
      </c>
      <c r="K25">
        <v>590860</v>
      </c>
      <c r="L25">
        <v>590860</v>
      </c>
      <c r="M25">
        <v>589960</v>
      </c>
      <c r="N25">
        <v>9253584</v>
      </c>
      <c r="O25">
        <v>68963</v>
      </c>
      <c r="P25">
        <v>157947</v>
      </c>
      <c r="Q25">
        <v>157947</v>
      </c>
      <c r="R25">
        <v>157097</v>
      </c>
      <c r="S25">
        <v>2109718</v>
      </c>
      <c r="AB25" s="1"/>
      <c r="AC25" s="1"/>
      <c r="AD25" s="3"/>
      <c r="AI25" s="1"/>
    </row>
    <row r="26" spans="1:35" x14ac:dyDescent="0.2">
      <c r="A26">
        <v>5</v>
      </c>
      <c r="B26">
        <v>0</v>
      </c>
      <c r="C26">
        <v>10</v>
      </c>
      <c r="D26">
        <v>1</v>
      </c>
      <c r="E26">
        <v>0.4</v>
      </c>
      <c r="F26">
        <v>6798.9700000000012</v>
      </c>
      <c r="G26">
        <v>6453.2879772850611</v>
      </c>
      <c r="H26">
        <v>5.0843292839200652E-2</v>
      </c>
      <c r="I26">
        <v>3600.1243286132808</v>
      </c>
      <c r="J26">
        <v>18704</v>
      </c>
      <c r="K26">
        <v>37290</v>
      </c>
      <c r="L26">
        <v>37290</v>
      </c>
      <c r="M26">
        <v>37240</v>
      </c>
      <c r="N26">
        <v>543894</v>
      </c>
      <c r="O26">
        <v>6935</v>
      </c>
      <c r="P26">
        <v>9229</v>
      </c>
      <c r="Q26">
        <v>9229</v>
      </c>
      <c r="R26">
        <v>9180</v>
      </c>
      <c r="S26">
        <v>118397</v>
      </c>
      <c r="Y26">
        <v>25</v>
      </c>
      <c r="Z26">
        <v>0.1</v>
      </c>
      <c r="AA26">
        <v>10</v>
      </c>
      <c r="AB26" s="1">
        <v>1580.2</v>
      </c>
      <c r="AC26" s="1">
        <v>737.95</v>
      </c>
      <c r="AD26" s="3">
        <v>0.53300215162637643</v>
      </c>
      <c r="AE26">
        <v>6571</v>
      </c>
      <c r="AF26">
        <v>17876</v>
      </c>
      <c r="AG26">
        <v>7222</v>
      </c>
      <c r="AH26">
        <v>197845</v>
      </c>
      <c r="AI26" s="1">
        <v>3600.0723896026611</v>
      </c>
    </row>
    <row r="27" spans="1:35" x14ac:dyDescent="0.2">
      <c r="A27">
        <v>5</v>
      </c>
      <c r="B27">
        <v>0</v>
      </c>
      <c r="C27">
        <v>50</v>
      </c>
      <c r="D27">
        <v>1</v>
      </c>
      <c r="E27">
        <v>0.4</v>
      </c>
      <c r="F27">
        <v>7324.8739793763516</v>
      </c>
      <c r="G27">
        <v>6878.9978756564506</v>
      </c>
      <c r="H27">
        <v>6.0871505090093377E-2</v>
      </c>
      <c r="I27">
        <v>3600.094310760498</v>
      </c>
      <c r="J27">
        <v>90584</v>
      </c>
      <c r="K27">
        <v>178610</v>
      </c>
      <c r="L27">
        <v>178610</v>
      </c>
      <c r="M27">
        <v>178360</v>
      </c>
      <c r="N27">
        <v>2710734</v>
      </c>
      <c r="O27">
        <v>34274</v>
      </c>
      <c r="P27">
        <v>45308</v>
      </c>
      <c r="Q27">
        <v>45308</v>
      </c>
      <c r="R27">
        <v>45063</v>
      </c>
      <c r="S27">
        <v>591216</v>
      </c>
      <c r="Y27">
        <v>25</v>
      </c>
      <c r="Z27">
        <v>0.1</v>
      </c>
      <c r="AA27">
        <v>50</v>
      </c>
      <c r="AB27" s="1">
        <v>3494.14</v>
      </c>
      <c r="AC27" s="1">
        <v>224.56</v>
      </c>
      <c r="AD27" s="3">
        <v>0.93573239767153005</v>
      </c>
      <c r="AE27">
        <v>32340</v>
      </c>
      <c r="AF27">
        <v>88685</v>
      </c>
      <c r="AG27">
        <v>35470</v>
      </c>
      <c r="AH27">
        <v>990299</v>
      </c>
      <c r="AI27" s="1">
        <v>3600.135765075684</v>
      </c>
    </row>
    <row r="28" spans="1:35" x14ac:dyDescent="0.2">
      <c r="A28">
        <v>5</v>
      </c>
      <c r="B28">
        <v>0</v>
      </c>
      <c r="C28">
        <v>100</v>
      </c>
      <c r="D28">
        <v>1</v>
      </c>
      <c r="E28">
        <v>0.4</v>
      </c>
      <c r="F28">
        <v>7549.0569960739194</v>
      </c>
      <c r="G28">
        <v>6864.013936735787</v>
      </c>
      <c r="H28">
        <v>9.0745514266802579E-2</v>
      </c>
      <c r="I28">
        <v>3600.2628269195561</v>
      </c>
      <c r="J28">
        <v>180434</v>
      </c>
      <c r="K28">
        <v>355260</v>
      </c>
      <c r="L28">
        <v>355260</v>
      </c>
      <c r="M28">
        <v>354760</v>
      </c>
      <c r="N28">
        <v>5419284</v>
      </c>
      <c r="O28">
        <v>68453</v>
      </c>
      <c r="P28">
        <v>90397</v>
      </c>
      <c r="Q28">
        <v>90397</v>
      </c>
      <c r="R28">
        <v>89908</v>
      </c>
      <c r="S28">
        <v>1182093</v>
      </c>
      <c r="Y28">
        <v>25</v>
      </c>
      <c r="Z28">
        <v>0.1</v>
      </c>
      <c r="AA28">
        <v>100</v>
      </c>
      <c r="AB28" s="1">
        <v>2189.6149999999998</v>
      </c>
      <c r="AC28" s="1">
        <v>325.14999999999998</v>
      </c>
      <c r="AD28" s="3">
        <v>0.85150357482936501</v>
      </c>
      <c r="AE28">
        <v>64572</v>
      </c>
      <c r="AF28">
        <v>176817</v>
      </c>
      <c r="AG28">
        <v>70159</v>
      </c>
      <c r="AH28">
        <v>1973904</v>
      </c>
      <c r="AI28" s="1">
        <v>3600.197616577148</v>
      </c>
    </row>
    <row r="29" spans="1:35" x14ac:dyDescent="0.2">
      <c r="A29">
        <v>5</v>
      </c>
      <c r="B29">
        <v>0.1</v>
      </c>
      <c r="C29">
        <v>10</v>
      </c>
      <c r="D29">
        <v>1</v>
      </c>
      <c r="E29">
        <v>1</v>
      </c>
      <c r="F29">
        <v>666.52</v>
      </c>
      <c r="G29">
        <v>666.52</v>
      </c>
      <c r="H29">
        <v>0</v>
      </c>
      <c r="I29">
        <v>72.552804946899414</v>
      </c>
      <c r="J29">
        <v>18704</v>
      </c>
      <c r="K29">
        <v>37290</v>
      </c>
      <c r="L29">
        <v>37290</v>
      </c>
      <c r="M29">
        <v>37240</v>
      </c>
      <c r="N29">
        <v>543894</v>
      </c>
      <c r="O29">
        <v>7745</v>
      </c>
      <c r="P29">
        <v>9649</v>
      </c>
      <c r="Q29">
        <v>9649</v>
      </c>
      <c r="R29">
        <v>9600</v>
      </c>
      <c r="S29">
        <v>121381</v>
      </c>
    </row>
    <row r="30" spans="1:35" x14ac:dyDescent="0.2">
      <c r="A30">
        <v>5</v>
      </c>
      <c r="B30">
        <v>0.1</v>
      </c>
      <c r="C30">
        <v>50</v>
      </c>
      <c r="D30">
        <v>1</v>
      </c>
      <c r="E30">
        <v>1</v>
      </c>
      <c r="F30">
        <v>1086.794993671997</v>
      </c>
      <c r="G30">
        <v>1057.4180825668891</v>
      </c>
      <c r="H30">
        <v>2.7030775147253491E-2</v>
      </c>
      <c r="I30">
        <v>3600.1240501403809</v>
      </c>
      <c r="J30">
        <v>90584</v>
      </c>
      <c r="K30">
        <v>178610</v>
      </c>
      <c r="L30">
        <v>178610</v>
      </c>
      <c r="M30">
        <v>178360</v>
      </c>
      <c r="N30">
        <v>2710734</v>
      </c>
      <c r="O30">
        <v>38244</v>
      </c>
      <c r="P30">
        <v>47328</v>
      </c>
      <c r="Q30">
        <v>47328</v>
      </c>
      <c r="R30">
        <v>47083</v>
      </c>
      <c r="S30">
        <v>605890</v>
      </c>
    </row>
    <row r="31" spans="1:35" x14ac:dyDescent="0.2">
      <c r="A31">
        <v>5</v>
      </c>
      <c r="B31">
        <v>0.1</v>
      </c>
      <c r="C31">
        <v>100</v>
      </c>
      <c r="D31">
        <v>1</v>
      </c>
      <c r="E31">
        <v>1</v>
      </c>
      <c r="F31">
        <v>1002.253986321191</v>
      </c>
      <c r="G31">
        <v>896.19515277777748</v>
      </c>
      <c r="H31">
        <v>0.10582031599864861</v>
      </c>
      <c r="I31">
        <v>3600.223941802979</v>
      </c>
      <c r="J31">
        <v>180434</v>
      </c>
      <c r="K31">
        <v>355260</v>
      </c>
      <c r="L31">
        <v>355260</v>
      </c>
      <c r="M31">
        <v>354760</v>
      </c>
      <c r="N31">
        <v>5419284</v>
      </c>
      <c r="O31">
        <v>76373</v>
      </c>
      <c r="P31">
        <v>94417</v>
      </c>
      <c r="Q31">
        <v>94417</v>
      </c>
      <c r="R31">
        <v>93928</v>
      </c>
      <c r="S31">
        <v>1211381</v>
      </c>
    </row>
    <row r="32" spans="1:35" x14ac:dyDescent="0.2">
      <c r="A32">
        <v>9</v>
      </c>
      <c r="B32">
        <v>0.1</v>
      </c>
      <c r="C32">
        <v>10</v>
      </c>
      <c r="D32">
        <v>1</v>
      </c>
      <c r="E32">
        <v>1</v>
      </c>
      <c r="F32">
        <v>309.89999999999998</v>
      </c>
      <c r="G32">
        <v>273.755</v>
      </c>
      <c r="H32">
        <v>0.1166343981929656</v>
      </c>
      <c r="I32">
        <v>3600.047075271606</v>
      </c>
      <c r="J32">
        <v>18744</v>
      </c>
      <c r="K32">
        <v>60850</v>
      </c>
      <c r="L32">
        <v>60850</v>
      </c>
      <c r="M32">
        <v>60760</v>
      </c>
      <c r="N32">
        <v>927324</v>
      </c>
      <c r="O32">
        <v>7824</v>
      </c>
      <c r="P32">
        <v>16308</v>
      </c>
      <c r="Q32">
        <v>16308</v>
      </c>
      <c r="R32">
        <v>16224</v>
      </c>
      <c r="S32">
        <v>216584</v>
      </c>
    </row>
    <row r="33" spans="1:19" x14ac:dyDescent="0.2">
      <c r="A33">
        <v>9</v>
      </c>
      <c r="B33">
        <v>0.1</v>
      </c>
      <c r="C33">
        <v>50</v>
      </c>
      <c r="D33">
        <v>1</v>
      </c>
      <c r="E33">
        <v>1</v>
      </c>
      <c r="F33">
        <v>951.17500000000007</v>
      </c>
      <c r="G33">
        <v>674.08261171447884</v>
      </c>
      <c r="H33">
        <v>0.2913158864410032</v>
      </c>
      <c r="I33">
        <v>3600.130207061768</v>
      </c>
      <c r="J33">
        <v>90784</v>
      </c>
      <c r="K33">
        <v>296410</v>
      </c>
      <c r="L33">
        <v>296410</v>
      </c>
      <c r="M33">
        <v>295960</v>
      </c>
      <c r="N33">
        <v>4627884</v>
      </c>
      <c r="O33">
        <v>38580</v>
      </c>
      <c r="P33">
        <v>81084</v>
      </c>
      <c r="Q33">
        <v>81084</v>
      </c>
      <c r="R33">
        <v>80658</v>
      </c>
      <c r="S33">
        <v>1088621</v>
      </c>
    </row>
    <row r="34" spans="1:19" x14ac:dyDescent="0.2">
      <c r="A34">
        <v>9</v>
      </c>
      <c r="B34">
        <v>0.1</v>
      </c>
      <c r="C34">
        <v>100</v>
      </c>
      <c r="D34">
        <v>1</v>
      </c>
      <c r="E34">
        <v>1</v>
      </c>
      <c r="F34">
        <v>4289.9974998096413</v>
      </c>
      <c r="G34">
        <v>627.01533300264634</v>
      </c>
      <c r="H34">
        <v>0.85384249453980599</v>
      </c>
      <c r="I34">
        <v>3600.0807495117192</v>
      </c>
      <c r="J34">
        <v>180834</v>
      </c>
      <c r="K34">
        <v>590860</v>
      </c>
      <c r="L34">
        <v>590860</v>
      </c>
      <c r="M34">
        <v>589960</v>
      </c>
      <c r="N34">
        <v>9253584</v>
      </c>
      <c r="O34">
        <v>76983</v>
      </c>
      <c r="P34">
        <v>161967</v>
      </c>
      <c r="Q34">
        <v>161967</v>
      </c>
      <c r="R34">
        <v>161117</v>
      </c>
      <c r="S34">
        <v>2177778</v>
      </c>
    </row>
    <row r="35" spans="1:19" x14ac:dyDescent="0.2">
      <c r="A35">
        <v>25</v>
      </c>
      <c r="B35">
        <v>0.1</v>
      </c>
      <c r="C35">
        <v>10</v>
      </c>
      <c r="D35">
        <v>1</v>
      </c>
      <c r="E35">
        <v>1</v>
      </c>
      <c r="F35">
        <v>1597.9</v>
      </c>
      <c r="G35">
        <v>1330.55</v>
      </c>
      <c r="H35">
        <v>0.1673133487702608</v>
      </c>
      <c r="I35">
        <v>3600.3391380310059</v>
      </c>
      <c r="J35">
        <v>18904</v>
      </c>
      <c r="K35">
        <v>396170</v>
      </c>
      <c r="L35">
        <v>396170</v>
      </c>
      <c r="M35">
        <v>395920</v>
      </c>
      <c r="N35">
        <v>6441874</v>
      </c>
      <c r="O35">
        <v>8771</v>
      </c>
      <c r="P35">
        <v>133195</v>
      </c>
      <c r="Q35">
        <v>133195</v>
      </c>
      <c r="R35">
        <v>132213</v>
      </c>
      <c r="S35">
        <v>2093904</v>
      </c>
    </row>
    <row r="36" spans="1:19" x14ac:dyDescent="0.2">
      <c r="A36">
        <v>25</v>
      </c>
      <c r="B36">
        <v>0.1</v>
      </c>
      <c r="C36">
        <v>50</v>
      </c>
      <c r="D36">
        <v>1</v>
      </c>
      <c r="E36">
        <v>1</v>
      </c>
      <c r="F36">
        <v>6068.82</v>
      </c>
      <c r="G36">
        <v>949.51</v>
      </c>
      <c r="H36">
        <v>0.84354289631262747</v>
      </c>
      <c r="I36">
        <v>3600.2894916534419</v>
      </c>
      <c r="J36">
        <v>91584</v>
      </c>
      <c r="K36">
        <v>1973010</v>
      </c>
      <c r="L36">
        <v>1973010</v>
      </c>
      <c r="M36">
        <v>1971760</v>
      </c>
      <c r="N36">
        <v>32200634</v>
      </c>
      <c r="O36">
        <v>43293</v>
      </c>
      <c r="P36">
        <v>666477</v>
      </c>
      <c r="Q36">
        <v>666477</v>
      </c>
      <c r="R36">
        <v>661564</v>
      </c>
      <c r="S36">
        <v>10498566</v>
      </c>
    </row>
    <row r="37" spans="1:19" x14ac:dyDescent="0.2">
      <c r="A37">
        <v>25</v>
      </c>
      <c r="B37">
        <v>0.1</v>
      </c>
      <c r="C37">
        <v>100</v>
      </c>
      <c r="D37">
        <v>1</v>
      </c>
      <c r="E37">
        <v>1</v>
      </c>
      <c r="F37">
        <v>7232.4849983261411</v>
      </c>
      <c r="G37">
        <v>991.76056723130921</v>
      </c>
      <c r="H37">
        <v>0.86287416185988097</v>
      </c>
      <c r="I37">
        <v>3601.1790828704829</v>
      </c>
      <c r="J37">
        <v>182434</v>
      </c>
      <c r="K37">
        <v>3944060</v>
      </c>
      <c r="L37">
        <v>3944060</v>
      </c>
      <c r="M37">
        <v>3941560</v>
      </c>
      <c r="N37">
        <v>64399084</v>
      </c>
      <c r="O37">
        <v>86468</v>
      </c>
      <c r="P37">
        <v>1330472</v>
      </c>
      <c r="Q37">
        <v>1330472</v>
      </c>
      <c r="R37">
        <v>1320638</v>
      </c>
      <c r="S37">
        <v>20954055</v>
      </c>
    </row>
    <row r="38" spans="1:19" x14ac:dyDescent="0.2">
      <c r="A38">
        <v>25</v>
      </c>
      <c r="B38">
        <v>0.1</v>
      </c>
      <c r="C38">
        <v>10</v>
      </c>
      <c r="D38">
        <v>1</v>
      </c>
      <c r="E38">
        <v>0.6</v>
      </c>
      <c r="F38">
        <v>1652.3</v>
      </c>
      <c r="G38">
        <v>1331.2</v>
      </c>
      <c r="H38">
        <v>0.19433516915814311</v>
      </c>
      <c r="I38">
        <v>3600.153650283813</v>
      </c>
      <c r="J38">
        <v>18904</v>
      </c>
      <c r="K38">
        <v>396170</v>
      </c>
      <c r="L38">
        <v>396170</v>
      </c>
      <c r="M38">
        <v>395920</v>
      </c>
      <c r="N38">
        <v>6441874</v>
      </c>
      <c r="O38">
        <v>8771</v>
      </c>
      <c r="P38">
        <v>133195</v>
      </c>
      <c r="Q38">
        <v>133195</v>
      </c>
      <c r="R38">
        <v>132213</v>
      </c>
      <c r="S38">
        <v>2093904</v>
      </c>
    </row>
    <row r="39" spans="1:19" x14ac:dyDescent="0.2">
      <c r="A39">
        <v>25</v>
      </c>
      <c r="B39">
        <v>0.1</v>
      </c>
      <c r="C39">
        <v>50</v>
      </c>
      <c r="D39">
        <v>1</v>
      </c>
      <c r="E39">
        <v>0.6</v>
      </c>
      <c r="F39">
        <v>8539.3099986467187</v>
      </c>
      <c r="G39">
        <v>948.58</v>
      </c>
      <c r="H39">
        <v>0.88891608336618211</v>
      </c>
      <c r="I39">
        <v>3600.2883777618408</v>
      </c>
      <c r="J39">
        <v>91584</v>
      </c>
      <c r="K39">
        <v>1973010</v>
      </c>
      <c r="L39">
        <v>1973010</v>
      </c>
      <c r="M39">
        <v>1971760</v>
      </c>
      <c r="N39">
        <v>32200634</v>
      </c>
      <c r="O39">
        <v>43293</v>
      </c>
      <c r="P39">
        <v>666477</v>
      </c>
      <c r="Q39">
        <v>666477</v>
      </c>
      <c r="R39">
        <v>661564</v>
      </c>
      <c r="S39">
        <v>10498566</v>
      </c>
    </row>
    <row r="40" spans="1:19" x14ac:dyDescent="0.2">
      <c r="A40">
        <v>25</v>
      </c>
      <c r="B40">
        <v>0.1</v>
      </c>
      <c r="C40">
        <v>100</v>
      </c>
      <c r="D40">
        <v>1</v>
      </c>
      <c r="E40">
        <v>0.6</v>
      </c>
      <c r="F40">
        <v>18284.744999635361</v>
      </c>
      <c r="G40">
        <v>990.58500000000004</v>
      </c>
      <c r="H40">
        <v>0.9458245110872614</v>
      </c>
      <c r="I40">
        <v>3600.6779365539551</v>
      </c>
      <c r="J40">
        <v>182434</v>
      </c>
      <c r="K40">
        <v>3944060</v>
      </c>
      <c r="L40">
        <v>3944060</v>
      </c>
      <c r="M40">
        <v>3941560</v>
      </c>
      <c r="N40">
        <v>64399084</v>
      </c>
      <c r="O40">
        <v>86468</v>
      </c>
      <c r="P40">
        <v>1330472</v>
      </c>
      <c r="Q40">
        <v>1330472</v>
      </c>
      <c r="R40">
        <v>1320638</v>
      </c>
      <c r="S40">
        <v>20954055</v>
      </c>
    </row>
    <row r="41" spans="1:19" x14ac:dyDescent="0.2">
      <c r="A41">
        <v>9</v>
      </c>
      <c r="B41">
        <v>0.1</v>
      </c>
      <c r="C41">
        <v>10</v>
      </c>
      <c r="D41">
        <v>1</v>
      </c>
      <c r="E41">
        <v>0.6</v>
      </c>
      <c r="F41">
        <v>478.34</v>
      </c>
      <c r="G41">
        <v>390.48500000000001</v>
      </c>
      <c r="H41">
        <v>0.18366642973617089</v>
      </c>
      <c r="I41">
        <v>3600.1585788726811</v>
      </c>
      <c r="J41">
        <v>18744</v>
      </c>
      <c r="K41">
        <v>60850</v>
      </c>
      <c r="L41">
        <v>60850</v>
      </c>
      <c r="M41">
        <v>60760</v>
      </c>
      <c r="N41">
        <v>927324</v>
      </c>
      <c r="O41">
        <v>7824</v>
      </c>
      <c r="P41">
        <v>16308</v>
      </c>
      <c r="Q41">
        <v>16308</v>
      </c>
      <c r="R41">
        <v>16224</v>
      </c>
      <c r="S41">
        <v>216584</v>
      </c>
    </row>
    <row r="42" spans="1:19" x14ac:dyDescent="0.2">
      <c r="A42">
        <v>9</v>
      </c>
      <c r="B42">
        <v>0.1</v>
      </c>
      <c r="C42">
        <v>50</v>
      </c>
      <c r="D42">
        <v>1</v>
      </c>
      <c r="E42">
        <v>0.6</v>
      </c>
      <c r="F42">
        <v>1507.5879981763151</v>
      </c>
      <c r="G42">
        <v>902.93651805481693</v>
      </c>
      <c r="H42">
        <v>0.40107209718631831</v>
      </c>
      <c r="I42">
        <v>3600.217121124268</v>
      </c>
      <c r="J42">
        <v>90784</v>
      </c>
      <c r="K42">
        <v>296410</v>
      </c>
      <c r="L42">
        <v>296410</v>
      </c>
      <c r="M42">
        <v>295960</v>
      </c>
      <c r="N42">
        <v>4627884</v>
      </c>
      <c r="O42">
        <v>38580</v>
      </c>
      <c r="P42">
        <v>81084</v>
      </c>
      <c r="Q42">
        <v>81084</v>
      </c>
      <c r="R42">
        <v>80658</v>
      </c>
      <c r="S42">
        <v>1088621</v>
      </c>
    </row>
    <row r="43" spans="1:19" x14ac:dyDescent="0.2">
      <c r="A43">
        <v>9</v>
      </c>
      <c r="B43">
        <v>0.1</v>
      </c>
      <c r="C43">
        <v>100</v>
      </c>
      <c r="D43">
        <v>1</v>
      </c>
      <c r="E43">
        <v>0.6</v>
      </c>
      <c r="F43">
        <v>2461.4069998818368</v>
      </c>
      <c r="G43">
        <v>927.39609466476531</v>
      </c>
      <c r="H43">
        <v>0.62322521439595879</v>
      </c>
      <c r="I43">
        <v>3600.0663146972661</v>
      </c>
      <c r="J43">
        <v>180834</v>
      </c>
      <c r="K43">
        <v>590860</v>
      </c>
      <c r="L43">
        <v>590860</v>
      </c>
      <c r="M43">
        <v>589960</v>
      </c>
      <c r="N43">
        <v>9253584</v>
      </c>
      <c r="O43">
        <v>76983</v>
      </c>
      <c r="P43">
        <v>161967</v>
      </c>
      <c r="Q43">
        <v>161967</v>
      </c>
      <c r="R43">
        <v>161117</v>
      </c>
      <c r="S43">
        <v>2177778</v>
      </c>
    </row>
    <row r="44" spans="1:19" x14ac:dyDescent="0.2">
      <c r="A44">
        <v>5</v>
      </c>
      <c r="B44">
        <v>0.1</v>
      </c>
      <c r="C44">
        <v>10</v>
      </c>
      <c r="D44">
        <v>1</v>
      </c>
      <c r="E44">
        <v>0.6</v>
      </c>
      <c r="F44">
        <v>757.52499999999998</v>
      </c>
      <c r="G44">
        <v>712.82500000000061</v>
      </c>
      <c r="H44">
        <v>5.9007953532885862E-2</v>
      </c>
      <c r="I44">
        <v>3600.0794410705571</v>
      </c>
      <c r="J44">
        <v>18704</v>
      </c>
      <c r="K44">
        <v>37290</v>
      </c>
      <c r="L44">
        <v>37290</v>
      </c>
      <c r="M44">
        <v>37240</v>
      </c>
      <c r="N44">
        <v>543894</v>
      </c>
      <c r="O44">
        <v>7765</v>
      </c>
      <c r="P44">
        <v>9649</v>
      </c>
      <c r="Q44">
        <v>9649</v>
      </c>
      <c r="R44">
        <v>9600</v>
      </c>
      <c r="S44">
        <v>122395</v>
      </c>
    </row>
    <row r="45" spans="1:19" x14ac:dyDescent="0.2">
      <c r="A45">
        <v>5</v>
      </c>
      <c r="B45">
        <v>0.1</v>
      </c>
      <c r="C45">
        <v>50</v>
      </c>
      <c r="D45">
        <v>1</v>
      </c>
      <c r="E45">
        <v>0.6</v>
      </c>
      <c r="F45">
        <v>1158.784997667618</v>
      </c>
      <c r="G45">
        <v>981.87570417416009</v>
      </c>
      <c r="H45">
        <v>0.1526679184227768</v>
      </c>
      <c r="I45">
        <v>3600.111686706543</v>
      </c>
      <c r="J45">
        <v>90584</v>
      </c>
      <c r="K45">
        <v>178610</v>
      </c>
      <c r="L45">
        <v>178610</v>
      </c>
      <c r="M45">
        <v>178360</v>
      </c>
      <c r="N45">
        <v>2710734</v>
      </c>
      <c r="O45">
        <v>38344</v>
      </c>
      <c r="P45">
        <v>47328</v>
      </c>
      <c r="Q45">
        <v>47328</v>
      </c>
      <c r="R45">
        <v>47083</v>
      </c>
      <c r="S45">
        <v>610969</v>
      </c>
    </row>
    <row r="46" spans="1:19" x14ac:dyDescent="0.2">
      <c r="A46">
        <v>5</v>
      </c>
      <c r="B46">
        <v>0.1</v>
      </c>
      <c r="C46">
        <v>100</v>
      </c>
      <c r="D46">
        <v>1</v>
      </c>
      <c r="E46">
        <v>0.6</v>
      </c>
      <c r="F46">
        <v>1112.1689973959251</v>
      </c>
      <c r="G46">
        <v>899.01938843354071</v>
      </c>
      <c r="H46">
        <v>0.19165217647808991</v>
      </c>
      <c r="I46">
        <v>3600.1507015228271</v>
      </c>
      <c r="J46">
        <v>180434</v>
      </c>
      <c r="K46">
        <v>355260</v>
      </c>
      <c r="L46">
        <v>355260</v>
      </c>
      <c r="M46">
        <v>354760</v>
      </c>
      <c r="N46">
        <v>5419284</v>
      </c>
      <c r="O46">
        <v>76573</v>
      </c>
      <c r="P46">
        <v>94417</v>
      </c>
      <c r="Q46">
        <v>94417</v>
      </c>
      <c r="R46">
        <v>93928</v>
      </c>
      <c r="S46">
        <v>1221539</v>
      </c>
    </row>
    <row r="47" spans="1:19" x14ac:dyDescent="0.2">
      <c r="A47">
        <v>25</v>
      </c>
      <c r="B47">
        <v>0.1</v>
      </c>
      <c r="C47">
        <v>10</v>
      </c>
      <c r="D47">
        <v>1</v>
      </c>
      <c r="E47">
        <v>0.4</v>
      </c>
      <c r="F47">
        <v>6865.1500000000005</v>
      </c>
      <c r="G47">
        <v>6079.9000000000005</v>
      </c>
      <c r="H47">
        <v>0.11438206011521961</v>
      </c>
      <c r="I47">
        <v>3600.3019142150879</v>
      </c>
      <c r="J47">
        <v>18904</v>
      </c>
      <c r="K47">
        <v>396170</v>
      </c>
      <c r="L47">
        <v>396170</v>
      </c>
      <c r="M47">
        <v>395920</v>
      </c>
      <c r="N47">
        <v>6441874</v>
      </c>
      <c r="O47">
        <v>8771</v>
      </c>
      <c r="P47">
        <v>133195</v>
      </c>
      <c r="Q47">
        <v>133195</v>
      </c>
      <c r="R47">
        <v>132213</v>
      </c>
      <c r="S47">
        <v>2093904</v>
      </c>
    </row>
    <row r="48" spans="1:19" x14ac:dyDescent="0.2">
      <c r="A48">
        <v>25</v>
      </c>
      <c r="B48">
        <v>0.1</v>
      </c>
      <c r="C48">
        <v>50</v>
      </c>
      <c r="D48">
        <v>1</v>
      </c>
      <c r="E48">
        <v>0.4</v>
      </c>
      <c r="F48">
        <v>14065.079998678961</v>
      </c>
      <c r="G48">
        <v>6098.5603643794284</v>
      </c>
      <c r="H48">
        <v>0.5664041466559574</v>
      </c>
      <c r="I48">
        <v>3600.2781925201421</v>
      </c>
      <c r="J48">
        <v>91584</v>
      </c>
      <c r="K48">
        <v>1973010</v>
      </c>
      <c r="L48">
        <v>1973010</v>
      </c>
      <c r="M48">
        <v>1971760</v>
      </c>
      <c r="N48">
        <v>32200634</v>
      </c>
      <c r="O48">
        <v>43293</v>
      </c>
      <c r="P48">
        <v>666477</v>
      </c>
      <c r="Q48">
        <v>666477</v>
      </c>
      <c r="R48">
        <v>661564</v>
      </c>
      <c r="S48">
        <v>10498566</v>
      </c>
    </row>
    <row r="49" spans="1:19" x14ac:dyDescent="0.2">
      <c r="A49">
        <v>25</v>
      </c>
      <c r="B49">
        <v>0.1</v>
      </c>
      <c r="C49">
        <v>100</v>
      </c>
      <c r="D49">
        <v>1</v>
      </c>
      <c r="E49">
        <v>0.4</v>
      </c>
      <c r="F49">
        <v>20184.429997242849</v>
      </c>
      <c r="G49">
        <v>5917.4984014888169</v>
      </c>
      <c r="H49">
        <v>0.70682856031618746</v>
      </c>
      <c r="I49">
        <v>3600.742668151855</v>
      </c>
      <c r="J49">
        <v>182434</v>
      </c>
      <c r="K49">
        <v>3944060</v>
      </c>
      <c r="L49">
        <v>3944060</v>
      </c>
      <c r="M49">
        <v>3941560</v>
      </c>
      <c r="N49">
        <v>64399084</v>
      </c>
      <c r="O49">
        <v>86468</v>
      </c>
      <c r="P49">
        <v>1330472</v>
      </c>
      <c r="Q49">
        <v>1330472</v>
      </c>
      <c r="R49">
        <v>1320638</v>
      </c>
      <c r="S49">
        <v>20954055</v>
      </c>
    </row>
    <row r="50" spans="1:19" x14ac:dyDescent="0.2">
      <c r="A50">
        <v>9</v>
      </c>
      <c r="B50">
        <v>0.1</v>
      </c>
      <c r="C50">
        <v>10</v>
      </c>
      <c r="D50">
        <v>1</v>
      </c>
      <c r="E50">
        <v>0.4</v>
      </c>
      <c r="F50">
        <v>7629.6399883751628</v>
      </c>
      <c r="G50">
        <v>7179.5582564574361</v>
      </c>
      <c r="H50">
        <v>5.8991214867738187E-2</v>
      </c>
      <c r="I50">
        <v>3600.0663433074951</v>
      </c>
      <c r="J50">
        <v>18744</v>
      </c>
      <c r="K50">
        <v>60850</v>
      </c>
      <c r="L50">
        <v>60850</v>
      </c>
      <c r="M50">
        <v>60760</v>
      </c>
      <c r="N50">
        <v>927324</v>
      </c>
      <c r="O50">
        <v>7824</v>
      </c>
      <c r="P50">
        <v>16308</v>
      </c>
      <c r="Q50">
        <v>16308</v>
      </c>
      <c r="R50">
        <v>16224</v>
      </c>
      <c r="S50">
        <v>216584</v>
      </c>
    </row>
    <row r="51" spans="1:19" x14ac:dyDescent="0.2">
      <c r="A51">
        <v>9</v>
      </c>
      <c r="B51">
        <v>0.1</v>
      </c>
      <c r="C51">
        <v>50</v>
      </c>
      <c r="D51">
        <v>1</v>
      </c>
      <c r="E51">
        <v>0.4</v>
      </c>
      <c r="F51">
        <v>8796.742986114421</v>
      </c>
      <c r="G51">
        <v>7917.949266964767</v>
      </c>
      <c r="H51">
        <v>9.9899897102464164E-2</v>
      </c>
      <c r="I51">
        <v>3600.2121200561519</v>
      </c>
      <c r="J51">
        <v>90784</v>
      </c>
      <c r="K51">
        <v>296410</v>
      </c>
      <c r="L51">
        <v>296410</v>
      </c>
      <c r="M51">
        <v>295960</v>
      </c>
      <c r="N51">
        <v>4627884</v>
      </c>
      <c r="O51">
        <v>38580</v>
      </c>
      <c r="P51">
        <v>81084</v>
      </c>
      <c r="Q51">
        <v>81084</v>
      </c>
      <c r="R51">
        <v>80658</v>
      </c>
      <c r="S51">
        <v>1088621</v>
      </c>
    </row>
    <row r="52" spans="1:19" x14ac:dyDescent="0.2">
      <c r="A52">
        <v>9</v>
      </c>
      <c r="B52">
        <v>0.1</v>
      </c>
      <c r="C52">
        <v>100</v>
      </c>
      <c r="D52">
        <v>1</v>
      </c>
      <c r="E52">
        <v>0.4</v>
      </c>
      <c r="F52">
        <v>8967.0709933311991</v>
      </c>
      <c r="G52">
        <v>7936.6655706329784</v>
      </c>
      <c r="H52">
        <v>0.1149099213627876</v>
      </c>
      <c r="I52">
        <v>3600.3558826446529</v>
      </c>
      <c r="J52">
        <v>180834</v>
      </c>
      <c r="K52">
        <v>590860</v>
      </c>
      <c r="L52">
        <v>590860</v>
      </c>
      <c r="M52">
        <v>589960</v>
      </c>
      <c r="N52">
        <v>9253584</v>
      </c>
      <c r="O52">
        <v>76983</v>
      </c>
      <c r="P52">
        <v>161967</v>
      </c>
      <c r="Q52">
        <v>161967</v>
      </c>
      <c r="R52">
        <v>161117</v>
      </c>
      <c r="S52">
        <v>2177778</v>
      </c>
    </row>
    <row r="53" spans="1:19" x14ac:dyDescent="0.2">
      <c r="A53">
        <v>5</v>
      </c>
      <c r="B53">
        <v>0.1</v>
      </c>
      <c r="C53">
        <v>10</v>
      </c>
      <c r="D53">
        <v>1</v>
      </c>
      <c r="E53">
        <v>0.4</v>
      </c>
      <c r="F53">
        <v>6491.125</v>
      </c>
      <c r="G53">
        <v>6164.7581194360464</v>
      </c>
      <c r="H53">
        <v>5.0278939407876692E-2</v>
      </c>
      <c r="I53">
        <v>3600.0476341247559</v>
      </c>
      <c r="J53">
        <v>18704</v>
      </c>
      <c r="K53">
        <v>37290</v>
      </c>
      <c r="L53">
        <v>37290</v>
      </c>
      <c r="M53">
        <v>37240</v>
      </c>
      <c r="N53">
        <v>543894</v>
      </c>
      <c r="O53">
        <v>7755</v>
      </c>
      <c r="P53">
        <v>9649</v>
      </c>
      <c r="Q53">
        <v>9649</v>
      </c>
      <c r="R53">
        <v>9600</v>
      </c>
      <c r="S53">
        <v>122057</v>
      </c>
    </row>
    <row r="54" spans="1:19" x14ac:dyDescent="0.2">
      <c r="A54">
        <v>5</v>
      </c>
      <c r="B54">
        <v>0.1</v>
      </c>
      <c r="C54">
        <v>50</v>
      </c>
      <c r="D54">
        <v>1</v>
      </c>
      <c r="E54">
        <v>0.4</v>
      </c>
      <c r="F54">
        <v>6831.6169986669966</v>
      </c>
      <c r="G54">
        <v>6512.8911905886234</v>
      </c>
      <c r="H54">
        <v>4.6654519441087623E-2</v>
      </c>
      <c r="I54">
        <v>3600.2126007080078</v>
      </c>
      <c r="J54">
        <v>90584</v>
      </c>
      <c r="K54">
        <v>178610</v>
      </c>
      <c r="L54">
        <v>178610</v>
      </c>
      <c r="M54">
        <v>178360</v>
      </c>
      <c r="N54">
        <v>2710734</v>
      </c>
      <c r="O54">
        <v>38294</v>
      </c>
      <c r="P54">
        <v>47328</v>
      </c>
      <c r="Q54">
        <v>47328</v>
      </c>
      <c r="R54">
        <v>47083</v>
      </c>
      <c r="S54">
        <v>609276</v>
      </c>
    </row>
    <row r="55" spans="1:19" x14ac:dyDescent="0.2">
      <c r="A55">
        <v>5</v>
      </c>
      <c r="B55">
        <v>0.1</v>
      </c>
      <c r="C55">
        <v>100</v>
      </c>
      <c r="D55">
        <v>1</v>
      </c>
      <c r="E55">
        <v>0.4</v>
      </c>
      <c r="F55">
        <v>7207.2299941922347</v>
      </c>
      <c r="G55">
        <v>6614.4810411723283</v>
      </c>
      <c r="H55">
        <v>8.2243657202220308E-2</v>
      </c>
      <c r="I55">
        <v>3600.2725391387939</v>
      </c>
      <c r="J55">
        <v>180434</v>
      </c>
      <c r="K55">
        <v>355260</v>
      </c>
      <c r="L55">
        <v>355260</v>
      </c>
      <c r="M55">
        <v>354760</v>
      </c>
      <c r="N55">
        <v>5419284</v>
      </c>
      <c r="O55">
        <v>76473</v>
      </c>
      <c r="P55">
        <v>94417</v>
      </c>
      <c r="Q55">
        <v>94417</v>
      </c>
      <c r="R55">
        <v>93928</v>
      </c>
      <c r="S55">
        <v>1218153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5B35D-3504-BD4D-89A7-F587269C80AA}">
  <dimension ref="A1:CA58"/>
  <sheetViews>
    <sheetView topLeftCell="W1" workbookViewId="0">
      <selection activeCell="AO34" sqref="AO34"/>
    </sheetView>
  </sheetViews>
  <sheetFormatPr baseColWidth="10" defaultRowHeight="15" x14ac:dyDescent="0.2"/>
  <cols>
    <col min="10" max="19" width="3" customWidth="1"/>
    <col min="30" max="39" width="3.1640625" customWidth="1"/>
    <col min="64" max="64" width="11.83203125" bestFit="1" customWidth="1"/>
    <col min="68" max="68" width="11.83203125" bestFit="1" customWidth="1"/>
  </cols>
  <sheetData>
    <row r="1" spans="1:79" x14ac:dyDescent="0.2">
      <c r="A1" t="s">
        <v>115</v>
      </c>
      <c r="U1" t="s">
        <v>116</v>
      </c>
      <c r="AO1" t="s">
        <v>117</v>
      </c>
      <c r="BJ1" t="s">
        <v>120</v>
      </c>
      <c r="BN1" t="s">
        <v>122</v>
      </c>
      <c r="BR1" t="s">
        <v>123</v>
      </c>
      <c r="BW1" t="s">
        <v>125</v>
      </c>
    </row>
    <row r="2" spans="1:79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20</v>
      </c>
      <c r="O2" t="s">
        <v>9</v>
      </c>
      <c r="P2" t="s">
        <v>10</v>
      </c>
      <c r="Q2" t="s">
        <v>11</v>
      </c>
      <c r="R2" t="s">
        <v>12</v>
      </c>
      <c r="S2" t="s">
        <v>20</v>
      </c>
      <c r="U2" t="s">
        <v>0</v>
      </c>
      <c r="V2" t="s">
        <v>1</v>
      </c>
      <c r="W2" t="s">
        <v>2</v>
      </c>
      <c r="X2" t="s">
        <v>3</v>
      </c>
      <c r="Y2" t="s">
        <v>4</v>
      </c>
      <c r="Z2" t="s">
        <v>5</v>
      </c>
      <c r="AA2" t="s">
        <v>6</v>
      </c>
      <c r="AB2" t="s">
        <v>7</v>
      </c>
      <c r="AC2" t="s">
        <v>8</v>
      </c>
      <c r="AD2" s="4" t="s">
        <v>9</v>
      </c>
      <c r="AE2" s="4" t="s">
        <v>10</v>
      </c>
      <c r="AF2" s="4" t="s">
        <v>11</v>
      </c>
      <c r="AG2" s="4" t="s">
        <v>12</v>
      </c>
      <c r="AH2" s="4" t="s">
        <v>20</v>
      </c>
      <c r="AI2" s="4" t="s">
        <v>9</v>
      </c>
      <c r="AJ2" s="4" t="s">
        <v>10</v>
      </c>
      <c r="AK2" s="4" t="s">
        <v>11</v>
      </c>
      <c r="AL2" s="4" t="s">
        <v>12</v>
      </c>
      <c r="AM2" s="4" t="s">
        <v>20</v>
      </c>
      <c r="AO2" t="str" cm="1">
        <f t="array" ref="AO2:BG2">A2:S2</f>
        <v>nGroups</v>
      </c>
      <c r="AP2" t="str">
        <v>flex</v>
      </c>
      <c r="AQ2" t="str">
        <v>nScenarios</v>
      </c>
      <c r="AR2" t="str">
        <v>seed</v>
      </c>
      <c r="AS2" t="str">
        <v>bed_cap_factor</v>
      </c>
      <c r="AT2" t="str">
        <v>primal</v>
      </c>
      <c r="AU2" t="str">
        <v>dual</v>
      </c>
      <c r="AV2" t="str">
        <v>MIPGap</v>
      </c>
      <c r="AW2" t="str">
        <v>runtime</v>
      </c>
      <c r="AX2" t="str">
        <v>rows</v>
      </c>
      <c r="AY2" t="str">
        <v>cols</v>
      </c>
      <c r="AZ2" t="str">
        <v>integer</v>
      </c>
      <c r="BA2" t="str">
        <v>binary</v>
      </c>
      <c r="BB2" t="str">
        <v>nonzero</v>
      </c>
      <c r="BC2" t="str">
        <v>rows</v>
      </c>
      <c r="BD2" t="str">
        <v>cols</v>
      </c>
      <c r="BE2" t="str">
        <v>integer</v>
      </c>
      <c r="BF2" t="str">
        <v>binary</v>
      </c>
      <c r="BG2" t="str">
        <v>nonzero</v>
      </c>
      <c r="BJ2" t="s">
        <v>118</v>
      </c>
      <c r="BK2" t="s">
        <v>119</v>
      </c>
      <c r="BL2" t="s">
        <v>121</v>
      </c>
      <c r="BN2" t="s">
        <v>118</v>
      </c>
      <c r="BO2" t="s">
        <v>119</v>
      </c>
      <c r="BP2" t="s">
        <v>121</v>
      </c>
      <c r="BT2" t="s">
        <v>121</v>
      </c>
      <c r="BU2" t="s">
        <v>124</v>
      </c>
      <c r="BW2" t="s">
        <v>118</v>
      </c>
      <c r="BX2" t="s">
        <v>119</v>
      </c>
      <c r="BY2" t="s">
        <v>121</v>
      </c>
      <c r="BZ2" t="s">
        <v>126</v>
      </c>
    </row>
    <row r="3" spans="1:79" x14ac:dyDescent="0.2">
      <c r="A3">
        <v>5</v>
      </c>
      <c r="B3">
        <v>0</v>
      </c>
      <c r="C3">
        <v>10</v>
      </c>
      <c r="D3">
        <v>1</v>
      </c>
      <c r="E3">
        <v>1</v>
      </c>
      <c r="F3">
        <v>996.5350000000002</v>
      </c>
      <c r="G3">
        <v>996.53499999999997</v>
      </c>
      <c r="H3">
        <v>0</v>
      </c>
      <c r="I3">
        <v>340.36978530883789</v>
      </c>
      <c r="J3">
        <v>18704</v>
      </c>
      <c r="K3">
        <v>37290</v>
      </c>
      <c r="L3">
        <v>37290</v>
      </c>
      <c r="M3">
        <v>37240</v>
      </c>
      <c r="N3">
        <v>543894</v>
      </c>
      <c r="O3">
        <v>6925</v>
      </c>
      <c r="P3">
        <v>9229</v>
      </c>
      <c r="Q3">
        <v>9229</v>
      </c>
      <c r="R3">
        <v>9180</v>
      </c>
      <c r="S3">
        <v>117721</v>
      </c>
      <c r="U3">
        <v>5</v>
      </c>
      <c r="V3">
        <v>0</v>
      </c>
      <c r="W3">
        <v>10</v>
      </c>
      <c r="X3">
        <v>1</v>
      </c>
      <c r="Y3">
        <v>1</v>
      </c>
      <c r="Z3">
        <v>996.5350000000002</v>
      </c>
      <c r="AA3">
        <v>996.53500000000008</v>
      </c>
      <c r="AB3">
        <v>0</v>
      </c>
      <c r="AC3">
        <v>5.6766033172607422</v>
      </c>
      <c r="AD3" s="4">
        <v>11200</v>
      </c>
      <c r="AE3" s="4">
        <v>21610</v>
      </c>
      <c r="AF3" s="4">
        <v>21610</v>
      </c>
      <c r="AG3" s="4">
        <v>11760</v>
      </c>
      <c r="AH3" s="4">
        <v>228746</v>
      </c>
      <c r="AI3" s="4">
        <v>5490</v>
      </c>
      <c r="AJ3" s="4">
        <v>5019</v>
      </c>
      <c r="AK3" s="4">
        <v>5019</v>
      </c>
      <c r="AL3" s="4">
        <v>2390</v>
      </c>
      <c r="AM3" s="4">
        <v>50737</v>
      </c>
      <c r="AO3" cm="1">
        <f t="array" ref="AO3:AS3">A3:E3</f>
        <v>5</v>
      </c>
      <c r="AP3">
        <v>0</v>
      </c>
      <c r="AQ3">
        <v>10</v>
      </c>
      <c r="AR3">
        <v>1</v>
      </c>
      <c r="AS3">
        <v>1</v>
      </c>
      <c r="AT3" s="8">
        <f>F3-Z3</f>
        <v>0</v>
      </c>
      <c r="AU3" s="8">
        <f t="shared" ref="AU3:BG3" si="0">G3-AA3</f>
        <v>0</v>
      </c>
      <c r="AV3" s="8">
        <f t="shared" si="0"/>
        <v>0</v>
      </c>
      <c r="AW3">
        <f t="shared" si="0"/>
        <v>334.69318199157715</v>
      </c>
      <c r="AX3">
        <f>J3-AD3</f>
        <v>7504</v>
      </c>
      <c r="AY3">
        <f t="shared" si="0"/>
        <v>15680</v>
      </c>
      <c r="AZ3">
        <f t="shared" si="0"/>
        <v>15680</v>
      </c>
      <c r="BA3">
        <f t="shared" si="0"/>
        <v>25480</v>
      </c>
      <c r="BB3">
        <f t="shared" si="0"/>
        <v>315148</v>
      </c>
      <c r="BC3">
        <f t="shared" si="0"/>
        <v>1435</v>
      </c>
      <c r="BD3">
        <f t="shared" si="0"/>
        <v>4210</v>
      </c>
      <c r="BE3">
        <f t="shared" si="0"/>
        <v>4210</v>
      </c>
      <c r="BF3">
        <f t="shared" si="0"/>
        <v>6790</v>
      </c>
      <c r="BG3">
        <f t="shared" si="0"/>
        <v>66984</v>
      </c>
      <c r="BJ3">
        <f>Z3</f>
        <v>996.5350000000002</v>
      </c>
      <c r="BK3">
        <f>AA3</f>
        <v>996.53500000000008</v>
      </c>
      <c r="BL3" s="3">
        <f>(BJ3-BK3)/BJ3</f>
        <v>1.140821323100704E-16</v>
      </c>
      <c r="BN3">
        <f>F3</f>
        <v>996.5350000000002</v>
      </c>
      <c r="BO3">
        <f>G3</f>
        <v>996.53499999999997</v>
      </c>
      <c r="BP3" s="3">
        <f>(BN3-BO3)/BN3</f>
        <v>2.2816426462014081E-16</v>
      </c>
      <c r="BR3">
        <f>MIN(BJ3,BN3)</f>
        <v>996.5350000000002</v>
      </c>
      <c r="BS3">
        <f>IF(BJ3&lt;=BN3,BK3,BO3)</f>
        <v>996.53500000000008</v>
      </c>
      <c r="BT3" s="3">
        <f>(BR3-BS3)/BR3</f>
        <v>1.140821323100704E-16</v>
      </c>
      <c r="BU3">
        <f>IF(BN3&lt;BJ3,1,0)</f>
        <v>0</v>
      </c>
      <c r="BW3">
        <f t="shared" ref="BW3:BW34" si="1">MIN(F3,Z3)</f>
        <v>996.5350000000002</v>
      </c>
      <c r="BX3">
        <f t="shared" ref="BX3:BX34" si="2">MAX(AA3,G3)</f>
        <v>996.53500000000008</v>
      </c>
      <c r="BY3" s="3">
        <f>(BW3-BX3)/BW3</f>
        <v>1.140821323100704E-16</v>
      </c>
      <c r="BZ3">
        <f>IF(BY3&lt;BT3,1,0)</f>
        <v>0</v>
      </c>
      <c r="CA3" t="s">
        <v>127</v>
      </c>
    </row>
    <row r="4" spans="1:79" x14ac:dyDescent="0.2">
      <c r="A4">
        <v>5</v>
      </c>
      <c r="B4">
        <v>0</v>
      </c>
      <c r="C4">
        <v>50</v>
      </c>
      <c r="D4">
        <v>1</v>
      </c>
      <c r="E4">
        <v>1</v>
      </c>
      <c r="F4">
        <v>1614.881996541882</v>
      </c>
      <c r="G4">
        <v>1600.6320000168671</v>
      </c>
      <c r="H4">
        <v>8.8241720172308087E-3</v>
      </c>
      <c r="I4">
        <v>3600.2574081420898</v>
      </c>
      <c r="J4">
        <v>90584</v>
      </c>
      <c r="K4">
        <v>178610</v>
      </c>
      <c r="L4">
        <v>178610</v>
      </c>
      <c r="M4">
        <v>178360</v>
      </c>
      <c r="N4">
        <v>2710734</v>
      </c>
      <c r="O4">
        <v>34224</v>
      </c>
      <c r="P4">
        <v>45308</v>
      </c>
      <c r="Q4">
        <v>45308</v>
      </c>
      <c r="R4">
        <v>45063</v>
      </c>
      <c r="S4">
        <v>587830</v>
      </c>
      <c r="U4">
        <v>5</v>
      </c>
      <c r="V4">
        <v>0</v>
      </c>
      <c r="W4">
        <v>50</v>
      </c>
      <c r="X4">
        <v>1</v>
      </c>
      <c r="Y4">
        <v>1</v>
      </c>
      <c r="Z4">
        <v>1614.8819990784341</v>
      </c>
      <c r="AA4">
        <v>1614.8819957910191</v>
      </c>
      <c r="AB4">
        <v>2.0356996723540149E-9</v>
      </c>
      <c r="AC4">
        <v>57.068264007568359</v>
      </c>
      <c r="AD4" s="4">
        <v>50600</v>
      </c>
      <c r="AE4" s="4">
        <v>100210</v>
      </c>
      <c r="AF4" s="4">
        <v>100210</v>
      </c>
      <c r="AG4" s="4">
        <v>50960</v>
      </c>
      <c r="AH4" s="4">
        <v>1130066</v>
      </c>
      <c r="AI4" s="4">
        <v>27185</v>
      </c>
      <c r="AJ4" s="4">
        <v>24378</v>
      </c>
      <c r="AK4" s="4">
        <v>24378</v>
      </c>
      <c r="AL4" s="4">
        <v>11233</v>
      </c>
      <c r="AM4" s="4">
        <v>253294</v>
      </c>
      <c r="AO4" cm="1">
        <f t="array" ref="AO4:AS4">A4:E4</f>
        <v>5</v>
      </c>
      <c r="AP4">
        <v>0</v>
      </c>
      <c r="AQ4">
        <v>50</v>
      </c>
      <c r="AR4">
        <v>1</v>
      </c>
      <c r="AS4">
        <v>1</v>
      </c>
      <c r="AT4">
        <f t="shared" ref="AT4:AT56" si="3">F4-Z4</f>
        <v>-2.536552074161591E-6</v>
      </c>
      <c r="AU4">
        <f t="shared" ref="AU4:AU56" si="4">G4-AA4</f>
        <v>-14.249995774152012</v>
      </c>
      <c r="AV4">
        <f t="shared" ref="AV4:AV56" si="5">H4-AB4</f>
        <v>8.8241699815311356E-3</v>
      </c>
      <c r="AW4">
        <f t="shared" ref="AW4:AW56" si="6">I4-AC4</f>
        <v>3543.1891441345215</v>
      </c>
      <c r="AX4">
        <f t="shared" ref="AX4:AX56" si="7">J4-AD4</f>
        <v>39984</v>
      </c>
      <c r="AY4">
        <f t="shared" ref="AY4:AY56" si="8">K4-AE4</f>
        <v>78400</v>
      </c>
      <c r="AZ4">
        <f t="shared" ref="AZ4:AZ56" si="9">L4-AF4</f>
        <v>78400</v>
      </c>
      <c r="BA4">
        <f t="shared" ref="BA4:BA56" si="10">M4-AG4</f>
        <v>127400</v>
      </c>
      <c r="BB4">
        <f t="shared" ref="BB4:BB56" si="11">N4-AH4</f>
        <v>1580668</v>
      </c>
      <c r="BC4">
        <f t="shared" ref="BC4:BC56" si="12">O4-AI4</f>
        <v>7039</v>
      </c>
      <c r="BD4">
        <f t="shared" ref="BD4:BD56" si="13">P4-AJ4</f>
        <v>20930</v>
      </c>
      <c r="BE4">
        <f t="shared" ref="BE4:BE56" si="14">Q4-AK4</f>
        <v>20930</v>
      </c>
      <c r="BF4">
        <f t="shared" ref="BF4:BF56" si="15">R4-AL4</f>
        <v>33830</v>
      </c>
      <c r="BG4">
        <f t="shared" ref="BG4:BG56" si="16">S4-AM4</f>
        <v>334536</v>
      </c>
      <c r="BJ4">
        <f t="shared" ref="BJ4:BJ56" si="17">Z4</f>
        <v>1614.8819990784341</v>
      </c>
      <c r="BK4">
        <f t="shared" ref="BK4:BK56" si="18">AA4</f>
        <v>1614.8819957910191</v>
      </c>
      <c r="BL4" s="3">
        <f t="shared" ref="BL4:BL56" si="19">(BJ4-BK4)/BJ4</f>
        <v>2.0356998131529553E-9</v>
      </c>
      <c r="BN4">
        <f t="shared" ref="BN4:BN55" si="20">F4</f>
        <v>1614.881996541882</v>
      </c>
      <c r="BO4">
        <f t="shared" ref="BO4:BO55" si="21">G4</f>
        <v>1600.6320000168671</v>
      </c>
      <c r="BP4" s="3">
        <f t="shared" ref="BP4:BP55" si="22">(BN4-BO4)/BN4</f>
        <v>8.8241720172309492E-3</v>
      </c>
      <c r="BR4">
        <f t="shared" ref="BR4:BR56" si="23">MIN(BJ4,BN4)</f>
        <v>1614.881996541882</v>
      </c>
      <c r="BS4">
        <f t="shared" ref="BS4:BS56" si="24">IF(BJ4&lt;=BN4,BK4,BO4)</f>
        <v>1600.6320000168671</v>
      </c>
      <c r="BT4" s="3">
        <f t="shared" ref="BT4:BT55" si="25">(BR4-BS4)/BR4</f>
        <v>8.8241720172309492E-3</v>
      </c>
      <c r="BU4">
        <f t="shared" ref="BU4:BU56" si="26">IF(BN4&lt;BJ4,1,0)</f>
        <v>1</v>
      </c>
      <c r="BW4">
        <f t="shared" si="1"/>
        <v>1614.881996541882</v>
      </c>
      <c r="BX4">
        <f t="shared" si="2"/>
        <v>1614.8819957910191</v>
      </c>
      <c r="BY4" s="3">
        <f t="shared" ref="BY4:BY56" si="27">(BW4-BX4)/BW4</f>
        <v>4.6496456783489497E-10</v>
      </c>
      <c r="BZ4">
        <f t="shared" ref="BZ4:BZ56" si="28">IF(BY4&lt;BT4,1,0)</f>
        <v>1</v>
      </c>
      <c r="CA4" s="3">
        <f>IF(BZ4&gt;=1,ABS(BT4-BY4),0)</f>
        <v>8.8241715522663806E-3</v>
      </c>
    </row>
    <row r="5" spans="1:79" x14ac:dyDescent="0.2">
      <c r="A5">
        <v>5</v>
      </c>
      <c r="B5">
        <v>0</v>
      </c>
      <c r="C5">
        <v>100</v>
      </c>
      <c r="D5">
        <v>1</v>
      </c>
      <c r="E5">
        <v>1</v>
      </c>
      <c r="F5">
        <v>1476.9570000000001</v>
      </c>
      <c r="G5">
        <v>1450.426321428572</v>
      </c>
      <c r="H5">
        <v>1.7963067693526381E-2</v>
      </c>
      <c r="I5">
        <v>3600.2263450622559</v>
      </c>
      <c r="J5">
        <v>180434</v>
      </c>
      <c r="K5">
        <v>355260</v>
      </c>
      <c r="L5">
        <v>355260</v>
      </c>
      <c r="M5">
        <v>354760</v>
      </c>
      <c r="N5">
        <v>5419284</v>
      </c>
      <c r="O5">
        <v>68353</v>
      </c>
      <c r="P5">
        <v>90397</v>
      </c>
      <c r="Q5">
        <v>90397</v>
      </c>
      <c r="R5">
        <v>89908</v>
      </c>
      <c r="S5">
        <v>1175321</v>
      </c>
      <c r="U5">
        <v>5</v>
      </c>
      <c r="V5">
        <v>0</v>
      </c>
      <c r="W5">
        <v>100</v>
      </c>
      <c r="X5">
        <v>1</v>
      </c>
      <c r="Y5">
        <v>1</v>
      </c>
      <c r="Z5">
        <v>1476.9569955242121</v>
      </c>
      <c r="AA5">
        <v>1476.9569955242121</v>
      </c>
      <c r="AB5">
        <v>0</v>
      </c>
      <c r="AC5">
        <v>951.20763969421387</v>
      </c>
      <c r="AD5" s="4">
        <v>99850</v>
      </c>
      <c r="AE5" s="4">
        <v>198460</v>
      </c>
      <c r="AF5" s="4">
        <v>198460</v>
      </c>
      <c r="AG5" s="4">
        <v>99960</v>
      </c>
      <c r="AH5" s="4">
        <v>2256716</v>
      </c>
      <c r="AI5" s="4">
        <v>54310</v>
      </c>
      <c r="AJ5" s="4">
        <v>48587</v>
      </c>
      <c r="AK5" s="4">
        <v>48587</v>
      </c>
      <c r="AL5" s="4">
        <v>22318</v>
      </c>
      <c r="AM5" s="4">
        <v>506561</v>
      </c>
      <c r="AO5" cm="1">
        <f t="array" ref="AO5:AS5">A5:E5</f>
        <v>5</v>
      </c>
      <c r="AP5">
        <v>0</v>
      </c>
      <c r="AQ5">
        <v>100</v>
      </c>
      <c r="AR5">
        <v>1</v>
      </c>
      <c r="AS5">
        <v>1</v>
      </c>
      <c r="AT5">
        <f t="shared" si="3"/>
        <v>4.4757880459656008E-6</v>
      </c>
      <c r="AU5">
        <f t="shared" si="4"/>
        <v>-26.530674095640052</v>
      </c>
      <c r="AV5">
        <f t="shared" si="5"/>
        <v>1.7963067693526381E-2</v>
      </c>
      <c r="AW5">
        <f t="shared" si="6"/>
        <v>2649.018705368042</v>
      </c>
      <c r="AX5">
        <f t="shared" si="7"/>
        <v>80584</v>
      </c>
      <c r="AY5">
        <f t="shared" si="8"/>
        <v>156800</v>
      </c>
      <c r="AZ5">
        <f t="shared" si="9"/>
        <v>156800</v>
      </c>
      <c r="BA5">
        <f t="shared" si="10"/>
        <v>254800</v>
      </c>
      <c r="BB5">
        <f t="shared" si="11"/>
        <v>3162568</v>
      </c>
      <c r="BC5">
        <f t="shared" si="12"/>
        <v>14043</v>
      </c>
      <c r="BD5">
        <f t="shared" si="13"/>
        <v>41810</v>
      </c>
      <c r="BE5">
        <f t="shared" si="14"/>
        <v>41810</v>
      </c>
      <c r="BF5">
        <f t="shared" si="15"/>
        <v>67590</v>
      </c>
      <c r="BG5">
        <f t="shared" si="16"/>
        <v>668760</v>
      </c>
      <c r="BJ5">
        <f t="shared" si="17"/>
        <v>1476.9569955242121</v>
      </c>
      <c r="BK5">
        <f t="shared" si="18"/>
        <v>1476.9569955242121</v>
      </c>
      <c r="BL5" s="3">
        <f t="shared" si="19"/>
        <v>0</v>
      </c>
      <c r="BN5">
        <f t="shared" si="20"/>
        <v>1476.9570000000001</v>
      </c>
      <c r="BO5">
        <f t="shared" si="21"/>
        <v>1450.426321428572</v>
      </c>
      <c r="BP5" s="3">
        <f t="shared" si="22"/>
        <v>1.7963067693526687E-2</v>
      </c>
      <c r="BR5">
        <f t="shared" si="23"/>
        <v>1476.9569955242121</v>
      </c>
      <c r="BS5">
        <f t="shared" si="24"/>
        <v>1476.9569955242121</v>
      </c>
      <c r="BT5" s="3">
        <f t="shared" si="25"/>
        <v>0</v>
      </c>
      <c r="BU5">
        <f t="shared" si="26"/>
        <v>0</v>
      </c>
      <c r="BW5">
        <f t="shared" si="1"/>
        <v>1476.9569955242121</v>
      </c>
      <c r="BX5">
        <f t="shared" si="2"/>
        <v>1476.9569955242121</v>
      </c>
      <c r="BY5" s="3">
        <f t="shared" si="27"/>
        <v>0</v>
      </c>
      <c r="BZ5">
        <f t="shared" si="28"/>
        <v>0</v>
      </c>
      <c r="CA5" s="3">
        <f t="shared" ref="CA5:CA56" si="29">IF(BZ5&gt;=1,ABS(BT5-BY5),0)</f>
        <v>0</v>
      </c>
    </row>
    <row r="6" spans="1:79" x14ac:dyDescent="0.2">
      <c r="A6">
        <v>9</v>
      </c>
      <c r="B6">
        <v>0</v>
      </c>
      <c r="C6">
        <v>10</v>
      </c>
      <c r="D6">
        <v>1</v>
      </c>
      <c r="E6">
        <v>1</v>
      </c>
      <c r="F6">
        <v>966.07499999999993</v>
      </c>
      <c r="G6">
        <v>966.07499999999993</v>
      </c>
      <c r="H6">
        <v>0</v>
      </c>
      <c r="I6">
        <v>582.13390731811523</v>
      </c>
      <c r="J6">
        <v>18744</v>
      </c>
      <c r="K6">
        <v>60850</v>
      </c>
      <c r="L6">
        <v>60850</v>
      </c>
      <c r="M6">
        <v>60760</v>
      </c>
      <c r="N6">
        <v>927324</v>
      </c>
      <c r="O6">
        <v>7004</v>
      </c>
      <c r="P6">
        <v>15888</v>
      </c>
      <c r="Q6">
        <v>15888</v>
      </c>
      <c r="R6">
        <v>15804</v>
      </c>
      <c r="S6">
        <v>209724</v>
      </c>
      <c r="U6">
        <v>9</v>
      </c>
      <c r="V6">
        <v>0</v>
      </c>
      <c r="W6">
        <v>10</v>
      </c>
      <c r="X6">
        <v>1</v>
      </c>
      <c r="Y6">
        <v>1</v>
      </c>
      <c r="Z6">
        <v>966.07499999999993</v>
      </c>
      <c r="AA6">
        <v>966.07499999999993</v>
      </c>
      <c r="AB6">
        <v>0</v>
      </c>
      <c r="AC6">
        <v>138.79704666137701</v>
      </c>
      <c r="AD6" s="4">
        <v>11240</v>
      </c>
      <c r="AE6" s="4">
        <v>29490</v>
      </c>
      <c r="AF6" s="4">
        <v>29490</v>
      </c>
      <c r="AG6" s="4">
        <v>11760</v>
      </c>
      <c r="AH6" s="4">
        <v>353106</v>
      </c>
      <c r="AI6" s="4">
        <v>5584</v>
      </c>
      <c r="AJ6" s="4">
        <v>7448</v>
      </c>
      <c r="AK6" s="4">
        <v>7448</v>
      </c>
      <c r="AL6" s="4">
        <v>4604</v>
      </c>
      <c r="AM6" s="4">
        <v>81966</v>
      </c>
      <c r="AO6" cm="1">
        <f t="array" ref="AO6:AS6">A6:E6</f>
        <v>9</v>
      </c>
      <c r="AP6">
        <v>0</v>
      </c>
      <c r="AQ6">
        <v>10</v>
      </c>
      <c r="AR6">
        <v>1</v>
      </c>
      <c r="AS6">
        <v>1</v>
      </c>
      <c r="AT6">
        <f t="shared" si="3"/>
        <v>0</v>
      </c>
      <c r="AU6">
        <f t="shared" si="4"/>
        <v>0</v>
      </c>
      <c r="AV6">
        <f t="shared" si="5"/>
        <v>0</v>
      </c>
      <c r="AW6">
        <f t="shared" si="6"/>
        <v>443.33686065673822</v>
      </c>
      <c r="AX6">
        <f t="shared" si="7"/>
        <v>7504</v>
      </c>
      <c r="AY6">
        <f t="shared" si="8"/>
        <v>31360</v>
      </c>
      <c r="AZ6">
        <f t="shared" si="9"/>
        <v>31360</v>
      </c>
      <c r="BA6">
        <f t="shared" si="10"/>
        <v>49000</v>
      </c>
      <c r="BB6">
        <f t="shared" si="11"/>
        <v>574218</v>
      </c>
      <c r="BC6">
        <f t="shared" si="12"/>
        <v>1420</v>
      </c>
      <c r="BD6">
        <f t="shared" si="13"/>
        <v>8440</v>
      </c>
      <c r="BE6">
        <f t="shared" si="14"/>
        <v>8440</v>
      </c>
      <c r="BF6">
        <f t="shared" si="15"/>
        <v>11200</v>
      </c>
      <c r="BG6">
        <f t="shared" si="16"/>
        <v>127758</v>
      </c>
      <c r="BJ6">
        <f t="shared" si="17"/>
        <v>966.07499999999993</v>
      </c>
      <c r="BK6">
        <f t="shared" si="18"/>
        <v>966.07499999999993</v>
      </c>
      <c r="BL6" s="3">
        <f t="shared" si="19"/>
        <v>0</v>
      </c>
      <c r="BN6">
        <f t="shared" si="20"/>
        <v>966.07499999999993</v>
      </c>
      <c r="BO6">
        <f t="shared" si="21"/>
        <v>966.07499999999993</v>
      </c>
      <c r="BP6" s="3">
        <f t="shared" si="22"/>
        <v>0</v>
      </c>
      <c r="BR6">
        <f t="shared" si="23"/>
        <v>966.07499999999993</v>
      </c>
      <c r="BS6">
        <f t="shared" si="24"/>
        <v>966.07499999999993</v>
      </c>
      <c r="BT6" s="3">
        <f t="shared" si="25"/>
        <v>0</v>
      </c>
      <c r="BU6">
        <f t="shared" si="26"/>
        <v>0</v>
      </c>
      <c r="BW6">
        <f t="shared" si="1"/>
        <v>966.07499999999993</v>
      </c>
      <c r="BX6">
        <f t="shared" si="2"/>
        <v>966.07499999999993</v>
      </c>
      <c r="BY6" s="3">
        <f t="shared" si="27"/>
        <v>0</v>
      </c>
      <c r="BZ6">
        <f t="shared" si="28"/>
        <v>0</v>
      </c>
      <c r="CA6" s="3">
        <f t="shared" si="29"/>
        <v>0</v>
      </c>
    </row>
    <row r="7" spans="1:79" x14ac:dyDescent="0.2">
      <c r="A7">
        <v>9</v>
      </c>
      <c r="B7">
        <v>0</v>
      </c>
      <c r="C7">
        <v>50</v>
      </c>
      <c r="D7">
        <v>1</v>
      </c>
      <c r="E7">
        <v>1</v>
      </c>
      <c r="F7">
        <v>1418.93</v>
      </c>
      <c r="G7">
        <v>1397.631066537504</v>
      </c>
      <c r="H7">
        <v>1.5010559691102489E-2</v>
      </c>
      <c r="I7">
        <v>3600.185432434082</v>
      </c>
      <c r="J7">
        <v>90784</v>
      </c>
      <c r="K7">
        <v>296410</v>
      </c>
      <c r="L7">
        <v>296410</v>
      </c>
      <c r="M7">
        <v>295960</v>
      </c>
      <c r="N7">
        <v>4627884</v>
      </c>
      <c r="O7">
        <v>34560</v>
      </c>
      <c r="P7">
        <v>79064</v>
      </c>
      <c r="Q7">
        <v>79064</v>
      </c>
      <c r="R7">
        <v>78638</v>
      </c>
      <c r="S7">
        <v>1054561</v>
      </c>
      <c r="U7">
        <v>9</v>
      </c>
      <c r="V7">
        <v>0</v>
      </c>
      <c r="W7">
        <v>50</v>
      </c>
      <c r="X7">
        <v>1</v>
      </c>
      <c r="Y7">
        <v>1</v>
      </c>
      <c r="Z7">
        <v>1418.93</v>
      </c>
      <c r="AA7">
        <v>1400.701424424383</v>
      </c>
      <c r="AB7">
        <v>1.2846705317117299E-2</v>
      </c>
      <c r="AC7">
        <v>3600.2525672912602</v>
      </c>
      <c r="AD7" s="4">
        <v>50800</v>
      </c>
      <c r="AE7" s="4">
        <v>139610</v>
      </c>
      <c r="AF7" s="4">
        <v>139610</v>
      </c>
      <c r="AG7" s="4">
        <v>50960</v>
      </c>
      <c r="AH7" s="4">
        <v>1751866</v>
      </c>
      <c r="AI7" s="4">
        <v>27460</v>
      </c>
      <c r="AJ7" s="4">
        <v>36444</v>
      </c>
      <c r="AK7" s="4">
        <v>36444</v>
      </c>
      <c r="AL7" s="4">
        <v>21898</v>
      </c>
      <c r="AM7" s="4">
        <v>409918</v>
      </c>
      <c r="AO7" cm="1">
        <f t="array" ref="AO7:AS7">A7:E7</f>
        <v>9</v>
      </c>
      <c r="AP7">
        <v>0</v>
      </c>
      <c r="AQ7">
        <v>50</v>
      </c>
      <c r="AR7">
        <v>1</v>
      </c>
      <c r="AS7">
        <v>1</v>
      </c>
      <c r="AT7">
        <f t="shared" si="3"/>
        <v>0</v>
      </c>
      <c r="AU7">
        <f t="shared" si="4"/>
        <v>-3.0703578868790373</v>
      </c>
      <c r="AV7">
        <f t="shared" si="5"/>
        <v>2.1638543739851898E-3</v>
      </c>
      <c r="AW7">
        <f t="shared" si="6"/>
        <v>-6.7134857178189122E-2</v>
      </c>
      <c r="AX7">
        <f t="shared" si="7"/>
        <v>39984</v>
      </c>
      <c r="AY7">
        <f t="shared" si="8"/>
        <v>156800</v>
      </c>
      <c r="AZ7">
        <f t="shared" si="9"/>
        <v>156800</v>
      </c>
      <c r="BA7">
        <f t="shared" si="10"/>
        <v>245000</v>
      </c>
      <c r="BB7">
        <f t="shared" si="11"/>
        <v>2876018</v>
      </c>
      <c r="BC7">
        <f t="shared" si="12"/>
        <v>7100</v>
      </c>
      <c r="BD7">
        <f t="shared" si="13"/>
        <v>42620</v>
      </c>
      <c r="BE7">
        <f t="shared" si="14"/>
        <v>42620</v>
      </c>
      <c r="BF7">
        <f t="shared" si="15"/>
        <v>56740</v>
      </c>
      <c r="BG7">
        <f t="shared" si="16"/>
        <v>644643</v>
      </c>
      <c r="BJ7">
        <f t="shared" si="17"/>
        <v>1418.93</v>
      </c>
      <c r="BK7">
        <f t="shared" si="18"/>
        <v>1400.701424424383</v>
      </c>
      <c r="BL7" s="3">
        <f t="shared" si="19"/>
        <v>1.2846705317117133E-2</v>
      </c>
      <c r="BN7">
        <f t="shared" si="20"/>
        <v>1418.93</v>
      </c>
      <c r="BO7">
        <f t="shared" si="21"/>
        <v>1397.631066537504</v>
      </c>
      <c r="BP7" s="3">
        <f t="shared" si="22"/>
        <v>1.5010559691102486E-2</v>
      </c>
      <c r="BR7">
        <f t="shared" si="23"/>
        <v>1418.93</v>
      </c>
      <c r="BS7">
        <f t="shared" si="24"/>
        <v>1400.701424424383</v>
      </c>
      <c r="BT7" s="3">
        <f t="shared" si="25"/>
        <v>1.2846705317117133E-2</v>
      </c>
      <c r="BU7">
        <f t="shared" si="26"/>
        <v>0</v>
      </c>
      <c r="BW7">
        <f t="shared" si="1"/>
        <v>1418.93</v>
      </c>
      <c r="BX7">
        <f t="shared" si="2"/>
        <v>1400.701424424383</v>
      </c>
      <c r="BY7" s="3">
        <f t="shared" si="27"/>
        <v>1.2846705317117133E-2</v>
      </c>
      <c r="BZ7">
        <f t="shared" si="28"/>
        <v>0</v>
      </c>
      <c r="CA7" s="3">
        <f t="shared" si="29"/>
        <v>0</v>
      </c>
    </row>
    <row r="8" spans="1:79" x14ac:dyDescent="0.2">
      <c r="A8">
        <v>9</v>
      </c>
      <c r="B8">
        <v>0</v>
      </c>
      <c r="C8">
        <v>100</v>
      </c>
      <c r="D8">
        <v>1</v>
      </c>
      <c r="E8">
        <v>1</v>
      </c>
      <c r="F8">
        <v>1857.3375000000001</v>
      </c>
      <c r="G8">
        <v>1070.1730128014351</v>
      </c>
      <c r="H8">
        <v>0.42381338189670159</v>
      </c>
      <c r="I8">
        <v>3600.092256546021</v>
      </c>
      <c r="J8">
        <v>180834</v>
      </c>
      <c r="K8">
        <v>590860</v>
      </c>
      <c r="L8">
        <v>590860</v>
      </c>
      <c r="M8">
        <v>589960</v>
      </c>
      <c r="N8">
        <v>9253584</v>
      </c>
      <c r="O8">
        <v>68963</v>
      </c>
      <c r="P8">
        <v>157947</v>
      </c>
      <c r="Q8">
        <v>157947</v>
      </c>
      <c r="R8">
        <v>157097</v>
      </c>
      <c r="S8">
        <v>2109718</v>
      </c>
      <c r="U8">
        <v>9</v>
      </c>
      <c r="V8">
        <v>0</v>
      </c>
      <c r="W8">
        <v>100</v>
      </c>
      <c r="X8">
        <v>1</v>
      </c>
      <c r="Y8">
        <v>1</v>
      </c>
      <c r="Z8">
        <v>1463.5124989164699</v>
      </c>
      <c r="AA8">
        <v>1446.7465736455031</v>
      </c>
      <c r="AB8">
        <v>1.1455949493686911E-2</v>
      </c>
      <c r="AC8">
        <v>3600.292667388916</v>
      </c>
      <c r="AD8" s="4">
        <v>100250</v>
      </c>
      <c r="AE8" s="4">
        <v>277260</v>
      </c>
      <c r="AF8" s="4">
        <v>277260</v>
      </c>
      <c r="AG8" s="4">
        <v>99960</v>
      </c>
      <c r="AH8" s="4">
        <v>3500316</v>
      </c>
      <c r="AI8" s="4">
        <v>54863</v>
      </c>
      <c r="AJ8" s="4">
        <v>72607</v>
      </c>
      <c r="AK8" s="4">
        <v>72607</v>
      </c>
      <c r="AL8" s="4">
        <v>43617</v>
      </c>
      <c r="AM8" s="4">
        <v>824355</v>
      </c>
      <c r="AO8" cm="1">
        <f t="array" ref="AO8:AS8">A8:E8</f>
        <v>9</v>
      </c>
      <c r="AP8">
        <v>0</v>
      </c>
      <c r="AQ8">
        <v>100</v>
      </c>
      <c r="AR8">
        <v>1</v>
      </c>
      <c r="AS8">
        <v>1</v>
      </c>
      <c r="AT8">
        <f t="shared" si="3"/>
        <v>393.8250010835302</v>
      </c>
      <c r="AU8">
        <f t="shared" si="4"/>
        <v>-376.57356084406797</v>
      </c>
      <c r="AV8">
        <f t="shared" si="5"/>
        <v>0.4123574324030147</v>
      </c>
      <c r="AW8">
        <f t="shared" si="6"/>
        <v>-0.20041084289505307</v>
      </c>
      <c r="AX8">
        <f t="shared" si="7"/>
        <v>80584</v>
      </c>
      <c r="AY8">
        <f t="shared" si="8"/>
        <v>313600</v>
      </c>
      <c r="AZ8">
        <f t="shared" si="9"/>
        <v>313600</v>
      </c>
      <c r="BA8">
        <f t="shared" si="10"/>
        <v>490000</v>
      </c>
      <c r="BB8">
        <f t="shared" si="11"/>
        <v>5753268</v>
      </c>
      <c r="BC8">
        <f t="shared" si="12"/>
        <v>14100</v>
      </c>
      <c r="BD8">
        <f t="shared" si="13"/>
        <v>85340</v>
      </c>
      <c r="BE8">
        <f t="shared" si="14"/>
        <v>85340</v>
      </c>
      <c r="BF8">
        <f t="shared" si="15"/>
        <v>113480</v>
      </c>
      <c r="BG8">
        <f t="shared" si="16"/>
        <v>1285363</v>
      </c>
      <c r="BJ8">
        <f t="shared" si="17"/>
        <v>1463.5124989164699</v>
      </c>
      <c r="BK8">
        <f t="shared" si="18"/>
        <v>1446.7465736455031</v>
      </c>
      <c r="BL8" s="3">
        <f t="shared" si="19"/>
        <v>1.145594949368706E-2</v>
      </c>
      <c r="BN8">
        <f t="shared" si="20"/>
        <v>1857.3375000000001</v>
      </c>
      <c r="BO8">
        <f t="shared" si="21"/>
        <v>1070.1730128014351</v>
      </c>
      <c r="BP8" s="3">
        <f t="shared" si="22"/>
        <v>0.42381338189670159</v>
      </c>
      <c r="BR8">
        <f t="shared" si="23"/>
        <v>1463.5124989164699</v>
      </c>
      <c r="BS8">
        <f t="shared" si="24"/>
        <v>1446.7465736455031</v>
      </c>
      <c r="BT8" s="3">
        <f t="shared" si="25"/>
        <v>1.145594949368706E-2</v>
      </c>
      <c r="BU8">
        <f t="shared" si="26"/>
        <v>0</v>
      </c>
      <c r="BW8">
        <f t="shared" si="1"/>
        <v>1463.5124989164699</v>
      </c>
      <c r="BX8">
        <f t="shared" si="2"/>
        <v>1446.7465736455031</v>
      </c>
      <c r="BY8" s="3">
        <f t="shared" si="27"/>
        <v>1.145594949368706E-2</v>
      </c>
      <c r="BZ8">
        <f t="shared" si="28"/>
        <v>0</v>
      </c>
      <c r="CA8" s="3">
        <f t="shared" si="29"/>
        <v>0</v>
      </c>
    </row>
    <row r="9" spans="1:79" x14ac:dyDescent="0.2">
      <c r="A9">
        <v>25</v>
      </c>
      <c r="B9">
        <v>0</v>
      </c>
      <c r="C9">
        <v>10</v>
      </c>
      <c r="D9">
        <v>1</v>
      </c>
      <c r="E9">
        <v>1</v>
      </c>
      <c r="F9">
        <v>2618.0500000000002</v>
      </c>
      <c r="G9">
        <v>1860.55</v>
      </c>
      <c r="H9">
        <v>0.2893374840052711</v>
      </c>
      <c r="I9">
        <v>3600.2942066192632</v>
      </c>
      <c r="J9">
        <v>18904</v>
      </c>
      <c r="K9">
        <v>396170</v>
      </c>
      <c r="L9">
        <v>396170</v>
      </c>
      <c r="M9">
        <v>395920</v>
      </c>
      <c r="N9">
        <v>6441874</v>
      </c>
      <c r="O9">
        <v>7911</v>
      </c>
      <c r="P9">
        <v>132735</v>
      </c>
      <c r="Q9">
        <v>132735</v>
      </c>
      <c r="R9">
        <v>131793</v>
      </c>
      <c r="S9">
        <v>2047550</v>
      </c>
      <c r="U9">
        <v>25</v>
      </c>
      <c r="V9">
        <v>0</v>
      </c>
      <c r="W9">
        <v>10</v>
      </c>
      <c r="X9">
        <v>1</v>
      </c>
      <c r="Y9">
        <v>1</v>
      </c>
      <c r="Z9">
        <v>2524.0500000000002</v>
      </c>
      <c r="AA9">
        <v>2270.9499999999998</v>
      </c>
      <c r="AB9">
        <v>0.1002753511222044</v>
      </c>
      <c r="AC9">
        <v>3600.1231784820561</v>
      </c>
      <c r="AD9" s="4">
        <v>11400</v>
      </c>
      <c r="AE9" s="4">
        <v>61010</v>
      </c>
      <c r="AF9" s="4">
        <v>61010</v>
      </c>
      <c r="AG9" s="4">
        <v>11760</v>
      </c>
      <c r="AH9" s="4">
        <v>761366</v>
      </c>
      <c r="AI9" s="4">
        <v>5751</v>
      </c>
      <c r="AJ9" s="4">
        <v>17456</v>
      </c>
      <c r="AK9" s="4">
        <v>17456</v>
      </c>
      <c r="AL9" s="4">
        <v>6802</v>
      </c>
      <c r="AM9" s="4">
        <v>192985</v>
      </c>
      <c r="AO9" cm="1">
        <f t="array" ref="AO9:AS9">A9:E9</f>
        <v>25</v>
      </c>
      <c r="AP9">
        <v>0</v>
      </c>
      <c r="AQ9">
        <v>10</v>
      </c>
      <c r="AR9">
        <v>1</v>
      </c>
      <c r="AS9">
        <v>1</v>
      </c>
      <c r="AT9">
        <f t="shared" si="3"/>
        <v>94</v>
      </c>
      <c r="AU9">
        <f t="shared" si="4"/>
        <v>-410.39999999999986</v>
      </c>
      <c r="AV9">
        <f t="shared" si="5"/>
        <v>0.1890621328830667</v>
      </c>
      <c r="AW9">
        <f t="shared" si="6"/>
        <v>0.17102813720703125</v>
      </c>
      <c r="AX9">
        <f t="shared" si="7"/>
        <v>7504</v>
      </c>
      <c r="AY9">
        <f t="shared" si="8"/>
        <v>335160</v>
      </c>
      <c r="AZ9">
        <f t="shared" si="9"/>
        <v>335160</v>
      </c>
      <c r="BA9">
        <f t="shared" si="10"/>
        <v>384160</v>
      </c>
      <c r="BB9">
        <f t="shared" si="11"/>
        <v>5680508</v>
      </c>
      <c r="BC9">
        <f t="shared" si="12"/>
        <v>2160</v>
      </c>
      <c r="BD9">
        <f t="shared" si="13"/>
        <v>115279</v>
      </c>
      <c r="BE9">
        <f t="shared" si="14"/>
        <v>115279</v>
      </c>
      <c r="BF9">
        <f t="shared" si="15"/>
        <v>124991</v>
      </c>
      <c r="BG9">
        <f t="shared" si="16"/>
        <v>1854565</v>
      </c>
      <c r="BJ9">
        <f t="shared" si="17"/>
        <v>2524.0500000000002</v>
      </c>
      <c r="BK9">
        <f t="shared" si="18"/>
        <v>2270.9499999999998</v>
      </c>
      <c r="BL9" s="3">
        <f t="shared" si="19"/>
        <v>0.10027535112220454</v>
      </c>
      <c r="BN9">
        <f t="shared" si="20"/>
        <v>2618.0500000000002</v>
      </c>
      <c r="BO9">
        <f t="shared" si="21"/>
        <v>1860.55</v>
      </c>
      <c r="BP9" s="3">
        <f t="shared" si="22"/>
        <v>0.28933748400527115</v>
      </c>
      <c r="BR9">
        <f t="shared" si="23"/>
        <v>2524.0500000000002</v>
      </c>
      <c r="BS9">
        <f t="shared" si="24"/>
        <v>2270.9499999999998</v>
      </c>
      <c r="BT9" s="3">
        <f t="shared" si="25"/>
        <v>0.10027535112220454</v>
      </c>
      <c r="BU9">
        <f t="shared" si="26"/>
        <v>0</v>
      </c>
      <c r="BW9">
        <f t="shared" si="1"/>
        <v>2524.0500000000002</v>
      </c>
      <c r="BX9">
        <f t="shared" si="2"/>
        <v>2270.9499999999998</v>
      </c>
      <c r="BY9" s="3">
        <f t="shared" si="27"/>
        <v>0.10027535112220454</v>
      </c>
      <c r="BZ9">
        <f t="shared" si="28"/>
        <v>0</v>
      </c>
      <c r="CA9" s="3">
        <f t="shared" si="29"/>
        <v>0</v>
      </c>
    </row>
    <row r="10" spans="1:79" x14ac:dyDescent="0.2">
      <c r="A10">
        <v>25</v>
      </c>
      <c r="B10">
        <v>0</v>
      </c>
      <c r="C10">
        <v>50</v>
      </c>
      <c r="D10">
        <v>1</v>
      </c>
      <c r="E10">
        <v>1</v>
      </c>
      <c r="F10">
        <v>4351.4899997760094</v>
      </c>
      <c r="G10">
        <v>1494.39</v>
      </c>
      <c r="H10">
        <v>0.65657970026889101</v>
      </c>
      <c r="I10">
        <v>3600.4349117279048</v>
      </c>
      <c r="J10">
        <v>91584</v>
      </c>
      <c r="K10">
        <v>1973010</v>
      </c>
      <c r="L10">
        <v>1973010</v>
      </c>
      <c r="M10">
        <v>1971760</v>
      </c>
      <c r="N10">
        <v>32200634</v>
      </c>
      <c r="O10">
        <v>39073</v>
      </c>
      <c r="P10">
        <v>664257</v>
      </c>
      <c r="Q10">
        <v>664257</v>
      </c>
      <c r="R10">
        <v>659544</v>
      </c>
      <c r="S10">
        <v>10267145</v>
      </c>
      <c r="U10">
        <v>25</v>
      </c>
      <c r="V10">
        <v>0</v>
      </c>
      <c r="W10">
        <v>50</v>
      </c>
      <c r="X10">
        <v>1</v>
      </c>
      <c r="Y10">
        <v>1</v>
      </c>
      <c r="Z10">
        <v>1956.52</v>
      </c>
      <c r="AA10">
        <v>932.32</v>
      </c>
      <c r="AB10">
        <v>0.52348046531596915</v>
      </c>
      <c r="AC10">
        <v>3600.212581634521</v>
      </c>
      <c r="AD10" s="4">
        <v>51600</v>
      </c>
      <c r="AE10" s="4">
        <v>297210</v>
      </c>
      <c r="AF10" s="4">
        <v>297210</v>
      </c>
      <c r="AG10" s="4">
        <v>50960</v>
      </c>
      <c r="AH10" s="4">
        <v>3793166</v>
      </c>
      <c r="AI10" s="4">
        <v>28320</v>
      </c>
      <c r="AJ10" s="4">
        <v>86665</v>
      </c>
      <c r="AK10" s="4">
        <v>86665</v>
      </c>
      <c r="AL10" s="4">
        <v>33450</v>
      </c>
      <c r="AM10" s="4">
        <v>966239</v>
      </c>
      <c r="AO10" cm="1">
        <f t="array" ref="AO10:AS10">A10:E10</f>
        <v>25</v>
      </c>
      <c r="AP10">
        <v>0</v>
      </c>
      <c r="AQ10">
        <v>50</v>
      </c>
      <c r="AR10">
        <v>1</v>
      </c>
      <c r="AS10">
        <v>1</v>
      </c>
      <c r="AT10">
        <f t="shared" si="3"/>
        <v>2394.9699997760094</v>
      </c>
      <c r="AU10">
        <f t="shared" si="4"/>
        <v>562.07000000000005</v>
      </c>
      <c r="AV10">
        <f t="shared" si="5"/>
        <v>0.13309923495292186</v>
      </c>
      <c r="AW10">
        <f t="shared" si="6"/>
        <v>0.22233009338378906</v>
      </c>
      <c r="AX10">
        <f t="shared" si="7"/>
        <v>39984</v>
      </c>
      <c r="AY10">
        <f t="shared" si="8"/>
        <v>1675800</v>
      </c>
      <c r="AZ10">
        <f t="shared" si="9"/>
        <v>1675800</v>
      </c>
      <c r="BA10">
        <f t="shared" si="10"/>
        <v>1920800</v>
      </c>
      <c r="BB10">
        <f t="shared" si="11"/>
        <v>28407468</v>
      </c>
      <c r="BC10">
        <f t="shared" si="12"/>
        <v>10753</v>
      </c>
      <c r="BD10">
        <f t="shared" si="13"/>
        <v>577592</v>
      </c>
      <c r="BE10">
        <f t="shared" si="14"/>
        <v>577592</v>
      </c>
      <c r="BF10">
        <f t="shared" si="15"/>
        <v>626094</v>
      </c>
      <c r="BG10">
        <f t="shared" si="16"/>
        <v>9300906</v>
      </c>
      <c r="BJ10">
        <f t="shared" si="17"/>
        <v>1956.52</v>
      </c>
      <c r="BK10">
        <f t="shared" si="18"/>
        <v>932.32</v>
      </c>
      <c r="BL10" s="3">
        <f t="shared" si="19"/>
        <v>0.52348046531596903</v>
      </c>
      <c r="BN10">
        <f t="shared" si="20"/>
        <v>4351.4899997760094</v>
      </c>
      <c r="BO10">
        <f t="shared" si="21"/>
        <v>1494.39</v>
      </c>
      <c r="BP10" s="3">
        <f t="shared" si="22"/>
        <v>0.65657970026889101</v>
      </c>
      <c r="BR10">
        <f t="shared" si="23"/>
        <v>1956.52</v>
      </c>
      <c r="BS10">
        <f t="shared" si="24"/>
        <v>932.32</v>
      </c>
      <c r="BT10" s="3">
        <f t="shared" si="25"/>
        <v>0.52348046531596903</v>
      </c>
      <c r="BU10">
        <f t="shared" si="26"/>
        <v>0</v>
      </c>
      <c r="BW10">
        <f t="shared" si="1"/>
        <v>1956.52</v>
      </c>
      <c r="BX10">
        <f t="shared" si="2"/>
        <v>1494.39</v>
      </c>
      <c r="BY10" s="3">
        <f t="shared" si="27"/>
        <v>0.23619998773332238</v>
      </c>
      <c r="BZ10">
        <f t="shared" si="28"/>
        <v>1</v>
      </c>
      <c r="CA10" s="3">
        <f t="shared" si="29"/>
        <v>0.28728047758264663</v>
      </c>
    </row>
    <row r="11" spans="1:79" x14ac:dyDescent="0.2">
      <c r="A11">
        <v>25</v>
      </c>
      <c r="B11">
        <v>0</v>
      </c>
      <c r="C11">
        <v>100</v>
      </c>
      <c r="D11">
        <v>1</v>
      </c>
      <c r="E11">
        <v>1</v>
      </c>
      <c r="F11">
        <v>6975.5299999999988</v>
      </c>
      <c r="G11">
        <v>1425.645</v>
      </c>
      <c r="H11">
        <v>0.795621981412165</v>
      </c>
      <c r="I11">
        <v>3601.1063461303711</v>
      </c>
      <c r="J11">
        <v>182434</v>
      </c>
      <c r="K11">
        <v>3944060</v>
      </c>
      <c r="L11">
        <v>3944060</v>
      </c>
      <c r="M11">
        <v>3941560</v>
      </c>
      <c r="N11">
        <v>64399084</v>
      </c>
      <c r="O11">
        <v>78048</v>
      </c>
      <c r="P11">
        <v>1326052</v>
      </c>
      <c r="Q11">
        <v>1326052</v>
      </c>
      <c r="R11">
        <v>1316618</v>
      </c>
      <c r="S11">
        <v>20492033</v>
      </c>
      <c r="U11">
        <v>25</v>
      </c>
      <c r="V11">
        <v>0</v>
      </c>
      <c r="W11">
        <v>100</v>
      </c>
      <c r="X11">
        <v>1</v>
      </c>
      <c r="Y11">
        <v>1</v>
      </c>
      <c r="Z11">
        <v>3447.315000000001</v>
      </c>
      <c r="AA11">
        <v>949.95</v>
      </c>
      <c r="AB11">
        <v>0.72443771456916473</v>
      </c>
      <c r="AC11">
        <v>3600.2274932861328</v>
      </c>
      <c r="AD11" s="4">
        <v>101850</v>
      </c>
      <c r="AE11" s="4">
        <v>592460</v>
      </c>
      <c r="AF11" s="4">
        <v>592460</v>
      </c>
      <c r="AG11" s="4">
        <v>99960</v>
      </c>
      <c r="AH11" s="4">
        <v>7582916</v>
      </c>
      <c r="AI11" s="4">
        <v>56552</v>
      </c>
      <c r="AJ11" s="4">
        <v>172797</v>
      </c>
      <c r="AK11" s="4">
        <v>172797</v>
      </c>
      <c r="AL11" s="4">
        <v>66139</v>
      </c>
      <c r="AM11" s="4">
        <v>1926044</v>
      </c>
      <c r="AO11" cm="1">
        <f t="array" ref="AO11:AS11">A11:E11</f>
        <v>25</v>
      </c>
      <c r="AP11">
        <v>0</v>
      </c>
      <c r="AQ11">
        <v>100</v>
      </c>
      <c r="AR11">
        <v>1</v>
      </c>
      <c r="AS11">
        <v>1</v>
      </c>
      <c r="AT11">
        <f t="shared" si="3"/>
        <v>3528.2149999999979</v>
      </c>
      <c r="AU11">
        <f t="shared" si="4"/>
        <v>475.69499999999994</v>
      </c>
      <c r="AV11">
        <f t="shared" si="5"/>
        <v>7.1184266843000277E-2</v>
      </c>
      <c r="AW11">
        <f t="shared" si="6"/>
        <v>0.87885284423828125</v>
      </c>
      <c r="AX11">
        <f t="shared" si="7"/>
        <v>80584</v>
      </c>
      <c r="AY11">
        <f t="shared" si="8"/>
        <v>3351600</v>
      </c>
      <c r="AZ11">
        <f t="shared" si="9"/>
        <v>3351600</v>
      </c>
      <c r="BA11">
        <f t="shared" si="10"/>
        <v>3841600</v>
      </c>
      <c r="BB11">
        <f t="shared" si="11"/>
        <v>56816168</v>
      </c>
      <c r="BC11">
        <f t="shared" si="12"/>
        <v>21496</v>
      </c>
      <c r="BD11">
        <f t="shared" si="13"/>
        <v>1153255</v>
      </c>
      <c r="BE11">
        <f t="shared" si="14"/>
        <v>1153255</v>
      </c>
      <c r="BF11">
        <f t="shared" si="15"/>
        <v>1250479</v>
      </c>
      <c r="BG11">
        <f t="shared" si="16"/>
        <v>18565989</v>
      </c>
      <c r="BJ11">
        <f t="shared" si="17"/>
        <v>3447.315000000001</v>
      </c>
      <c r="BK11">
        <f t="shared" si="18"/>
        <v>949.95</v>
      </c>
      <c r="BL11" s="3">
        <f t="shared" si="19"/>
        <v>0.72443771456916473</v>
      </c>
      <c r="BN11">
        <f t="shared" si="20"/>
        <v>6975.5299999999988</v>
      </c>
      <c r="BO11">
        <f t="shared" si="21"/>
        <v>1425.645</v>
      </c>
      <c r="BP11" s="3">
        <f t="shared" si="22"/>
        <v>0.795621981412165</v>
      </c>
      <c r="BR11">
        <f t="shared" si="23"/>
        <v>3447.315000000001</v>
      </c>
      <c r="BS11">
        <f t="shared" si="24"/>
        <v>949.95</v>
      </c>
      <c r="BT11" s="3">
        <f t="shared" si="25"/>
        <v>0.72443771456916473</v>
      </c>
      <c r="BU11">
        <f t="shared" si="26"/>
        <v>0</v>
      </c>
      <c r="BW11">
        <f t="shared" si="1"/>
        <v>3447.315000000001</v>
      </c>
      <c r="BX11">
        <f t="shared" si="2"/>
        <v>1425.645</v>
      </c>
      <c r="BY11" s="3">
        <f t="shared" si="27"/>
        <v>0.58644771365541015</v>
      </c>
      <c r="BZ11">
        <f t="shared" si="28"/>
        <v>1</v>
      </c>
      <c r="CA11" s="3">
        <f t="shared" si="29"/>
        <v>0.13799000091375457</v>
      </c>
    </row>
    <row r="12" spans="1:79" x14ac:dyDescent="0.2">
      <c r="A12">
        <v>5</v>
      </c>
      <c r="B12">
        <v>0.1</v>
      </c>
      <c r="C12">
        <v>10</v>
      </c>
      <c r="D12">
        <v>1</v>
      </c>
      <c r="E12">
        <v>1</v>
      </c>
      <c r="F12">
        <v>666.52</v>
      </c>
      <c r="G12">
        <v>666.52</v>
      </c>
      <c r="H12">
        <v>0</v>
      </c>
      <c r="I12">
        <v>72.552804946899414</v>
      </c>
      <c r="J12">
        <v>18704</v>
      </c>
      <c r="K12">
        <v>37290</v>
      </c>
      <c r="L12">
        <v>37290</v>
      </c>
      <c r="M12">
        <v>37240</v>
      </c>
      <c r="N12">
        <v>543894</v>
      </c>
      <c r="O12">
        <v>7745</v>
      </c>
      <c r="P12">
        <v>9649</v>
      </c>
      <c r="Q12">
        <v>9649</v>
      </c>
      <c r="R12">
        <v>9600</v>
      </c>
      <c r="S12">
        <v>121381</v>
      </c>
      <c r="U12">
        <v>5</v>
      </c>
      <c r="V12">
        <v>0.1</v>
      </c>
      <c r="W12">
        <v>10</v>
      </c>
      <c r="X12">
        <v>1</v>
      </c>
      <c r="Y12">
        <v>1</v>
      </c>
      <c r="Z12">
        <v>666.52</v>
      </c>
      <c r="AA12">
        <v>666.52</v>
      </c>
      <c r="AB12">
        <v>0</v>
      </c>
      <c r="AC12">
        <v>123.7407493591309</v>
      </c>
      <c r="AD12" s="4">
        <v>11200</v>
      </c>
      <c r="AE12" s="4">
        <v>21610</v>
      </c>
      <c r="AF12" s="4">
        <v>21610</v>
      </c>
      <c r="AG12" s="4">
        <v>11760</v>
      </c>
      <c r="AH12" s="4">
        <v>228746</v>
      </c>
      <c r="AI12" s="4">
        <v>6310</v>
      </c>
      <c r="AJ12" s="4">
        <v>5439</v>
      </c>
      <c r="AK12" s="4">
        <v>5439</v>
      </c>
      <c r="AL12" s="4">
        <v>2810</v>
      </c>
      <c r="AM12" s="4">
        <v>53197</v>
      </c>
      <c r="AO12" cm="1">
        <f t="array" ref="AO12:AS12">A12:E12</f>
        <v>5</v>
      </c>
      <c r="AP12">
        <v>0.1</v>
      </c>
      <c r="AQ12">
        <v>10</v>
      </c>
      <c r="AR12">
        <v>1</v>
      </c>
      <c r="AS12">
        <v>1</v>
      </c>
      <c r="AT12">
        <f t="shared" si="3"/>
        <v>0</v>
      </c>
      <c r="AU12">
        <f t="shared" si="4"/>
        <v>0</v>
      </c>
      <c r="AV12">
        <f t="shared" si="5"/>
        <v>0</v>
      </c>
      <c r="AW12">
        <f t="shared" si="6"/>
        <v>-51.187944412231488</v>
      </c>
      <c r="AX12">
        <f t="shared" si="7"/>
        <v>7504</v>
      </c>
      <c r="AY12">
        <f t="shared" si="8"/>
        <v>15680</v>
      </c>
      <c r="AZ12">
        <f t="shared" si="9"/>
        <v>15680</v>
      </c>
      <c r="BA12">
        <f t="shared" si="10"/>
        <v>25480</v>
      </c>
      <c r="BB12">
        <f t="shared" si="11"/>
        <v>315148</v>
      </c>
      <c r="BC12">
        <f t="shared" si="12"/>
        <v>1435</v>
      </c>
      <c r="BD12">
        <f t="shared" si="13"/>
        <v>4210</v>
      </c>
      <c r="BE12">
        <f t="shared" si="14"/>
        <v>4210</v>
      </c>
      <c r="BF12">
        <f t="shared" si="15"/>
        <v>6790</v>
      </c>
      <c r="BG12">
        <f t="shared" si="16"/>
        <v>68184</v>
      </c>
      <c r="BJ12">
        <f t="shared" si="17"/>
        <v>666.52</v>
      </c>
      <c r="BK12">
        <f t="shared" si="18"/>
        <v>666.52</v>
      </c>
      <c r="BL12" s="3">
        <f t="shared" si="19"/>
        <v>0</v>
      </c>
      <c r="BN12">
        <f t="shared" si="20"/>
        <v>666.52</v>
      </c>
      <c r="BO12">
        <f t="shared" si="21"/>
        <v>666.52</v>
      </c>
      <c r="BP12" s="3">
        <f t="shared" si="22"/>
        <v>0</v>
      </c>
      <c r="BR12">
        <f t="shared" si="23"/>
        <v>666.52</v>
      </c>
      <c r="BS12">
        <f t="shared" si="24"/>
        <v>666.52</v>
      </c>
      <c r="BT12" s="3">
        <f t="shared" si="25"/>
        <v>0</v>
      </c>
      <c r="BU12">
        <f t="shared" si="26"/>
        <v>0</v>
      </c>
      <c r="BW12">
        <f t="shared" si="1"/>
        <v>666.52</v>
      </c>
      <c r="BX12">
        <f t="shared" si="2"/>
        <v>666.52</v>
      </c>
      <c r="BY12" s="3">
        <f t="shared" si="27"/>
        <v>0</v>
      </c>
      <c r="BZ12">
        <f t="shared" si="28"/>
        <v>0</v>
      </c>
      <c r="CA12" s="3">
        <f t="shared" si="29"/>
        <v>0</v>
      </c>
    </row>
    <row r="13" spans="1:79" x14ac:dyDescent="0.2">
      <c r="A13">
        <v>5</v>
      </c>
      <c r="B13">
        <v>0.1</v>
      </c>
      <c r="C13">
        <v>50</v>
      </c>
      <c r="D13">
        <v>1</v>
      </c>
      <c r="E13">
        <v>1</v>
      </c>
      <c r="F13">
        <v>1086.794993671997</v>
      </c>
      <c r="G13">
        <v>1057.4180825668891</v>
      </c>
      <c r="H13">
        <v>2.7030775147253491E-2</v>
      </c>
      <c r="I13">
        <v>3600.1240501403809</v>
      </c>
      <c r="J13">
        <v>90584</v>
      </c>
      <c r="K13">
        <v>178610</v>
      </c>
      <c r="L13">
        <v>178610</v>
      </c>
      <c r="M13">
        <v>178360</v>
      </c>
      <c r="N13">
        <v>2710734</v>
      </c>
      <c r="O13">
        <v>38244</v>
      </c>
      <c r="P13">
        <v>47328</v>
      </c>
      <c r="Q13">
        <v>47328</v>
      </c>
      <c r="R13">
        <v>47083</v>
      </c>
      <c r="S13">
        <v>605890</v>
      </c>
      <c r="U13">
        <v>5</v>
      </c>
      <c r="V13">
        <v>0.1</v>
      </c>
      <c r="W13">
        <v>50</v>
      </c>
      <c r="X13">
        <v>1</v>
      </c>
      <c r="Y13">
        <v>1</v>
      </c>
      <c r="Z13">
        <v>1086.7949932050601</v>
      </c>
      <c r="AA13">
        <v>1086.7949932050601</v>
      </c>
      <c r="AB13">
        <v>0</v>
      </c>
      <c r="AC13">
        <v>160.97661590576169</v>
      </c>
      <c r="AD13" s="4">
        <v>50600</v>
      </c>
      <c r="AE13" s="4">
        <v>100210</v>
      </c>
      <c r="AF13" s="4">
        <v>100210</v>
      </c>
      <c r="AG13" s="4">
        <v>50960</v>
      </c>
      <c r="AH13" s="4">
        <v>1130066</v>
      </c>
      <c r="AI13" s="4">
        <v>31205</v>
      </c>
      <c r="AJ13" s="4">
        <v>26398</v>
      </c>
      <c r="AK13" s="4">
        <v>26398</v>
      </c>
      <c r="AL13" s="4">
        <v>13253</v>
      </c>
      <c r="AM13" s="4">
        <v>265354</v>
      </c>
      <c r="AO13" cm="1">
        <f t="array" ref="AO13:AS13">A13:E13</f>
        <v>5</v>
      </c>
      <c r="AP13">
        <v>0.1</v>
      </c>
      <c r="AQ13">
        <v>50</v>
      </c>
      <c r="AR13">
        <v>1</v>
      </c>
      <c r="AS13">
        <v>1</v>
      </c>
      <c r="AT13">
        <f t="shared" si="3"/>
        <v>4.6693685362697579E-7</v>
      </c>
      <c r="AU13">
        <f t="shared" si="4"/>
        <v>-29.376910638171012</v>
      </c>
      <c r="AV13">
        <f t="shared" si="5"/>
        <v>2.7030775147253491E-2</v>
      </c>
      <c r="AW13">
        <f t="shared" si="6"/>
        <v>3439.1474342346191</v>
      </c>
      <c r="AX13">
        <f t="shared" si="7"/>
        <v>39984</v>
      </c>
      <c r="AY13">
        <f t="shared" si="8"/>
        <v>78400</v>
      </c>
      <c r="AZ13">
        <f t="shared" si="9"/>
        <v>78400</v>
      </c>
      <c r="BA13">
        <f t="shared" si="10"/>
        <v>127400</v>
      </c>
      <c r="BB13">
        <f t="shared" si="11"/>
        <v>1580668</v>
      </c>
      <c r="BC13">
        <f t="shared" si="12"/>
        <v>7039</v>
      </c>
      <c r="BD13">
        <f t="shared" si="13"/>
        <v>20930</v>
      </c>
      <c r="BE13">
        <f t="shared" si="14"/>
        <v>20930</v>
      </c>
      <c r="BF13">
        <f t="shared" si="15"/>
        <v>33830</v>
      </c>
      <c r="BG13">
        <f t="shared" si="16"/>
        <v>340536</v>
      </c>
      <c r="BJ13">
        <f t="shared" si="17"/>
        <v>1086.7949932050601</v>
      </c>
      <c r="BK13">
        <f t="shared" si="18"/>
        <v>1086.7949932050601</v>
      </c>
      <c r="BL13" s="3">
        <f t="shared" si="19"/>
        <v>0</v>
      </c>
      <c r="BN13">
        <f t="shared" si="20"/>
        <v>1086.794993671997</v>
      </c>
      <c r="BO13">
        <f t="shared" si="21"/>
        <v>1057.4180825668891</v>
      </c>
      <c r="BP13" s="3">
        <f t="shared" si="22"/>
        <v>2.703077514725288E-2</v>
      </c>
      <c r="BR13">
        <f t="shared" si="23"/>
        <v>1086.7949932050601</v>
      </c>
      <c r="BS13">
        <f t="shared" si="24"/>
        <v>1086.7949932050601</v>
      </c>
      <c r="BT13" s="3">
        <f t="shared" si="25"/>
        <v>0</v>
      </c>
      <c r="BU13">
        <f t="shared" si="26"/>
        <v>0</v>
      </c>
      <c r="BW13">
        <f t="shared" si="1"/>
        <v>1086.7949932050601</v>
      </c>
      <c r="BX13">
        <f t="shared" si="2"/>
        <v>1086.7949932050601</v>
      </c>
      <c r="BY13" s="3">
        <f t="shared" si="27"/>
        <v>0</v>
      </c>
      <c r="BZ13">
        <f t="shared" si="28"/>
        <v>0</v>
      </c>
      <c r="CA13" s="3">
        <f t="shared" si="29"/>
        <v>0</v>
      </c>
    </row>
    <row r="14" spans="1:79" x14ac:dyDescent="0.2">
      <c r="A14">
        <v>5</v>
      </c>
      <c r="B14">
        <v>0.1</v>
      </c>
      <c r="C14">
        <v>100</v>
      </c>
      <c r="D14">
        <v>1</v>
      </c>
      <c r="E14">
        <v>1</v>
      </c>
      <c r="F14">
        <v>1002.253986321191</v>
      </c>
      <c r="G14">
        <v>896.19515277777748</v>
      </c>
      <c r="H14">
        <v>0.10582031599864861</v>
      </c>
      <c r="I14">
        <v>3600.223941802979</v>
      </c>
      <c r="J14">
        <v>180434</v>
      </c>
      <c r="K14">
        <v>355260</v>
      </c>
      <c r="L14">
        <v>355260</v>
      </c>
      <c r="M14">
        <v>354760</v>
      </c>
      <c r="N14">
        <v>5419284</v>
      </c>
      <c r="O14">
        <v>76373</v>
      </c>
      <c r="P14">
        <v>94417</v>
      </c>
      <c r="Q14">
        <v>94417</v>
      </c>
      <c r="R14">
        <v>93928</v>
      </c>
      <c r="S14">
        <v>1211381</v>
      </c>
      <c r="U14">
        <v>5</v>
      </c>
      <c r="V14">
        <v>0.1</v>
      </c>
      <c r="W14">
        <v>100</v>
      </c>
      <c r="X14">
        <v>1</v>
      </c>
      <c r="Y14">
        <v>1</v>
      </c>
      <c r="Z14">
        <v>1002.253989840479</v>
      </c>
      <c r="AA14">
        <v>1002.25398975449</v>
      </c>
      <c r="AB14">
        <v>8.5799900383041516E-11</v>
      </c>
      <c r="AC14">
        <v>602.51957321166992</v>
      </c>
      <c r="AD14" s="4">
        <v>99850</v>
      </c>
      <c r="AE14" s="4">
        <v>198460</v>
      </c>
      <c r="AF14" s="4">
        <v>198460</v>
      </c>
      <c r="AG14" s="4">
        <v>99960</v>
      </c>
      <c r="AH14" s="4">
        <v>2256716</v>
      </c>
      <c r="AI14" s="4">
        <v>62330</v>
      </c>
      <c r="AJ14" s="4">
        <v>52607</v>
      </c>
      <c r="AK14" s="4">
        <v>52607</v>
      </c>
      <c r="AL14" s="4">
        <v>26338</v>
      </c>
      <c r="AM14" s="4">
        <v>530621</v>
      </c>
      <c r="AO14" cm="1">
        <f t="array" ref="AO14:AS14">A14:E14</f>
        <v>5</v>
      </c>
      <c r="AP14">
        <v>0.1</v>
      </c>
      <c r="AQ14">
        <v>100</v>
      </c>
      <c r="AR14">
        <v>1</v>
      </c>
      <c r="AS14">
        <v>1</v>
      </c>
      <c r="AT14">
        <f t="shared" si="3"/>
        <v>-3.51928804320778E-6</v>
      </c>
      <c r="AU14">
        <f t="shared" si="4"/>
        <v>-106.05883697671254</v>
      </c>
      <c r="AV14">
        <f t="shared" si="5"/>
        <v>0.10582031591284871</v>
      </c>
      <c r="AW14">
        <f t="shared" si="6"/>
        <v>2997.704368591309</v>
      </c>
      <c r="AX14">
        <f t="shared" si="7"/>
        <v>80584</v>
      </c>
      <c r="AY14">
        <f t="shared" si="8"/>
        <v>156800</v>
      </c>
      <c r="AZ14">
        <f t="shared" si="9"/>
        <v>156800</v>
      </c>
      <c r="BA14">
        <f t="shared" si="10"/>
        <v>254800</v>
      </c>
      <c r="BB14">
        <f t="shared" si="11"/>
        <v>3162568</v>
      </c>
      <c r="BC14">
        <f t="shared" si="12"/>
        <v>14043</v>
      </c>
      <c r="BD14">
        <f t="shared" si="13"/>
        <v>41810</v>
      </c>
      <c r="BE14">
        <f t="shared" si="14"/>
        <v>41810</v>
      </c>
      <c r="BF14">
        <f t="shared" si="15"/>
        <v>67590</v>
      </c>
      <c r="BG14">
        <f t="shared" si="16"/>
        <v>680760</v>
      </c>
      <c r="BJ14">
        <f t="shared" si="17"/>
        <v>1002.253989840479</v>
      </c>
      <c r="BK14">
        <f t="shared" si="18"/>
        <v>1002.25398975449</v>
      </c>
      <c r="BL14" s="3">
        <f t="shared" si="19"/>
        <v>8.5795589998770426E-11</v>
      </c>
      <c r="BN14">
        <f t="shared" si="20"/>
        <v>1002.253986321191</v>
      </c>
      <c r="BO14">
        <f t="shared" si="21"/>
        <v>896.19515277777748</v>
      </c>
      <c r="BP14" s="3">
        <f t="shared" si="22"/>
        <v>0.10582031599864841</v>
      </c>
      <c r="BR14">
        <f t="shared" si="23"/>
        <v>1002.253986321191</v>
      </c>
      <c r="BS14">
        <f t="shared" si="24"/>
        <v>896.19515277777748</v>
      </c>
      <c r="BT14" s="3">
        <f t="shared" si="25"/>
        <v>0.10582031599864841</v>
      </c>
      <c r="BU14">
        <f t="shared" si="26"/>
        <v>1</v>
      </c>
      <c r="BW14">
        <f t="shared" si="1"/>
        <v>1002.253986321191</v>
      </c>
      <c r="BX14">
        <f t="shared" si="2"/>
        <v>1002.25398975449</v>
      </c>
      <c r="BY14" s="3">
        <f t="shared" si="27"/>
        <v>-3.4255778651705257E-9</v>
      </c>
      <c r="BZ14">
        <f t="shared" si="28"/>
        <v>1</v>
      </c>
      <c r="CA14" s="3">
        <f t="shared" si="29"/>
        <v>0.10582031942422628</v>
      </c>
    </row>
    <row r="15" spans="1:79" x14ac:dyDescent="0.2">
      <c r="A15">
        <v>9</v>
      </c>
      <c r="B15">
        <v>0.1</v>
      </c>
      <c r="C15">
        <v>10</v>
      </c>
      <c r="D15">
        <v>1</v>
      </c>
      <c r="E15">
        <v>1</v>
      </c>
      <c r="F15">
        <v>309.89999999999998</v>
      </c>
      <c r="G15">
        <v>273.755</v>
      </c>
      <c r="H15">
        <v>0.1166343981929656</v>
      </c>
      <c r="I15">
        <v>3600.047075271606</v>
      </c>
      <c r="J15">
        <v>18744</v>
      </c>
      <c r="K15">
        <v>60850</v>
      </c>
      <c r="L15">
        <v>60850</v>
      </c>
      <c r="M15">
        <v>60760</v>
      </c>
      <c r="N15">
        <v>927324</v>
      </c>
      <c r="O15">
        <v>7824</v>
      </c>
      <c r="P15">
        <v>16308</v>
      </c>
      <c r="Q15">
        <v>16308</v>
      </c>
      <c r="R15">
        <v>16224</v>
      </c>
      <c r="S15">
        <v>216584</v>
      </c>
      <c r="U15">
        <v>9</v>
      </c>
      <c r="V15">
        <v>0.1</v>
      </c>
      <c r="W15">
        <v>10</v>
      </c>
      <c r="X15">
        <v>1</v>
      </c>
      <c r="Y15">
        <v>1</v>
      </c>
      <c r="Z15">
        <v>309.89999999999998</v>
      </c>
      <c r="AA15">
        <v>236.30000000000041</v>
      </c>
      <c r="AB15">
        <v>0.23749596644078619</v>
      </c>
      <c r="AC15">
        <v>3600.0688877105708</v>
      </c>
      <c r="AD15" s="4">
        <v>11240</v>
      </c>
      <c r="AE15" s="4">
        <v>29490</v>
      </c>
      <c r="AF15" s="4">
        <v>29490</v>
      </c>
      <c r="AG15" s="4">
        <v>11760</v>
      </c>
      <c r="AH15" s="4">
        <v>353106</v>
      </c>
      <c r="AI15" s="4">
        <v>6404</v>
      </c>
      <c r="AJ15" s="4">
        <v>7868</v>
      </c>
      <c r="AK15" s="4">
        <v>7868</v>
      </c>
      <c r="AL15" s="4">
        <v>5024</v>
      </c>
      <c r="AM15" s="4">
        <v>84826</v>
      </c>
      <c r="AO15" cm="1">
        <f t="array" ref="AO15:AS15">A15:E15</f>
        <v>9</v>
      </c>
      <c r="AP15">
        <v>0.1</v>
      </c>
      <c r="AQ15">
        <v>10</v>
      </c>
      <c r="AR15">
        <v>1</v>
      </c>
      <c r="AS15">
        <v>1</v>
      </c>
      <c r="AT15">
        <f t="shared" si="3"/>
        <v>0</v>
      </c>
      <c r="AU15">
        <f t="shared" si="4"/>
        <v>37.454999999999586</v>
      </c>
      <c r="AV15">
        <f t="shared" si="5"/>
        <v>-0.12086156824782059</v>
      </c>
      <c r="AW15">
        <f t="shared" si="6"/>
        <v>-2.181243896484375E-2</v>
      </c>
      <c r="AX15">
        <f t="shared" si="7"/>
        <v>7504</v>
      </c>
      <c r="AY15">
        <f t="shared" si="8"/>
        <v>31360</v>
      </c>
      <c r="AZ15">
        <f t="shared" si="9"/>
        <v>31360</v>
      </c>
      <c r="BA15">
        <f t="shared" si="10"/>
        <v>49000</v>
      </c>
      <c r="BB15">
        <f t="shared" si="11"/>
        <v>574218</v>
      </c>
      <c r="BC15">
        <f t="shared" si="12"/>
        <v>1420</v>
      </c>
      <c r="BD15">
        <f t="shared" si="13"/>
        <v>8440</v>
      </c>
      <c r="BE15">
        <f t="shared" si="14"/>
        <v>8440</v>
      </c>
      <c r="BF15">
        <f t="shared" si="15"/>
        <v>11200</v>
      </c>
      <c r="BG15">
        <f t="shared" si="16"/>
        <v>131758</v>
      </c>
      <c r="BJ15">
        <f t="shared" si="17"/>
        <v>309.89999999999998</v>
      </c>
      <c r="BK15">
        <f t="shared" si="18"/>
        <v>236.30000000000041</v>
      </c>
      <c r="BL15" s="3">
        <f t="shared" si="19"/>
        <v>0.23749596644078597</v>
      </c>
      <c r="BN15">
        <f t="shared" si="20"/>
        <v>309.89999999999998</v>
      </c>
      <c r="BO15">
        <f t="shared" si="21"/>
        <v>273.755</v>
      </c>
      <c r="BP15" s="3">
        <f t="shared" si="22"/>
        <v>0.11663439819296542</v>
      </c>
      <c r="BR15">
        <f t="shared" si="23"/>
        <v>309.89999999999998</v>
      </c>
      <c r="BS15">
        <f t="shared" si="24"/>
        <v>236.30000000000041</v>
      </c>
      <c r="BT15" s="3">
        <f t="shared" si="25"/>
        <v>0.23749596644078597</v>
      </c>
      <c r="BU15">
        <f t="shared" si="26"/>
        <v>0</v>
      </c>
      <c r="BW15">
        <f t="shared" si="1"/>
        <v>309.89999999999998</v>
      </c>
      <c r="BX15">
        <f t="shared" si="2"/>
        <v>273.755</v>
      </c>
      <c r="BY15" s="3">
        <f t="shared" si="27"/>
        <v>0.11663439819296542</v>
      </c>
      <c r="BZ15">
        <f t="shared" si="28"/>
        <v>1</v>
      </c>
      <c r="CA15" s="3">
        <f t="shared" si="29"/>
        <v>0.12086156824782054</v>
      </c>
    </row>
    <row r="16" spans="1:79" x14ac:dyDescent="0.2">
      <c r="A16">
        <v>9</v>
      </c>
      <c r="B16">
        <v>0.1</v>
      </c>
      <c r="C16">
        <v>50</v>
      </c>
      <c r="D16">
        <v>1</v>
      </c>
      <c r="E16">
        <v>1</v>
      </c>
      <c r="F16">
        <v>951.17500000000007</v>
      </c>
      <c r="G16">
        <v>674.08261171447884</v>
      </c>
      <c r="H16">
        <v>0.2913158864410032</v>
      </c>
      <c r="I16">
        <v>3600.130207061768</v>
      </c>
      <c r="J16">
        <v>90784</v>
      </c>
      <c r="K16">
        <v>296410</v>
      </c>
      <c r="L16">
        <v>296410</v>
      </c>
      <c r="M16">
        <v>295960</v>
      </c>
      <c r="N16">
        <v>4627884</v>
      </c>
      <c r="O16">
        <v>38580</v>
      </c>
      <c r="P16">
        <v>81084</v>
      </c>
      <c r="Q16">
        <v>81084</v>
      </c>
      <c r="R16">
        <v>80658</v>
      </c>
      <c r="S16">
        <v>1088621</v>
      </c>
      <c r="U16">
        <v>9</v>
      </c>
      <c r="V16">
        <v>0.1</v>
      </c>
      <c r="W16">
        <v>50</v>
      </c>
      <c r="X16">
        <v>1</v>
      </c>
      <c r="Y16">
        <v>1</v>
      </c>
      <c r="Z16">
        <v>792.27999437265487</v>
      </c>
      <c r="AA16">
        <v>564.7198948313993</v>
      </c>
      <c r="AB16">
        <v>0.28722181698080462</v>
      </c>
      <c r="AC16">
        <v>3600.1118831634521</v>
      </c>
      <c r="AD16" s="4">
        <v>50800</v>
      </c>
      <c r="AE16" s="4">
        <v>139610</v>
      </c>
      <c r="AF16" s="4">
        <v>139610</v>
      </c>
      <c r="AG16" s="4">
        <v>50960</v>
      </c>
      <c r="AH16" s="4">
        <v>1751866</v>
      </c>
      <c r="AI16" s="4">
        <v>31480</v>
      </c>
      <c r="AJ16" s="4">
        <v>38464</v>
      </c>
      <c r="AK16" s="4">
        <v>38464</v>
      </c>
      <c r="AL16" s="4">
        <v>23918</v>
      </c>
      <c r="AM16" s="4">
        <v>423978</v>
      </c>
      <c r="AO16" cm="1">
        <f t="array" ref="AO16:AS16">A16:E16</f>
        <v>9</v>
      </c>
      <c r="AP16">
        <v>0.1</v>
      </c>
      <c r="AQ16">
        <v>50</v>
      </c>
      <c r="AR16">
        <v>1</v>
      </c>
      <c r="AS16">
        <v>1</v>
      </c>
      <c r="AT16">
        <f t="shared" si="3"/>
        <v>158.8950056273452</v>
      </c>
      <c r="AU16">
        <f t="shared" si="4"/>
        <v>109.36271688307954</v>
      </c>
      <c r="AV16">
        <f t="shared" si="5"/>
        <v>4.0940694601985794E-3</v>
      </c>
      <c r="AW16">
        <f t="shared" si="6"/>
        <v>1.8323898315884435E-2</v>
      </c>
      <c r="AX16">
        <f t="shared" si="7"/>
        <v>39984</v>
      </c>
      <c r="AY16">
        <f t="shared" si="8"/>
        <v>156800</v>
      </c>
      <c r="AZ16">
        <f t="shared" si="9"/>
        <v>156800</v>
      </c>
      <c r="BA16">
        <f t="shared" si="10"/>
        <v>245000</v>
      </c>
      <c r="BB16">
        <f t="shared" si="11"/>
        <v>2876018</v>
      </c>
      <c r="BC16">
        <f t="shared" si="12"/>
        <v>7100</v>
      </c>
      <c r="BD16">
        <f t="shared" si="13"/>
        <v>42620</v>
      </c>
      <c r="BE16">
        <f t="shared" si="14"/>
        <v>42620</v>
      </c>
      <c r="BF16">
        <f t="shared" si="15"/>
        <v>56740</v>
      </c>
      <c r="BG16">
        <f t="shared" si="16"/>
        <v>664643</v>
      </c>
      <c r="BJ16">
        <f t="shared" si="17"/>
        <v>792.27999437265487</v>
      </c>
      <c r="BK16">
        <f t="shared" si="18"/>
        <v>564.7198948313993</v>
      </c>
      <c r="BL16" s="3">
        <f t="shared" si="19"/>
        <v>0.28722181698080457</v>
      </c>
      <c r="BN16">
        <f t="shared" si="20"/>
        <v>951.17500000000007</v>
      </c>
      <c r="BO16">
        <f t="shared" si="21"/>
        <v>674.08261171447884</v>
      </c>
      <c r="BP16" s="3">
        <f t="shared" si="22"/>
        <v>0.2913158864410032</v>
      </c>
      <c r="BR16">
        <f t="shared" si="23"/>
        <v>792.27999437265487</v>
      </c>
      <c r="BS16">
        <f t="shared" si="24"/>
        <v>564.7198948313993</v>
      </c>
      <c r="BT16" s="3">
        <f t="shared" si="25"/>
        <v>0.28722181698080457</v>
      </c>
      <c r="BU16">
        <f t="shared" si="26"/>
        <v>0</v>
      </c>
      <c r="BW16">
        <f t="shared" si="1"/>
        <v>792.27999437265487</v>
      </c>
      <c r="BX16">
        <f t="shared" si="2"/>
        <v>674.08261171447884</v>
      </c>
      <c r="BY16" s="3">
        <f t="shared" si="27"/>
        <v>0.14918637791904285</v>
      </c>
      <c r="BZ16">
        <f t="shared" si="28"/>
        <v>1</v>
      </c>
      <c r="CA16" s="3">
        <f t="shared" si="29"/>
        <v>0.13803543906176172</v>
      </c>
    </row>
    <row r="17" spans="1:79" x14ac:dyDescent="0.2">
      <c r="A17">
        <v>9</v>
      </c>
      <c r="B17">
        <v>0.1</v>
      </c>
      <c r="C17">
        <v>100</v>
      </c>
      <c r="D17">
        <v>1</v>
      </c>
      <c r="E17">
        <v>1</v>
      </c>
      <c r="F17">
        <v>4289.9974998096413</v>
      </c>
      <c r="G17">
        <v>627.01533300264634</v>
      </c>
      <c r="H17">
        <v>0.85384249453980599</v>
      </c>
      <c r="I17">
        <v>3600.0807495117192</v>
      </c>
      <c r="J17">
        <v>180834</v>
      </c>
      <c r="K17">
        <v>590860</v>
      </c>
      <c r="L17">
        <v>590860</v>
      </c>
      <c r="M17">
        <v>589960</v>
      </c>
      <c r="N17">
        <v>9253584</v>
      </c>
      <c r="O17">
        <v>76983</v>
      </c>
      <c r="P17">
        <v>161967</v>
      </c>
      <c r="Q17">
        <v>161967</v>
      </c>
      <c r="R17">
        <v>161117</v>
      </c>
      <c r="S17">
        <v>2177778</v>
      </c>
      <c r="U17">
        <v>9</v>
      </c>
      <c r="V17">
        <v>0.1</v>
      </c>
      <c r="W17">
        <v>100</v>
      </c>
      <c r="X17">
        <v>1</v>
      </c>
      <c r="Y17">
        <v>1</v>
      </c>
      <c r="Z17">
        <v>2125.6975000000002</v>
      </c>
      <c r="AA17">
        <v>606.13832372485024</v>
      </c>
      <c r="AB17">
        <v>0.71485203152148868</v>
      </c>
      <c r="AC17">
        <v>3600.0336570739751</v>
      </c>
      <c r="AD17" s="4">
        <v>100250</v>
      </c>
      <c r="AE17" s="4">
        <v>277260</v>
      </c>
      <c r="AF17" s="4">
        <v>277260</v>
      </c>
      <c r="AG17" s="4">
        <v>99960</v>
      </c>
      <c r="AH17" s="4">
        <v>3500316</v>
      </c>
      <c r="AI17" s="4">
        <v>62883</v>
      </c>
      <c r="AJ17" s="4">
        <v>76627</v>
      </c>
      <c r="AK17" s="4">
        <v>76627</v>
      </c>
      <c r="AL17" s="4">
        <v>47637</v>
      </c>
      <c r="AM17" s="4">
        <v>852415</v>
      </c>
      <c r="AO17" cm="1">
        <f t="array" ref="AO17:AS17">A17:E17</f>
        <v>9</v>
      </c>
      <c r="AP17">
        <v>0.1</v>
      </c>
      <c r="AQ17">
        <v>100</v>
      </c>
      <c r="AR17">
        <v>1</v>
      </c>
      <c r="AS17">
        <v>1</v>
      </c>
      <c r="AT17">
        <f t="shared" si="3"/>
        <v>2164.2999998096411</v>
      </c>
      <c r="AU17">
        <f t="shared" si="4"/>
        <v>20.877009277796105</v>
      </c>
      <c r="AV17">
        <f t="shared" si="5"/>
        <v>0.1389904630183173</v>
      </c>
      <c r="AW17">
        <f t="shared" si="6"/>
        <v>4.7092437744140625E-2</v>
      </c>
      <c r="AX17">
        <f t="shared" si="7"/>
        <v>80584</v>
      </c>
      <c r="AY17">
        <f t="shared" si="8"/>
        <v>313600</v>
      </c>
      <c r="AZ17">
        <f t="shared" si="9"/>
        <v>313600</v>
      </c>
      <c r="BA17">
        <f t="shared" si="10"/>
        <v>490000</v>
      </c>
      <c r="BB17">
        <f t="shared" si="11"/>
        <v>5753268</v>
      </c>
      <c r="BC17">
        <f t="shared" si="12"/>
        <v>14100</v>
      </c>
      <c r="BD17">
        <f t="shared" si="13"/>
        <v>85340</v>
      </c>
      <c r="BE17">
        <f t="shared" si="14"/>
        <v>85340</v>
      </c>
      <c r="BF17">
        <f t="shared" si="15"/>
        <v>113480</v>
      </c>
      <c r="BG17">
        <f t="shared" si="16"/>
        <v>1325363</v>
      </c>
      <c r="BJ17">
        <f t="shared" si="17"/>
        <v>2125.6975000000002</v>
      </c>
      <c r="BK17">
        <f t="shared" si="18"/>
        <v>606.13832372485024</v>
      </c>
      <c r="BL17" s="3">
        <f t="shared" si="19"/>
        <v>0.7148520315214888</v>
      </c>
      <c r="BN17">
        <f t="shared" si="20"/>
        <v>4289.9974998096413</v>
      </c>
      <c r="BO17">
        <f t="shared" si="21"/>
        <v>627.01533300264634</v>
      </c>
      <c r="BP17" s="3">
        <f t="shared" si="22"/>
        <v>0.85384249453980599</v>
      </c>
      <c r="BR17">
        <f t="shared" si="23"/>
        <v>2125.6975000000002</v>
      </c>
      <c r="BS17">
        <f t="shared" si="24"/>
        <v>606.13832372485024</v>
      </c>
      <c r="BT17" s="3">
        <f t="shared" si="25"/>
        <v>0.7148520315214888</v>
      </c>
      <c r="BU17">
        <f t="shared" si="26"/>
        <v>0</v>
      </c>
      <c r="BW17">
        <f t="shared" si="1"/>
        <v>2125.6975000000002</v>
      </c>
      <c r="BX17">
        <f t="shared" si="2"/>
        <v>627.01533300264634</v>
      </c>
      <c r="BY17" s="3">
        <f t="shared" si="27"/>
        <v>0.70503078024853183</v>
      </c>
      <c r="BZ17">
        <f t="shared" si="28"/>
        <v>1</v>
      </c>
      <c r="CA17" s="3">
        <f t="shared" si="29"/>
        <v>9.8212512729569656E-3</v>
      </c>
    </row>
    <row r="18" spans="1:79" x14ac:dyDescent="0.2">
      <c r="A18">
        <v>25</v>
      </c>
      <c r="B18">
        <v>0.1</v>
      </c>
      <c r="C18">
        <v>10</v>
      </c>
      <c r="D18">
        <v>1</v>
      </c>
      <c r="E18">
        <v>1</v>
      </c>
      <c r="F18">
        <v>1597.9</v>
      </c>
      <c r="G18">
        <v>1330.55</v>
      </c>
      <c r="H18">
        <v>0.1673133487702608</v>
      </c>
      <c r="I18">
        <v>3600.3391380310059</v>
      </c>
      <c r="J18">
        <v>18904</v>
      </c>
      <c r="K18">
        <v>396170</v>
      </c>
      <c r="L18">
        <v>396170</v>
      </c>
      <c r="M18">
        <v>395920</v>
      </c>
      <c r="N18">
        <v>6441874</v>
      </c>
      <c r="O18">
        <v>8771</v>
      </c>
      <c r="P18">
        <v>133195</v>
      </c>
      <c r="Q18">
        <v>133195</v>
      </c>
      <c r="R18">
        <v>132213</v>
      </c>
      <c r="S18">
        <v>2093904</v>
      </c>
      <c r="U18">
        <v>25</v>
      </c>
      <c r="V18">
        <v>0.1</v>
      </c>
      <c r="W18">
        <v>10</v>
      </c>
      <c r="X18">
        <v>1</v>
      </c>
      <c r="Y18">
        <v>1</v>
      </c>
      <c r="Z18">
        <v>1580.2</v>
      </c>
      <c r="AA18">
        <v>737.95</v>
      </c>
      <c r="AB18">
        <v>0.53300215162637643</v>
      </c>
      <c r="AC18">
        <v>3600.0723896026611</v>
      </c>
      <c r="AD18" s="4">
        <v>11400</v>
      </c>
      <c r="AE18" s="4">
        <v>61010</v>
      </c>
      <c r="AF18" s="4">
        <v>61010</v>
      </c>
      <c r="AG18" s="4">
        <v>11760</v>
      </c>
      <c r="AH18" s="4">
        <v>761366</v>
      </c>
      <c r="AI18" s="4">
        <v>6571</v>
      </c>
      <c r="AJ18" s="4">
        <v>17876</v>
      </c>
      <c r="AK18" s="4">
        <v>17876</v>
      </c>
      <c r="AL18" s="4">
        <v>7222</v>
      </c>
      <c r="AM18" s="4">
        <v>197845</v>
      </c>
      <c r="AO18" cm="1">
        <f t="array" ref="AO18:AS18">A18:E18</f>
        <v>25</v>
      </c>
      <c r="AP18">
        <v>0.1</v>
      </c>
      <c r="AQ18">
        <v>10</v>
      </c>
      <c r="AR18">
        <v>1</v>
      </c>
      <c r="AS18">
        <v>1</v>
      </c>
      <c r="AT18">
        <f t="shared" si="3"/>
        <v>17.700000000000045</v>
      </c>
      <c r="AU18">
        <f t="shared" si="4"/>
        <v>592.59999999999991</v>
      </c>
      <c r="AV18">
        <f t="shared" si="5"/>
        <v>-0.3656888028561156</v>
      </c>
      <c r="AW18">
        <f t="shared" si="6"/>
        <v>0.26674842834472656</v>
      </c>
      <c r="AX18">
        <f t="shared" si="7"/>
        <v>7504</v>
      </c>
      <c r="AY18">
        <f t="shared" si="8"/>
        <v>335160</v>
      </c>
      <c r="AZ18">
        <f t="shared" si="9"/>
        <v>335160</v>
      </c>
      <c r="BA18">
        <f t="shared" si="10"/>
        <v>384160</v>
      </c>
      <c r="BB18">
        <f t="shared" si="11"/>
        <v>5680508</v>
      </c>
      <c r="BC18">
        <f t="shared" si="12"/>
        <v>2200</v>
      </c>
      <c r="BD18">
        <f t="shared" si="13"/>
        <v>115319</v>
      </c>
      <c r="BE18">
        <f t="shared" si="14"/>
        <v>115319</v>
      </c>
      <c r="BF18">
        <f t="shared" si="15"/>
        <v>124991</v>
      </c>
      <c r="BG18">
        <f t="shared" si="16"/>
        <v>1896059</v>
      </c>
      <c r="BJ18">
        <f t="shared" si="17"/>
        <v>1580.2</v>
      </c>
      <c r="BK18">
        <f t="shared" si="18"/>
        <v>737.95</v>
      </c>
      <c r="BL18" s="3">
        <f t="shared" si="19"/>
        <v>0.53300215162637643</v>
      </c>
      <c r="BN18">
        <f t="shared" si="20"/>
        <v>1597.9</v>
      </c>
      <c r="BO18">
        <f t="shared" si="21"/>
        <v>1330.55</v>
      </c>
      <c r="BP18" s="3">
        <f t="shared" si="22"/>
        <v>0.16731334877026105</v>
      </c>
      <c r="BR18">
        <f t="shared" si="23"/>
        <v>1580.2</v>
      </c>
      <c r="BS18">
        <f t="shared" si="24"/>
        <v>737.95</v>
      </c>
      <c r="BT18" s="3">
        <f t="shared" si="25"/>
        <v>0.53300215162637643</v>
      </c>
      <c r="BU18">
        <f t="shared" si="26"/>
        <v>0</v>
      </c>
      <c r="BW18">
        <f t="shared" si="1"/>
        <v>1580.2</v>
      </c>
      <c r="BX18">
        <f t="shared" si="2"/>
        <v>1330.55</v>
      </c>
      <c r="BY18" s="3">
        <f t="shared" si="27"/>
        <v>0.157986330844197</v>
      </c>
      <c r="BZ18">
        <f t="shared" si="28"/>
        <v>1</v>
      </c>
      <c r="CA18" s="3">
        <f t="shared" si="29"/>
        <v>0.37501582078217943</v>
      </c>
    </row>
    <row r="19" spans="1:79" x14ac:dyDescent="0.2">
      <c r="A19">
        <v>25</v>
      </c>
      <c r="B19">
        <v>0.1</v>
      </c>
      <c r="C19">
        <v>50</v>
      </c>
      <c r="D19">
        <v>1</v>
      </c>
      <c r="E19">
        <v>1</v>
      </c>
      <c r="F19">
        <v>6068.82</v>
      </c>
      <c r="G19">
        <v>949.51</v>
      </c>
      <c r="H19">
        <v>0.84354289631262747</v>
      </c>
      <c r="I19">
        <v>3600.2894916534419</v>
      </c>
      <c r="J19">
        <v>91584</v>
      </c>
      <c r="K19">
        <v>1973010</v>
      </c>
      <c r="L19">
        <v>1973010</v>
      </c>
      <c r="M19">
        <v>1971760</v>
      </c>
      <c r="N19">
        <v>32200634</v>
      </c>
      <c r="O19">
        <v>43293</v>
      </c>
      <c r="P19">
        <v>666477</v>
      </c>
      <c r="Q19">
        <v>666477</v>
      </c>
      <c r="R19">
        <v>661564</v>
      </c>
      <c r="S19">
        <v>10498566</v>
      </c>
      <c r="U19">
        <v>25</v>
      </c>
      <c r="V19">
        <v>0.1</v>
      </c>
      <c r="W19">
        <v>50</v>
      </c>
      <c r="X19">
        <v>1</v>
      </c>
      <c r="Y19">
        <v>1</v>
      </c>
      <c r="Z19">
        <v>3494.14</v>
      </c>
      <c r="AA19">
        <v>224.56</v>
      </c>
      <c r="AB19">
        <v>0.93573239767153005</v>
      </c>
      <c r="AC19">
        <v>3600.135765075684</v>
      </c>
      <c r="AD19" s="4">
        <v>51600</v>
      </c>
      <c r="AE19" s="4">
        <v>297210</v>
      </c>
      <c r="AF19" s="4">
        <v>297210</v>
      </c>
      <c r="AG19" s="4">
        <v>50960</v>
      </c>
      <c r="AH19" s="4">
        <v>3793166</v>
      </c>
      <c r="AI19" s="4">
        <v>32340</v>
      </c>
      <c r="AJ19" s="4">
        <v>88685</v>
      </c>
      <c r="AK19" s="4">
        <v>88685</v>
      </c>
      <c r="AL19" s="4">
        <v>35470</v>
      </c>
      <c r="AM19" s="4">
        <v>990299</v>
      </c>
      <c r="AO19" cm="1">
        <f t="array" ref="AO19:AS19">A19:E19</f>
        <v>25</v>
      </c>
      <c r="AP19">
        <v>0.1</v>
      </c>
      <c r="AQ19">
        <v>50</v>
      </c>
      <c r="AR19">
        <v>1</v>
      </c>
      <c r="AS19">
        <v>1</v>
      </c>
      <c r="AT19">
        <f t="shared" si="3"/>
        <v>2574.6799999999998</v>
      </c>
      <c r="AU19">
        <f t="shared" si="4"/>
        <v>724.95</v>
      </c>
      <c r="AV19">
        <f t="shared" si="5"/>
        <v>-9.2189501358902581E-2</v>
      </c>
      <c r="AW19">
        <f t="shared" si="6"/>
        <v>0.15372657775787957</v>
      </c>
      <c r="AX19">
        <f t="shared" si="7"/>
        <v>39984</v>
      </c>
      <c r="AY19">
        <f t="shared" si="8"/>
        <v>1675800</v>
      </c>
      <c r="AZ19">
        <f t="shared" si="9"/>
        <v>1675800</v>
      </c>
      <c r="BA19">
        <f t="shared" si="10"/>
        <v>1920800</v>
      </c>
      <c r="BB19">
        <f t="shared" si="11"/>
        <v>28407468</v>
      </c>
      <c r="BC19">
        <f t="shared" si="12"/>
        <v>10953</v>
      </c>
      <c r="BD19">
        <f t="shared" si="13"/>
        <v>577792</v>
      </c>
      <c r="BE19">
        <f t="shared" si="14"/>
        <v>577792</v>
      </c>
      <c r="BF19">
        <f t="shared" si="15"/>
        <v>626094</v>
      </c>
      <c r="BG19">
        <f t="shared" si="16"/>
        <v>9508267</v>
      </c>
      <c r="BJ19">
        <f t="shared" si="17"/>
        <v>3494.14</v>
      </c>
      <c r="BK19">
        <f t="shared" si="18"/>
        <v>224.56</v>
      </c>
      <c r="BL19" s="3">
        <f t="shared" si="19"/>
        <v>0.93573239767153005</v>
      </c>
      <c r="BN19">
        <f t="shared" si="20"/>
        <v>6068.82</v>
      </c>
      <c r="BO19">
        <f t="shared" si="21"/>
        <v>949.51</v>
      </c>
      <c r="BP19" s="3">
        <f t="shared" si="22"/>
        <v>0.84354289631262747</v>
      </c>
      <c r="BR19">
        <f t="shared" si="23"/>
        <v>3494.14</v>
      </c>
      <c r="BS19">
        <f t="shared" si="24"/>
        <v>224.56</v>
      </c>
      <c r="BT19" s="3">
        <f t="shared" si="25"/>
        <v>0.93573239767153005</v>
      </c>
      <c r="BU19">
        <f t="shared" si="26"/>
        <v>0</v>
      </c>
      <c r="BW19">
        <f t="shared" si="1"/>
        <v>3494.14</v>
      </c>
      <c r="BX19">
        <f t="shared" si="2"/>
        <v>949.51</v>
      </c>
      <c r="BY19" s="3">
        <f t="shared" si="27"/>
        <v>0.72825645223145041</v>
      </c>
      <c r="BZ19">
        <f t="shared" si="28"/>
        <v>1</v>
      </c>
      <c r="CA19" s="3">
        <f t="shared" si="29"/>
        <v>0.20747594544007963</v>
      </c>
    </row>
    <row r="20" spans="1:79" x14ac:dyDescent="0.2">
      <c r="A20">
        <v>25</v>
      </c>
      <c r="B20">
        <v>0.1</v>
      </c>
      <c r="C20">
        <v>100</v>
      </c>
      <c r="D20">
        <v>1</v>
      </c>
      <c r="E20">
        <v>1</v>
      </c>
      <c r="F20">
        <v>7232.4849983261411</v>
      </c>
      <c r="G20">
        <v>991.76056723130921</v>
      </c>
      <c r="H20">
        <v>0.86287416185988097</v>
      </c>
      <c r="I20">
        <v>3601.1790828704829</v>
      </c>
      <c r="J20">
        <v>182434</v>
      </c>
      <c r="K20">
        <v>3944060</v>
      </c>
      <c r="L20">
        <v>3944060</v>
      </c>
      <c r="M20">
        <v>3941560</v>
      </c>
      <c r="N20">
        <v>64399084</v>
      </c>
      <c r="O20">
        <v>86468</v>
      </c>
      <c r="P20">
        <v>1330472</v>
      </c>
      <c r="Q20">
        <v>1330472</v>
      </c>
      <c r="R20">
        <v>1320638</v>
      </c>
      <c r="S20">
        <v>20954055</v>
      </c>
      <c r="U20">
        <v>25</v>
      </c>
      <c r="V20">
        <v>0.1</v>
      </c>
      <c r="W20">
        <v>100</v>
      </c>
      <c r="X20">
        <v>1</v>
      </c>
      <c r="Y20">
        <v>1</v>
      </c>
      <c r="Z20">
        <v>2189.6149999999998</v>
      </c>
      <c r="AA20">
        <v>325.14999999999998</v>
      </c>
      <c r="AB20">
        <v>0.85150357482936501</v>
      </c>
      <c r="AC20">
        <v>3600.197616577148</v>
      </c>
      <c r="AD20" s="4">
        <v>101850</v>
      </c>
      <c r="AE20" s="4">
        <v>592460</v>
      </c>
      <c r="AF20" s="4">
        <v>592460</v>
      </c>
      <c r="AG20" s="4">
        <v>99960</v>
      </c>
      <c r="AH20" s="4">
        <v>7582916</v>
      </c>
      <c r="AI20" s="4">
        <v>64572</v>
      </c>
      <c r="AJ20" s="4">
        <v>176817</v>
      </c>
      <c r="AK20" s="4">
        <v>176817</v>
      </c>
      <c r="AL20" s="4">
        <v>70159</v>
      </c>
      <c r="AM20" s="4">
        <v>1973904</v>
      </c>
      <c r="AO20" cm="1">
        <f t="array" ref="AO20:AS20">A20:E20</f>
        <v>25</v>
      </c>
      <c r="AP20">
        <v>0.1</v>
      </c>
      <c r="AQ20">
        <v>100</v>
      </c>
      <c r="AR20">
        <v>1</v>
      </c>
      <c r="AS20">
        <v>1</v>
      </c>
      <c r="AT20">
        <f t="shared" si="3"/>
        <v>5042.8699983261413</v>
      </c>
      <c r="AU20">
        <f t="shared" si="4"/>
        <v>666.61056723130923</v>
      </c>
      <c r="AV20">
        <f t="shared" si="5"/>
        <v>1.1370587030515966E-2</v>
      </c>
      <c r="AW20">
        <f t="shared" si="6"/>
        <v>0.98146629333496094</v>
      </c>
      <c r="AX20">
        <f t="shared" si="7"/>
        <v>80584</v>
      </c>
      <c r="AY20">
        <f t="shared" si="8"/>
        <v>3351600</v>
      </c>
      <c r="AZ20">
        <f t="shared" si="9"/>
        <v>3351600</v>
      </c>
      <c r="BA20">
        <f t="shared" si="10"/>
        <v>3841600</v>
      </c>
      <c r="BB20">
        <f t="shared" si="11"/>
        <v>56816168</v>
      </c>
      <c r="BC20">
        <f t="shared" si="12"/>
        <v>21896</v>
      </c>
      <c r="BD20">
        <f t="shared" si="13"/>
        <v>1153655</v>
      </c>
      <c r="BE20">
        <f t="shared" si="14"/>
        <v>1153655</v>
      </c>
      <c r="BF20">
        <f t="shared" si="15"/>
        <v>1250479</v>
      </c>
      <c r="BG20">
        <f t="shared" si="16"/>
        <v>18980151</v>
      </c>
      <c r="BJ20">
        <f t="shared" si="17"/>
        <v>2189.6149999999998</v>
      </c>
      <c r="BK20">
        <f t="shared" si="18"/>
        <v>325.14999999999998</v>
      </c>
      <c r="BL20" s="3">
        <f t="shared" si="19"/>
        <v>0.8515035748293649</v>
      </c>
      <c r="BN20">
        <f t="shared" si="20"/>
        <v>7232.4849983261411</v>
      </c>
      <c r="BO20">
        <f t="shared" si="21"/>
        <v>991.76056723130921</v>
      </c>
      <c r="BP20" s="3">
        <f t="shared" si="22"/>
        <v>0.86287416185988097</v>
      </c>
      <c r="BR20">
        <f t="shared" si="23"/>
        <v>2189.6149999999998</v>
      </c>
      <c r="BS20">
        <f t="shared" si="24"/>
        <v>325.14999999999998</v>
      </c>
      <c r="BT20" s="3">
        <f t="shared" si="25"/>
        <v>0.8515035748293649</v>
      </c>
      <c r="BU20">
        <f t="shared" si="26"/>
        <v>0</v>
      </c>
      <c r="BW20">
        <f t="shared" si="1"/>
        <v>2189.6149999999998</v>
      </c>
      <c r="BX20">
        <f t="shared" si="2"/>
        <v>991.76056723130921</v>
      </c>
      <c r="BY20" s="3">
        <f t="shared" si="27"/>
        <v>0.54706166735644879</v>
      </c>
      <c r="BZ20">
        <f t="shared" si="28"/>
        <v>1</v>
      </c>
      <c r="CA20" s="3">
        <f t="shared" si="29"/>
        <v>0.30444190747291611</v>
      </c>
    </row>
    <row r="21" spans="1:79" x14ac:dyDescent="0.2">
      <c r="A21">
        <v>5</v>
      </c>
      <c r="B21">
        <v>0</v>
      </c>
      <c r="C21">
        <v>10</v>
      </c>
      <c r="D21">
        <v>1</v>
      </c>
      <c r="E21">
        <v>0.6</v>
      </c>
      <c r="F21">
        <v>1102.335</v>
      </c>
      <c r="G21">
        <v>1052.68</v>
      </c>
      <c r="H21">
        <v>4.5045290224840877E-2</v>
      </c>
      <c r="I21">
        <v>3600.063655853271</v>
      </c>
      <c r="J21">
        <v>18704</v>
      </c>
      <c r="K21">
        <v>37290</v>
      </c>
      <c r="L21">
        <v>37290</v>
      </c>
      <c r="M21">
        <v>37240</v>
      </c>
      <c r="N21">
        <v>543894</v>
      </c>
      <c r="O21">
        <v>6945</v>
      </c>
      <c r="P21">
        <v>9229</v>
      </c>
      <c r="Q21">
        <v>9229</v>
      </c>
      <c r="R21">
        <v>9180</v>
      </c>
      <c r="S21">
        <v>118735</v>
      </c>
      <c r="U21">
        <v>5</v>
      </c>
      <c r="V21">
        <v>0</v>
      </c>
      <c r="W21">
        <v>10</v>
      </c>
      <c r="X21">
        <v>1</v>
      </c>
      <c r="Y21">
        <v>0.6</v>
      </c>
      <c r="Z21">
        <v>1086.835</v>
      </c>
      <c r="AA21">
        <v>1047.54</v>
      </c>
      <c r="AB21">
        <v>3.6155442178435623E-2</v>
      </c>
      <c r="AC21">
        <v>3600.036003112793</v>
      </c>
      <c r="AD21" s="4">
        <v>11200</v>
      </c>
      <c r="AE21" s="4">
        <v>21610</v>
      </c>
      <c r="AF21" s="4">
        <v>21610</v>
      </c>
      <c r="AG21" s="4">
        <v>11760</v>
      </c>
      <c r="AH21" s="4">
        <v>228746</v>
      </c>
      <c r="AI21" s="4">
        <v>5514</v>
      </c>
      <c r="AJ21" s="4">
        <v>5019</v>
      </c>
      <c r="AK21" s="4">
        <v>5019</v>
      </c>
      <c r="AL21" s="4">
        <v>2390</v>
      </c>
      <c r="AM21" s="4">
        <v>51172</v>
      </c>
      <c r="AO21" cm="1">
        <f t="array" ref="AO21:AS21">A21:E21</f>
        <v>5</v>
      </c>
      <c r="AP21">
        <v>0</v>
      </c>
      <c r="AQ21">
        <v>10</v>
      </c>
      <c r="AR21">
        <v>1</v>
      </c>
      <c r="AS21">
        <v>0.6</v>
      </c>
      <c r="AT21">
        <f t="shared" si="3"/>
        <v>15.5</v>
      </c>
      <c r="AU21">
        <f t="shared" si="4"/>
        <v>5.1400000000001</v>
      </c>
      <c r="AV21">
        <f t="shared" si="5"/>
        <v>8.8898480464052534E-3</v>
      </c>
      <c r="AW21">
        <f t="shared" si="6"/>
        <v>2.7652740478060878E-2</v>
      </c>
      <c r="AX21">
        <f t="shared" si="7"/>
        <v>7504</v>
      </c>
      <c r="AY21">
        <f t="shared" si="8"/>
        <v>15680</v>
      </c>
      <c r="AZ21">
        <f t="shared" si="9"/>
        <v>15680</v>
      </c>
      <c r="BA21">
        <f t="shared" si="10"/>
        <v>25480</v>
      </c>
      <c r="BB21">
        <f t="shared" si="11"/>
        <v>315148</v>
      </c>
      <c r="BC21">
        <f t="shared" si="12"/>
        <v>1431</v>
      </c>
      <c r="BD21">
        <f t="shared" si="13"/>
        <v>4210</v>
      </c>
      <c r="BE21">
        <f t="shared" si="14"/>
        <v>4210</v>
      </c>
      <c r="BF21">
        <f t="shared" si="15"/>
        <v>6790</v>
      </c>
      <c r="BG21">
        <f t="shared" si="16"/>
        <v>67563</v>
      </c>
      <c r="BJ21">
        <f t="shared" si="17"/>
        <v>1086.835</v>
      </c>
      <c r="BK21">
        <f t="shared" si="18"/>
        <v>1047.54</v>
      </c>
      <c r="BL21" s="3">
        <f t="shared" si="19"/>
        <v>3.6155442178435616E-2</v>
      </c>
      <c r="BN21">
        <f t="shared" si="20"/>
        <v>1102.335</v>
      </c>
      <c r="BO21">
        <f t="shared" si="21"/>
        <v>1052.68</v>
      </c>
      <c r="BP21" s="3">
        <f t="shared" si="22"/>
        <v>4.5045290224840877E-2</v>
      </c>
      <c r="BR21">
        <f t="shared" si="23"/>
        <v>1086.835</v>
      </c>
      <c r="BS21">
        <f t="shared" si="24"/>
        <v>1047.54</v>
      </c>
      <c r="BT21" s="3">
        <f t="shared" si="25"/>
        <v>3.6155442178435616E-2</v>
      </c>
      <c r="BU21">
        <f t="shared" si="26"/>
        <v>0</v>
      </c>
      <c r="BW21">
        <f t="shared" si="1"/>
        <v>1086.835</v>
      </c>
      <c r="BX21">
        <f t="shared" si="2"/>
        <v>1052.68</v>
      </c>
      <c r="BY21" s="3">
        <f t="shared" si="27"/>
        <v>3.1426113439482511E-2</v>
      </c>
      <c r="BZ21">
        <f t="shared" si="28"/>
        <v>1</v>
      </c>
      <c r="CA21" s="3">
        <f t="shared" si="29"/>
        <v>4.729328738953105E-3</v>
      </c>
    </row>
    <row r="22" spans="1:79" x14ac:dyDescent="0.2">
      <c r="A22">
        <v>5</v>
      </c>
      <c r="B22">
        <v>0</v>
      </c>
      <c r="C22">
        <v>50</v>
      </c>
      <c r="D22">
        <v>1</v>
      </c>
      <c r="E22">
        <v>0.6</v>
      </c>
      <c r="F22">
        <v>1644.801987424039</v>
      </c>
      <c r="G22">
        <v>1606.320898664158</v>
      </c>
      <c r="H22">
        <v>2.339557530578321E-2</v>
      </c>
      <c r="I22">
        <v>3600.1762313842769</v>
      </c>
      <c r="J22">
        <v>90584</v>
      </c>
      <c r="K22">
        <v>178610</v>
      </c>
      <c r="L22">
        <v>178610</v>
      </c>
      <c r="M22">
        <v>178360</v>
      </c>
      <c r="N22">
        <v>2710734</v>
      </c>
      <c r="O22">
        <v>34324</v>
      </c>
      <c r="P22">
        <v>45308</v>
      </c>
      <c r="Q22">
        <v>45308</v>
      </c>
      <c r="R22">
        <v>45063</v>
      </c>
      <c r="S22">
        <v>592909</v>
      </c>
      <c r="U22">
        <v>5</v>
      </c>
      <c r="V22">
        <v>0</v>
      </c>
      <c r="W22">
        <v>50</v>
      </c>
      <c r="X22">
        <v>1</v>
      </c>
      <c r="Y22">
        <v>0.6</v>
      </c>
      <c r="Z22">
        <v>1632.942</v>
      </c>
      <c r="AA22">
        <v>1615.334533655677</v>
      </c>
      <c r="AB22">
        <v>1.07826648737821E-2</v>
      </c>
      <c r="AC22">
        <v>3600.153177261353</v>
      </c>
      <c r="AD22" s="4">
        <v>50600</v>
      </c>
      <c r="AE22" s="4">
        <v>100210</v>
      </c>
      <c r="AF22" s="4">
        <v>100210</v>
      </c>
      <c r="AG22" s="4">
        <v>50960</v>
      </c>
      <c r="AH22" s="4">
        <v>1130066</v>
      </c>
      <c r="AI22" s="4">
        <v>27290</v>
      </c>
      <c r="AJ22" s="4">
        <v>24378</v>
      </c>
      <c r="AK22" s="4">
        <v>24378</v>
      </c>
      <c r="AL22" s="4">
        <v>11233</v>
      </c>
      <c r="AM22" s="4">
        <v>255295</v>
      </c>
      <c r="AO22" cm="1">
        <f t="array" ref="AO22:AS22">A22:E22</f>
        <v>5</v>
      </c>
      <c r="AP22">
        <v>0</v>
      </c>
      <c r="AQ22">
        <v>50</v>
      </c>
      <c r="AR22">
        <v>1</v>
      </c>
      <c r="AS22">
        <v>0.6</v>
      </c>
      <c r="AT22">
        <f t="shared" si="3"/>
        <v>11.859987424038991</v>
      </c>
      <c r="AU22">
        <f t="shared" si="4"/>
        <v>-9.013634991518984</v>
      </c>
      <c r="AV22">
        <f t="shared" si="5"/>
        <v>1.261291043200111E-2</v>
      </c>
      <c r="AW22">
        <f t="shared" si="6"/>
        <v>2.3054122923895193E-2</v>
      </c>
      <c r="AX22">
        <f t="shared" si="7"/>
        <v>39984</v>
      </c>
      <c r="AY22">
        <f t="shared" si="8"/>
        <v>78400</v>
      </c>
      <c r="AZ22">
        <f t="shared" si="9"/>
        <v>78400</v>
      </c>
      <c r="BA22">
        <f t="shared" si="10"/>
        <v>127400</v>
      </c>
      <c r="BB22">
        <f t="shared" si="11"/>
        <v>1580668</v>
      </c>
      <c r="BC22">
        <f t="shared" si="12"/>
        <v>7034</v>
      </c>
      <c r="BD22">
        <f t="shared" si="13"/>
        <v>20930</v>
      </c>
      <c r="BE22">
        <f t="shared" si="14"/>
        <v>20930</v>
      </c>
      <c r="BF22">
        <f t="shared" si="15"/>
        <v>33830</v>
      </c>
      <c r="BG22">
        <f t="shared" si="16"/>
        <v>337614</v>
      </c>
      <c r="BJ22">
        <f t="shared" si="17"/>
        <v>1632.942</v>
      </c>
      <c r="BK22">
        <f t="shared" si="18"/>
        <v>1615.334533655677</v>
      </c>
      <c r="BL22" s="3">
        <f t="shared" si="19"/>
        <v>1.0782664873781819E-2</v>
      </c>
      <c r="BN22">
        <f t="shared" si="20"/>
        <v>1644.801987424039</v>
      </c>
      <c r="BO22">
        <f t="shared" si="21"/>
        <v>1606.320898664158</v>
      </c>
      <c r="BP22" s="3">
        <f t="shared" si="22"/>
        <v>2.3395575305783217E-2</v>
      </c>
      <c r="BR22">
        <f t="shared" si="23"/>
        <v>1632.942</v>
      </c>
      <c r="BS22">
        <f t="shared" si="24"/>
        <v>1615.334533655677</v>
      </c>
      <c r="BT22" s="3">
        <f t="shared" si="25"/>
        <v>1.0782664873781819E-2</v>
      </c>
      <c r="BU22">
        <f t="shared" si="26"/>
        <v>0</v>
      </c>
      <c r="BW22">
        <f t="shared" si="1"/>
        <v>1632.942</v>
      </c>
      <c r="BX22">
        <f t="shared" si="2"/>
        <v>1615.334533655677</v>
      </c>
      <c r="BY22" s="3">
        <f t="shared" si="27"/>
        <v>1.0782664873781819E-2</v>
      </c>
      <c r="BZ22">
        <f t="shared" si="28"/>
        <v>0</v>
      </c>
      <c r="CA22" s="3">
        <f t="shared" si="29"/>
        <v>0</v>
      </c>
    </row>
    <row r="23" spans="1:79" x14ac:dyDescent="0.2">
      <c r="A23">
        <v>5</v>
      </c>
      <c r="B23">
        <v>0</v>
      </c>
      <c r="C23">
        <v>100</v>
      </c>
      <c r="D23">
        <v>1</v>
      </c>
      <c r="E23">
        <v>0.6</v>
      </c>
      <c r="F23">
        <v>2577.6019928088508</v>
      </c>
      <c r="G23">
        <v>1153.5839911729461</v>
      </c>
      <c r="H23">
        <v>0.55245844998906579</v>
      </c>
      <c r="I23">
        <v>3600.2031726837158</v>
      </c>
      <c r="J23">
        <v>180434</v>
      </c>
      <c r="K23">
        <v>355260</v>
      </c>
      <c r="L23">
        <v>355260</v>
      </c>
      <c r="M23">
        <v>354760</v>
      </c>
      <c r="N23">
        <v>5419284</v>
      </c>
      <c r="O23">
        <v>68553</v>
      </c>
      <c r="P23">
        <v>90397</v>
      </c>
      <c r="Q23">
        <v>90397</v>
      </c>
      <c r="R23">
        <v>89908</v>
      </c>
      <c r="S23">
        <v>1185479</v>
      </c>
      <c r="U23">
        <v>5</v>
      </c>
      <c r="V23">
        <v>0</v>
      </c>
      <c r="W23">
        <v>100</v>
      </c>
      <c r="X23">
        <v>1</v>
      </c>
      <c r="Y23">
        <v>0.6</v>
      </c>
      <c r="Z23">
        <v>1493.3769982769079</v>
      </c>
      <c r="AA23">
        <v>1461.1015370424541</v>
      </c>
      <c r="AB23">
        <v>2.1612400131844931E-2</v>
      </c>
      <c r="AC23">
        <v>3600.1538906097412</v>
      </c>
      <c r="AD23" s="4">
        <v>99850</v>
      </c>
      <c r="AE23" s="4">
        <v>198460</v>
      </c>
      <c r="AF23" s="4">
        <v>198460</v>
      </c>
      <c r="AG23" s="4">
        <v>99960</v>
      </c>
      <c r="AH23" s="4">
        <v>2256716</v>
      </c>
      <c r="AI23" s="4">
        <v>54522</v>
      </c>
      <c r="AJ23" s="4">
        <v>48587</v>
      </c>
      <c r="AK23" s="4">
        <v>48587</v>
      </c>
      <c r="AL23" s="4">
        <v>22318</v>
      </c>
      <c r="AM23" s="4">
        <v>510596</v>
      </c>
      <c r="AO23" cm="1">
        <f t="array" ref="AO23:AS23">A23:E23</f>
        <v>5</v>
      </c>
      <c r="AP23">
        <v>0</v>
      </c>
      <c r="AQ23">
        <v>100</v>
      </c>
      <c r="AR23">
        <v>1</v>
      </c>
      <c r="AS23">
        <v>0.6</v>
      </c>
      <c r="AT23">
        <f t="shared" si="3"/>
        <v>1084.2249945319429</v>
      </c>
      <c r="AU23">
        <f t="shared" si="4"/>
        <v>-307.51754586950801</v>
      </c>
      <c r="AV23">
        <f t="shared" si="5"/>
        <v>0.53084604985722084</v>
      </c>
      <c r="AW23">
        <f t="shared" si="6"/>
        <v>4.9282073974609375E-2</v>
      </c>
      <c r="AX23">
        <f t="shared" si="7"/>
        <v>80584</v>
      </c>
      <c r="AY23">
        <f t="shared" si="8"/>
        <v>156800</v>
      </c>
      <c r="AZ23">
        <f t="shared" si="9"/>
        <v>156800</v>
      </c>
      <c r="BA23">
        <f t="shared" si="10"/>
        <v>254800</v>
      </c>
      <c r="BB23">
        <f t="shared" si="11"/>
        <v>3162568</v>
      </c>
      <c r="BC23">
        <f t="shared" si="12"/>
        <v>14031</v>
      </c>
      <c r="BD23">
        <f t="shared" si="13"/>
        <v>41810</v>
      </c>
      <c r="BE23">
        <f t="shared" si="14"/>
        <v>41810</v>
      </c>
      <c r="BF23">
        <f t="shared" si="15"/>
        <v>67590</v>
      </c>
      <c r="BG23">
        <f t="shared" si="16"/>
        <v>674883</v>
      </c>
      <c r="BJ23">
        <f t="shared" si="17"/>
        <v>1493.3769982769079</v>
      </c>
      <c r="BK23">
        <f t="shared" si="18"/>
        <v>1461.1015370424541</v>
      </c>
      <c r="BL23" s="3">
        <f t="shared" si="19"/>
        <v>2.1612400131844785E-2</v>
      </c>
      <c r="BN23">
        <f t="shared" si="20"/>
        <v>2577.6019928088508</v>
      </c>
      <c r="BO23">
        <f t="shared" si="21"/>
        <v>1153.5839911729461</v>
      </c>
      <c r="BP23" s="3">
        <f t="shared" si="22"/>
        <v>0.55245844998906579</v>
      </c>
      <c r="BR23">
        <f t="shared" si="23"/>
        <v>1493.3769982769079</v>
      </c>
      <c r="BS23">
        <f t="shared" si="24"/>
        <v>1461.1015370424541</v>
      </c>
      <c r="BT23" s="3">
        <f t="shared" si="25"/>
        <v>2.1612400131844785E-2</v>
      </c>
      <c r="BU23">
        <f t="shared" si="26"/>
        <v>0</v>
      </c>
      <c r="BW23">
        <f t="shared" si="1"/>
        <v>1493.3769982769079</v>
      </c>
      <c r="BX23">
        <f t="shared" si="2"/>
        <v>1461.1015370424541</v>
      </c>
      <c r="BY23" s="3">
        <f t="shared" si="27"/>
        <v>2.1612400131844785E-2</v>
      </c>
      <c r="BZ23">
        <f t="shared" si="28"/>
        <v>0</v>
      </c>
      <c r="CA23" s="3">
        <f t="shared" si="29"/>
        <v>0</v>
      </c>
    </row>
    <row r="24" spans="1:79" x14ac:dyDescent="0.2">
      <c r="A24">
        <v>9</v>
      </c>
      <c r="B24">
        <v>0</v>
      </c>
      <c r="C24">
        <v>10</v>
      </c>
      <c r="D24">
        <v>1</v>
      </c>
      <c r="E24">
        <v>0.6</v>
      </c>
      <c r="F24">
        <v>1035.56</v>
      </c>
      <c r="G24">
        <v>961.54038769324859</v>
      </c>
      <c r="H24">
        <v>7.1477859618710032E-2</v>
      </c>
      <c r="I24">
        <v>3600.1411113739009</v>
      </c>
      <c r="J24">
        <v>18744</v>
      </c>
      <c r="K24">
        <v>60850</v>
      </c>
      <c r="L24">
        <v>60850</v>
      </c>
      <c r="M24">
        <v>60760</v>
      </c>
      <c r="N24">
        <v>927324</v>
      </c>
      <c r="O24">
        <v>7004</v>
      </c>
      <c r="P24">
        <v>15888</v>
      </c>
      <c r="Q24">
        <v>15888</v>
      </c>
      <c r="R24">
        <v>15804</v>
      </c>
      <c r="S24">
        <v>209724</v>
      </c>
      <c r="U24">
        <v>9</v>
      </c>
      <c r="V24">
        <v>0</v>
      </c>
      <c r="W24">
        <v>10</v>
      </c>
      <c r="X24">
        <v>1</v>
      </c>
      <c r="Y24">
        <v>0.6</v>
      </c>
      <c r="Z24">
        <v>1007.22</v>
      </c>
      <c r="AA24">
        <v>988.88</v>
      </c>
      <c r="AB24">
        <v>1.8208534381763591E-2</v>
      </c>
      <c r="AC24">
        <v>3600.0597839355469</v>
      </c>
      <c r="AD24" s="4">
        <v>11240</v>
      </c>
      <c r="AE24" s="4">
        <v>29490</v>
      </c>
      <c r="AF24" s="4">
        <v>29490</v>
      </c>
      <c r="AG24" s="4">
        <v>11760</v>
      </c>
      <c r="AH24" s="4">
        <v>353106</v>
      </c>
      <c r="AI24" s="4">
        <v>5604</v>
      </c>
      <c r="AJ24" s="4">
        <v>7448</v>
      </c>
      <c r="AK24" s="4">
        <v>7448</v>
      </c>
      <c r="AL24" s="4">
        <v>4604</v>
      </c>
      <c r="AM24" s="4">
        <v>82704</v>
      </c>
      <c r="AO24" cm="1">
        <f t="array" ref="AO24:AS24">A24:E24</f>
        <v>9</v>
      </c>
      <c r="AP24">
        <v>0</v>
      </c>
      <c r="AQ24">
        <v>10</v>
      </c>
      <c r="AR24">
        <v>1</v>
      </c>
      <c r="AS24">
        <v>0.6</v>
      </c>
      <c r="AT24">
        <f t="shared" si="3"/>
        <v>28.339999999999918</v>
      </c>
      <c r="AU24">
        <f t="shared" si="4"/>
        <v>-27.339612306751405</v>
      </c>
      <c r="AV24">
        <f t="shared" si="5"/>
        <v>5.3269325236946441E-2</v>
      </c>
      <c r="AW24">
        <f t="shared" si="6"/>
        <v>8.132743835403744E-2</v>
      </c>
      <c r="AX24">
        <f t="shared" si="7"/>
        <v>7504</v>
      </c>
      <c r="AY24">
        <f t="shared" si="8"/>
        <v>31360</v>
      </c>
      <c r="AZ24">
        <f t="shared" si="9"/>
        <v>31360</v>
      </c>
      <c r="BA24">
        <f t="shared" si="10"/>
        <v>49000</v>
      </c>
      <c r="BB24">
        <f t="shared" si="11"/>
        <v>574218</v>
      </c>
      <c r="BC24">
        <f t="shared" si="12"/>
        <v>1400</v>
      </c>
      <c r="BD24">
        <f t="shared" si="13"/>
        <v>8440</v>
      </c>
      <c r="BE24">
        <f t="shared" si="14"/>
        <v>8440</v>
      </c>
      <c r="BF24">
        <f t="shared" si="15"/>
        <v>11200</v>
      </c>
      <c r="BG24">
        <f t="shared" si="16"/>
        <v>127020</v>
      </c>
      <c r="BJ24">
        <f t="shared" si="17"/>
        <v>1007.22</v>
      </c>
      <c r="BK24">
        <f t="shared" si="18"/>
        <v>988.88</v>
      </c>
      <c r="BL24" s="3">
        <f t="shared" si="19"/>
        <v>1.8208534381763699E-2</v>
      </c>
      <c r="BN24">
        <f t="shared" si="20"/>
        <v>1035.56</v>
      </c>
      <c r="BO24">
        <f t="shared" si="21"/>
        <v>961.54038769324859</v>
      </c>
      <c r="BP24" s="3">
        <f t="shared" si="22"/>
        <v>7.1477859618710032E-2</v>
      </c>
      <c r="BR24">
        <f t="shared" si="23"/>
        <v>1007.22</v>
      </c>
      <c r="BS24">
        <f t="shared" si="24"/>
        <v>988.88</v>
      </c>
      <c r="BT24" s="3">
        <f t="shared" si="25"/>
        <v>1.8208534381763699E-2</v>
      </c>
      <c r="BU24">
        <f t="shared" si="26"/>
        <v>0</v>
      </c>
      <c r="BW24">
        <f t="shared" si="1"/>
        <v>1007.22</v>
      </c>
      <c r="BX24">
        <f t="shared" si="2"/>
        <v>988.88</v>
      </c>
      <c r="BY24" s="3">
        <f t="shared" si="27"/>
        <v>1.8208534381763699E-2</v>
      </c>
      <c r="BZ24">
        <f t="shared" si="28"/>
        <v>0</v>
      </c>
      <c r="CA24" s="3">
        <f t="shared" si="29"/>
        <v>0</v>
      </c>
    </row>
    <row r="25" spans="1:79" x14ac:dyDescent="0.2">
      <c r="A25">
        <v>9</v>
      </c>
      <c r="B25">
        <v>0</v>
      </c>
      <c r="C25">
        <v>50</v>
      </c>
      <c r="D25">
        <v>1</v>
      </c>
      <c r="E25">
        <v>0.6</v>
      </c>
      <c r="F25">
        <v>1871.6619937310329</v>
      </c>
      <c r="G25">
        <v>1219.4315869594079</v>
      </c>
      <c r="H25">
        <v>0.34847659938397701</v>
      </c>
      <c r="I25">
        <v>3600.1552276611328</v>
      </c>
      <c r="J25">
        <v>90784</v>
      </c>
      <c r="K25">
        <v>296410</v>
      </c>
      <c r="L25">
        <v>296410</v>
      </c>
      <c r="M25">
        <v>295960</v>
      </c>
      <c r="N25">
        <v>4627884</v>
      </c>
      <c r="O25">
        <v>34560</v>
      </c>
      <c r="P25">
        <v>79064</v>
      </c>
      <c r="Q25">
        <v>79064</v>
      </c>
      <c r="R25">
        <v>78638</v>
      </c>
      <c r="S25">
        <v>1054561</v>
      </c>
      <c r="U25">
        <v>9</v>
      </c>
      <c r="V25">
        <v>0</v>
      </c>
      <c r="W25">
        <v>50</v>
      </c>
      <c r="X25">
        <v>1</v>
      </c>
      <c r="Y25">
        <v>0.6</v>
      </c>
      <c r="Z25">
        <v>1650.123999482769</v>
      </c>
      <c r="AA25">
        <v>1463.3878143484519</v>
      </c>
      <c r="AB25">
        <v>0.11316494105464189</v>
      </c>
      <c r="AC25">
        <v>3600.463020324707</v>
      </c>
      <c r="AD25" s="4">
        <v>50800</v>
      </c>
      <c r="AE25" s="4">
        <v>139610</v>
      </c>
      <c r="AF25" s="4">
        <v>139610</v>
      </c>
      <c r="AG25" s="4">
        <v>50960</v>
      </c>
      <c r="AH25" s="4">
        <v>1751866</v>
      </c>
      <c r="AI25" s="4">
        <v>27560</v>
      </c>
      <c r="AJ25" s="4">
        <v>36444</v>
      </c>
      <c r="AK25" s="4">
        <v>36444</v>
      </c>
      <c r="AL25" s="4">
        <v>21898</v>
      </c>
      <c r="AM25" s="4">
        <v>413632</v>
      </c>
      <c r="AO25" cm="1">
        <f t="array" ref="AO25:AS25">A25:E25</f>
        <v>9</v>
      </c>
      <c r="AP25">
        <v>0</v>
      </c>
      <c r="AQ25">
        <v>50</v>
      </c>
      <c r="AR25">
        <v>1</v>
      </c>
      <c r="AS25">
        <v>0.6</v>
      </c>
      <c r="AT25">
        <f t="shared" si="3"/>
        <v>221.53799424826389</v>
      </c>
      <c r="AU25">
        <f t="shared" si="4"/>
        <v>-243.95622738904399</v>
      </c>
      <c r="AV25">
        <f t="shared" si="5"/>
        <v>0.23531165832933512</v>
      </c>
      <c r="AW25">
        <f t="shared" si="6"/>
        <v>-0.30779266357421875</v>
      </c>
      <c r="AX25">
        <f t="shared" si="7"/>
        <v>39984</v>
      </c>
      <c r="AY25">
        <f t="shared" si="8"/>
        <v>156800</v>
      </c>
      <c r="AZ25">
        <f t="shared" si="9"/>
        <v>156800</v>
      </c>
      <c r="BA25">
        <f t="shared" si="10"/>
        <v>245000</v>
      </c>
      <c r="BB25">
        <f t="shared" si="11"/>
        <v>2876018</v>
      </c>
      <c r="BC25">
        <f t="shared" si="12"/>
        <v>7000</v>
      </c>
      <c r="BD25">
        <f t="shared" si="13"/>
        <v>42620</v>
      </c>
      <c r="BE25">
        <f t="shared" si="14"/>
        <v>42620</v>
      </c>
      <c r="BF25">
        <f t="shared" si="15"/>
        <v>56740</v>
      </c>
      <c r="BG25">
        <f t="shared" si="16"/>
        <v>640929</v>
      </c>
      <c r="BJ25">
        <f t="shared" si="17"/>
        <v>1650.123999482769</v>
      </c>
      <c r="BK25">
        <f t="shared" si="18"/>
        <v>1463.3878143484519</v>
      </c>
      <c r="BL25" s="3">
        <f t="shared" si="19"/>
        <v>0.11316494105464167</v>
      </c>
      <c r="BN25">
        <f t="shared" si="20"/>
        <v>1871.6619937310329</v>
      </c>
      <c r="BO25">
        <f t="shared" si="21"/>
        <v>1219.4315869594079</v>
      </c>
      <c r="BP25" s="3">
        <f t="shared" si="22"/>
        <v>0.34847659938397707</v>
      </c>
      <c r="BR25">
        <f t="shared" si="23"/>
        <v>1650.123999482769</v>
      </c>
      <c r="BS25">
        <f t="shared" si="24"/>
        <v>1463.3878143484519</v>
      </c>
      <c r="BT25" s="3">
        <f t="shared" si="25"/>
        <v>0.11316494105464167</v>
      </c>
      <c r="BU25">
        <f t="shared" si="26"/>
        <v>0</v>
      </c>
      <c r="BW25">
        <f t="shared" si="1"/>
        <v>1650.123999482769</v>
      </c>
      <c r="BX25">
        <f t="shared" si="2"/>
        <v>1463.3878143484519</v>
      </c>
      <c r="BY25" s="3">
        <f t="shared" si="27"/>
        <v>0.11316494105464167</v>
      </c>
      <c r="BZ25">
        <f t="shared" si="28"/>
        <v>0</v>
      </c>
      <c r="CA25" s="3">
        <f t="shared" si="29"/>
        <v>0</v>
      </c>
    </row>
    <row r="26" spans="1:79" x14ac:dyDescent="0.2">
      <c r="A26">
        <v>9</v>
      </c>
      <c r="B26">
        <v>0</v>
      </c>
      <c r="C26">
        <v>100</v>
      </c>
      <c r="D26">
        <v>1</v>
      </c>
      <c r="E26">
        <v>0.6</v>
      </c>
      <c r="F26">
        <v>1967.1094974724981</v>
      </c>
      <c r="G26">
        <v>1276.263625968483</v>
      </c>
      <c r="H26">
        <v>0.35119848304919937</v>
      </c>
      <c r="I26">
        <v>3600.0823574066162</v>
      </c>
      <c r="J26">
        <v>180834</v>
      </c>
      <c r="K26">
        <v>590860</v>
      </c>
      <c r="L26">
        <v>590860</v>
      </c>
      <c r="M26">
        <v>589960</v>
      </c>
      <c r="N26">
        <v>9253584</v>
      </c>
      <c r="O26">
        <v>68963</v>
      </c>
      <c r="P26">
        <v>157947</v>
      </c>
      <c r="Q26">
        <v>157947</v>
      </c>
      <c r="R26">
        <v>157097</v>
      </c>
      <c r="S26">
        <v>2109718</v>
      </c>
      <c r="U26">
        <v>9</v>
      </c>
      <c r="V26">
        <v>0</v>
      </c>
      <c r="W26">
        <v>100</v>
      </c>
      <c r="X26">
        <v>1</v>
      </c>
      <c r="Y26">
        <v>0.6</v>
      </c>
      <c r="Z26">
        <v>2019.125499148264</v>
      </c>
      <c r="AA26">
        <v>1510.958072158101</v>
      </c>
      <c r="AB26">
        <v>0.25167698947119721</v>
      </c>
      <c r="AC26">
        <v>3600.2296695709229</v>
      </c>
      <c r="AD26" s="4">
        <v>100250</v>
      </c>
      <c r="AE26" s="4">
        <v>277260</v>
      </c>
      <c r="AF26" s="4">
        <v>277260</v>
      </c>
      <c r="AG26" s="4">
        <v>99960</v>
      </c>
      <c r="AH26" s="4">
        <v>3500316</v>
      </c>
      <c r="AI26" s="4">
        <v>54963</v>
      </c>
      <c r="AJ26" s="4">
        <v>72607</v>
      </c>
      <c r="AK26" s="4">
        <v>72607</v>
      </c>
      <c r="AL26" s="4">
        <v>43617</v>
      </c>
      <c r="AM26" s="4">
        <v>826831</v>
      </c>
      <c r="AO26" cm="1">
        <f t="array" ref="AO26:AS26">A26:E26</f>
        <v>9</v>
      </c>
      <c r="AP26">
        <v>0</v>
      </c>
      <c r="AQ26">
        <v>100</v>
      </c>
      <c r="AR26">
        <v>1</v>
      </c>
      <c r="AS26">
        <v>0.6</v>
      </c>
      <c r="AT26">
        <f t="shared" si="3"/>
        <v>-52.016001675765892</v>
      </c>
      <c r="AU26">
        <f t="shared" si="4"/>
        <v>-234.69444618961802</v>
      </c>
      <c r="AV26">
        <f t="shared" si="5"/>
        <v>9.9521493578002163E-2</v>
      </c>
      <c r="AW26">
        <f t="shared" si="6"/>
        <v>-0.14731216430664062</v>
      </c>
      <c r="AX26">
        <f t="shared" si="7"/>
        <v>80584</v>
      </c>
      <c r="AY26">
        <f t="shared" si="8"/>
        <v>313600</v>
      </c>
      <c r="AZ26">
        <f t="shared" si="9"/>
        <v>313600</v>
      </c>
      <c r="BA26">
        <f t="shared" si="10"/>
        <v>490000</v>
      </c>
      <c r="BB26">
        <f t="shared" si="11"/>
        <v>5753268</v>
      </c>
      <c r="BC26">
        <f t="shared" si="12"/>
        <v>14000</v>
      </c>
      <c r="BD26">
        <f t="shared" si="13"/>
        <v>85340</v>
      </c>
      <c r="BE26">
        <f t="shared" si="14"/>
        <v>85340</v>
      </c>
      <c r="BF26">
        <f t="shared" si="15"/>
        <v>113480</v>
      </c>
      <c r="BG26">
        <f t="shared" si="16"/>
        <v>1282887</v>
      </c>
      <c r="BJ26">
        <f t="shared" si="17"/>
        <v>2019.125499148264</v>
      </c>
      <c r="BK26">
        <f t="shared" si="18"/>
        <v>1510.958072158101</v>
      </c>
      <c r="BL26" s="3">
        <f t="shared" si="19"/>
        <v>0.25167698947119699</v>
      </c>
      <c r="BN26">
        <f t="shared" si="20"/>
        <v>1967.1094974724981</v>
      </c>
      <c r="BO26">
        <f t="shared" si="21"/>
        <v>1276.263625968483</v>
      </c>
      <c r="BP26" s="3">
        <f t="shared" si="22"/>
        <v>0.35119848304919982</v>
      </c>
      <c r="BR26">
        <f t="shared" si="23"/>
        <v>1967.1094974724981</v>
      </c>
      <c r="BS26">
        <f t="shared" si="24"/>
        <v>1276.263625968483</v>
      </c>
      <c r="BT26" s="3">
        <f t="shared" si="25"/>
        <v>0.35119848304919982</v>
      </c>
      <c r="BU26">
        <f t="shared" si="26"/>
        <v>1</v>
      </c>
      <c r="BW26">
        <f t="shared" si="1"/>
        <v>1967.1094974724981</v>
      </c>
      <c r="BX26">
        <f t="shared" si="2"/>
        <v>1510.958072158101</v>
      </c>
      <c r="BY26" s="3">
        <f t="shared" si="27"/>
        <v>0.23188918862955898</v>
      </c>
      <c r="BZ26">
        <f t="shared" si="28"/>
        <v>1</v>
      </c>
      <c r="CA26" s="3">
        <f t="shared" si="29"/>
        <v>0.11930929441964083</v>
      </c>
    </row>
    <row r="27" spans="1:79" x14ac:dyDescent="0.2">
      <c r="A27">
        <v>25</v>
      </c>
      <c r="B27">
        <v>0</v>
      </c>
      <c r="C27">
        <v>10</v>
      </c>
      <c r="D27">
        <v>1</v>
      </c>
      <c r="E27">
        <v>0.6</v>
      </c>
      <c r="F27">
        <v>2404.4</v>
      </c>
      <c r="G27">
        <v>1842.4</v>
      </c>
      <c r="H27">
        <v>0.23373814673099319</v>
      </c>
      <c r="I27">
        <v>3600.3485584259029</v>
      </c>
      <c r="J27">
        <v>18904</v>
      </c>
      <c r="K27">
        <v>396170</v>
      </c>
      <c r="L27">
        <v>396170</v>
      </c>
      <c r="M27">
        <v>395920</v>
      </c>
      <c r="N27">
        <v>6441874</v>
      </c>
      <c r="O27">
        <v>7911</v>
      </c>
      <c r="P27">
        <v>132735</v>
      </c>
      <c r="Q27">
        <v>132735</v>
      </c>
      <c r="R27">
        <v>131793</v>
      </c>
      <c r="S27">
        <v>2047550</v>
      </c>
      <c r="U27">
        <v>25</v>
      </c>
      <c r="V27">
        <v>0</v>
      </c>
      <c r="W27">
        <v>10</v>
      </c>
      <c r="X27">
        <v>1</v>
      </c>
      <c r="Y27">
        <v>0.6</v>
      </c>
      <c r="Z27">
        <v>2644.85</v>
      </c>
      <c r="AA27">
        <v>2196.9499999999998</v>
      </c>
      <c r="AB27">
        <v>0.16934797814620869</v>
      </c>
      <c r="AC27">
        <v>3600.0313186645508</v>
      </c>
      <c r="AD27" s="4">
        <v>11400</v>
      </c>
      <c r="AE27" s="4">
        <v>61010</v>
      </c>
      <c r="AF27" s="4">
        <v>61010</v>
      </c>
      <c r="AG27" s="4">
        <v>11760</v>
      </c>
      <c r="AH27" s="4">
        <v>761366</v>
      </c>
      <c r="AI27" s="4">
        <v>5751</v>
      </c>
      <c r="AJ27" s="4">
        <v>17456</v>
      </c>
      <c r="AK27" s="4">
        <v>17456</v>
      </c>
      <c r="AL27" s="4">
        <v>6802</v>
      </c>
      <c r="AM27" s="4">
        <v>192985</v>
      </c>
      <c r="AO27" cm="1">
        <f t="array" ref="AO27:AS27">A27:E27</f>
        <v>25</v>
      </c>
      <c r="AP27">
        <v>0</v>
      </c>
      <c r="AQ27">
        <v>10</v>
      </c>
      <c r="AR27">
        <v>1</v>
      </c>
      <c r="AS27">
        <v>0.6</v>
      </c>
      <c r="AT27">
        <f t="shared" si="3"/>
        <v>-240.44999999999982</v>
      </c>
      <c r="AU27">
        <f t="shared" si="4"/>
        <v>-354.54999999999973</v>
      </c>
      <c r="AV27">
        <f t="shared" si="5"/>
        <v>6.4390168584784496E-2</v>
      </c>
      <c r="AW27">
        <f t="shared" si="6"/>
        <v>0.31723976135208432</v>
      </c>
      <c r="AX27">
        <f t="shared" si="7"/>
        <v>7504</v>
      </c>
      <c r="AY27">
        <f t="shared" si="8"/>
        <v>335160</v>
      </c>
      <c r="AZ27">
        <f t="shared" si="9"/>
        <v>335160</v>
      </c>
      <c r="BA27">
        <f t="shared" si="10"/>
        <v>384160</v>
      </c>
      <c r="BB27">
        <f t="shared" si="11"/>
        <v>5680508</v>
      </c>
      <c r="BC27">
        <f t="shared" si="12"/>
        <v>2160</v>
      </c>
      <c r="BD27">
        <f t="shared" si="13"/>
        <v>115279</v>
      </c>
      <c r="BE27">
        <f t="shared" si="14"/>
        <v>115279</v>
      </c>
      <c r="BF27">
        <f t="shared" si="15"/>
        <v>124991</v>
      </c>
      <c r="BG27">
        <f t="shared" si="16"/>
        <v>1854565</v>
      </c>
      <c r="BJ27">
        <f t="shared" si="17"/>
        <v>2644.85</v>
      </c>
      <c r="BK27">
        <f t="shared" si="18"/>
        <v>2196.9499999999998</v>
      </c>
      <c r="BL27" s="3">
        <f t="shared" si="19"/>
        <v>0.16934797814620872</v>
      </c>
      <c r="BN27">
        <f t="shared" si="20"/>
        <v>2404.4</v>
      </c>
      <c r="BO27">
        <f t="shared" si="21"/>
        <v>1842.4</v>
      </c>
      <c r="BP27" s="3">
        <f t="shared" si="22"/>
        <v>0.23373814673099316</v>
      </c>
      <c r="BR27">
        <f t="shared" si="23"/>
        <v>2404.4</v>
      </c>
      <c r="BS27">
        <f t="shared" si="24"/>
        <v>1842.4</v>
      </c>
      <c r="BT27" s="3">
        <f t="shared" si="25"/>
        <v>0.23373814673099316</v>
      </c>
      <c r="BU27">
        <f t="shared" si="26"/>
        <v>1</v>
      </c>
      <c r="BW27">
        <f t="shared" si="1"/>
        <v>2404.4</v>
      </c>
      <c r="BX27">
        <f t="shared" si="2"/>
        <v>2196.9499999999998</v>
      </c>
      <c r="BY27" s="3">
        <f t="shared" si="27"/>
        <v>8.6279321244385407E-2</v>
      </c>
      <c r="BZ27">
        <f t="shared" si="28"/>
        <v>1</v>
      </c>
      <c r="CA27" s="3">
        <f t="shared" si="29"/>
        <v>0.14745882548660777</v>
      </c>
    </row>
    <row r="28" spans="1:79" x14ac:dyDescent="0.2">
      <c r="A28">
        <v>25</v>
      </c>
      <c r="B28">
        <v>0</v>
      </c>
      <c r="C28">
        <v>50</v>
      </c>
      <c r="D28">
        <v>1</v>
      </c>
      <c r="E28">
        <v>0.6</v>
      </c>
      <c r="F28">
        <v>13825.6</v>
      </c>
      <c r="G28">
        <v>1463.52</v>
      </c>
      <c r="H28">
        <v>0.89414419627357944</v>
      </c>
      <c r="I28">
        <v>3600.2617874145508</v>
      </c>
      <c r="J28">
        <v>91584</v>
      </c>
      <c r="K28">
        <v>1973010</v>
      </c>
      <c r="L28">
        <v>1973010</v>
      </c>
      <c r="M28">
        <v>1971760</v>
      </c>
      <c r="N28">
        <v>32200634</v>
      </c>
      <c r="O28">
        <v>39073</v>
      </c>
      <c r="P28">
        <v>664257</v>
      </c>
      <c r="Q28">
        <v>664257</v>
      </c>
      <c r="R28">
        <v>659544</v>
      </c>
      <c r="S28">
        <v>10267145</v>
      </c>
      <c r="U28">
        <v>25</v>
      </c>
      <c r="V28">
        <v>0</v>
      </c>
      <c r="W28">
        <v>50</v>
      </c>
      <c r="X28">
        <v>1</v>
      </c>
      <c r="Y28">
        <v>0.6</v>
      </c>
      <c r="Z28">
        <v>9065.3899999999976</v>
      </c>
      <c r="AA28">
        <v>1236.08</v>
      </c>
      <c r="AB28">
        <v>0.86364844755713766</v>
      </c>
      <c r="AC28">
        <v>3600.045001983643</v>
      </c>
      <c r="AD28" s="4">
        <v>51600</v>
      </c>
      <c r="AE28" s="4">
        <v>297210</v>
      </c>
      <c r="AF28" s="4">
        <v>297210</v>
      </c>
      <c r="AG28" s="4">
        <v>50960</v>
      </c>
      <c r="AH28" s="4">
        <v>3793166</v>
      </c>
      <c r="AI28" s="4">
        <v>28320</v>
      </c>
      <c r="AJ28" s="4">
        <v>86665</v>
      </c>
      <c r="AK28" s="4">
        <v>86665</v>
      </c>
      <c r="AL28" s="4">
        <v>33450</v>
      </c>
      <c r="AM28" s="4">
        <v>966239</v>
      </c>
      <c r="AO28" cm="1">
        <f t="array" ref="AO28:AS28">A28:E28</f>
        <v>25</v>
      </c>
      <c r="AP28">
        <v>0</v>
      </c>
      <c r="AQ28">
        <v>50</v>
      </c>
      <c r="AR28">
        <v>1</v>
      </c>
      <c r="AS28">
        <v>0.6</v>
      </c>
      <c r="AT28">
        <f t="shared" si="3"/>
        <v>4760.2100000000028</v>
      </c>
      <c r="AU28">
        <f t="shared" si="4"/>
        <v>227.44000000000005</v>
      </c>
      <c r="AV28">
        <f t="shared" si="5"/>
        <v>3.0495748716441784E-2</v>
      </c>
      <c r="AW28">
        <f t="shared" si="6"/>
        <v>0.21678543090774838</v>
      </c>
      <c r="AX28">
        <f t="shared" si="7"/>
        <v>39984</v>
      </c>
      <c r="AY28">
        <f t="shared" si="8"/>
        <v>1675800</v>
      </c>
      <c r="AZ28">
        <f t="shared" si="9"/>
        <v>1675800</v>
      </c>
      <c r="BA28">
        <f t="shared" si="10"/>
        <v>1920800</v>
      </c>
      <c r="BB28">
        <f t="shared" si="11"/>
        <v>28407468</v>
      </c>
      <c r="BC28">
        <f t="shared" si="12"/>
        <v>10753</v>
      </c>
      <c r="BD28">
        <f t="shared" si="13"/>
        <v>577592</v>
      </c>
      <c r="BE28">
        <f t="shared" si="14"/>
        <v>577592</v>
      </c>
      <c r="BF28">
        <f t="shared" si="15"/>
        <v>626094</v>
      </c>
      <c r="BG28">
        <f t="shared" si="16"/>
        <v>9300906</v>
      </c>
      <c r="BJ28">
        <f t="shared" si="17"/>
        <v>9065.3899999999976</v>
      </c>
      <c r="BK28">
        <f t="shared" si="18"/>
        <v>1236.08</v>
      </c>
      <c r="BL28" s="3">
        <f t="shared" si="19"/>
        <v>0.86364844755713766</v>
      </c>
      <c r="BN28">
        <f t="shared" si="20"/>
        <v>13825.6</v>
      </c>
      <c r="BO28">
        <f t="shared" si="21"/>
        <v>1463.52</v>
      </c>
      <c r="BP28" s="3">
        <f t="shared" si="22"/>
        <v>0.89414419627357944</v>
      </c>
      <c r="BR28">
        <f t="shared" si="23"/>
        <v>9065.3899999999976</v>
      </c>
      <c r="BS28">
        <f t="shared" si="24"/>
        <v>1236.08</v>
      </c>
      <c r="BT28" s="3">
        <f t="shared" si="25"/>
        <v>0.86364844755713766</v>
      </c>
      <c r="BU28">
        <f t="shared" si="26"/>
        <v>0</v>
      </c>
      <c r="BW28">
        <f t="shared" si="1"/>
        <v>9065.3899999999976</v>
      </c>
      <c r="BX28">
        <f t="shared" si="2"/>
        <v>1463.52</v>
      </c>
      <c r="BY28" s="3">
        <f t="shared" si="27"/>
        <v>0.83855962071129864</v>
      </c>
      <c r="BZ28">
        <f t="shared" si="28"/>
        <v>1</v>
      </c>
      <c r="CA28" s="3">
        <f t="shared" si="29"/>
        <v>2.5088826845839018E-2</v>
      </c>
    </row>
    <row r="29" spans="1:79" x14ac:dyDescent="0.2">
      <c r="A29">
        <v>25</v>
      </c>
      <c r="B29">
        <v>0</v>
      </c>
      <c r="C29">
        <v>100</v>
      </c>
      <c r="D29">
        <v>1</v>
      </c>
      <c r="E29">
        <v>0.6</v>
      </c>
      <c r="F29">
        <v>11137.439998227661</v>
      </c>
      <c r="G29">
        <v>1392.08</v>
      </c>
      <c r="H29">
        <v>0.87500897870412531</v>
      </c>
      <c r="I29">
        <v>3600.608987808228</v>
      </c>
      <c r="J29">
        <v>182434</v>
      </c>
      <c r="K29">
        <v>3944060</v>
      </c>
      <c r="L29">
        <v>3944060</v>
      </c>
      <c r="M29">
        <v>3941560</v>
      </c>
      <c r="N29">
        <v>64399084</v>
      </c>
      <c r="O29">
        <v>78048</v>
      </c>
      <c r="P29">
        <v>1326052</v>
      </c>
      <c r="Q29">
        <v>1326052</v>
      </c>
      <c r="R29">
        <v>1316618</v>
      </c>
      <c r="S29">
        <v>20492033</v>
      </c>
      <c r="U29">
        <v>25</v>
      </c>
      <c r="V29">
        <v>0</v>
      </c>
      <c r="W29">
        <v>100</v>
      </c>
      <c r="X29">
        <v>1</v>
      </c>
      <c r="Y29">
        <v>0.6</v>
      </c>
      <c r="Z29">
        <v>14831.24999996843</v>
      </c>
      <c r="AA29">
        <v>966.08500000000004</v>
      </c>
      <c r="AB29">
        <v>0.93486152549501522</v>
      </c>
      <c r="AC29">
        <v>3600.070096969604</v>
      </c>
      <c r="AD29" s="4">
        <v>101850</v>
      </c>
      <c r="AE29" s="4">
        <v>592460</v>
      </c>
      <c r="AF29" s="4">
        <v>592460</v>
      </c>
      <c r="AG29" s="4">
        <v>99960</v>
      </c>
      <c r="AH29" s="4">
        <v>7582916</v>
      </c>
      <c r="AI29" s="4">
        <v>56552</v>
      </c>
      <c r="AJ29" s="4">
        <v>172797</v>
      </c>
      <c r="AK29" s="4">
        <v>172797</v>
      </c>
      <c r="AL29" s="4">
        <v>66139</v>
      </c>
      <c r="AM29" s="4">
        <v>1926044</v>
      </c>
      <c r="AO29" cm="1">
        <f t="array" ref="AO29:AS29">A29:E29</f>
        <v>25</v>
      </c>
      <c r="AP29">
        <v>0</v>
      </c>
      <c r="AQ29">
        <v>100</v>
      </c>
      <c r="AR29">
        <v>1</v>
      </c>
      <c r="AS29">
        <v>0.6</v>
      </c>
      <c r="AT29">
        <f t="shared" si="3"/>
        <v>-3693.8100017407687</v>
      </c>
      <c r="AU29">
        <f t="shared" si="4"/>
        <v>425.99499999999989</v>
      </c>
      <c r="AV29">
        <f t="shared" si="5"/>
        <v>-5.9852546790889916E-2</v>
      </c>
      <c r="AW29">
        <f t="shared" si="6"/>
        <v>0.53889083862395637</v>
      </c>
      <c r="AX29">
        <f t="shared" si="7"/>
        <v>80584</v>
      </c>
      <c r="AY29">
        <f t="shared" si="8"/>
        <v>3351600</v>
      </c>
      <c r="AZ29">
        <f t="shared" si="9"/>
        <v>3351600</v>
      </c>
      <c r="BA29">
        <f t="shared" si="10"/>
        <v>3841600</v>
      </c>
      <c r="BB29">
        <f t="shared" si="11"/>
        <v>56816168</v>
      </c>
      <c r="BC29">
        <f t="shared" si="12"/>
        <v>21496</v>
      </c>
      <c r="BD29">
        <f t="shared" si="13"/>
        <v>1153255</v>
      </c>
      <c r="BE29">
        <f t="shared" si="14"/>
        <v>1153255</v>
      </c>
      <c r="BF29">
        <f t="shared" si="15"/>
        <v>1250479</v>
      </c>
      <c r="BG29">
        <f t="shared" si="16"/>
        <v>18565989</v>
      </c>
      <c r="BJ29">
        <f t="shared" si="17"/>
        <v>14831.24999996843</v>
      </c>
      <c r="BK29">
        <f t="shared" si="18"/>
        <v>966.08500000000004</v>
      </c>
      <c r="BL29" s="3">
        <f t="shared" si="19"/>
        <v>0.93486152549501522</v>
      </c>
      <c r="BN29">
        <f t="shared" si="20"/>
        <v>11137.439998227661</v>
      </c>
      <c r="BO29">
        <f t="shared" si="21"/>
        <v>1392.08</v>
      </c>
      <c r="BP29" s="3">
        <f t="shared" si="22"/>
        <v>0.87500897870412531</v>
      </c>
      <c r="BR29">
        <f t="shared" si="23"/>
        <v>11137.439998227661</v>
      </c>
      <c r="BS29">
        <f t="shared" si="24"/>
        <v>1392.08</v>
      </c>
      <c r="BT29" s="3">
        <f t="shared" si="25"/>
        <v>0.87500897870412531</v>
      </c>
      <c r="BU29">
        <f t="shared" si="26"/>
        <v>1</v>
      </c>
      <c r="BW29">
        <f t="shared" si="1"/>
        <v>11137.439998227661</v>
      </c>
      <c r="BX29">
        <f t="shared" si="2"/>
        <v>1392.08</v>
      </c>
      <c r="BY29" s="3">
        <f t="shared" si="27"/>
        <v>0.87500897870412531</v>
      </c>
      <c r="BZ29">
        <f t="shared" si="28"/>
        <v>0</v>
      </c>
      <c r="CA29" s="3">
        <f t="shared" si="29"/>
        <v>0</v>
      </c>
    </row>
    <row r="30" spans="1:79" x14ac:dyDescent="0.2">
      <c r="A30">
        <v>5</v>
      </c>
      <c r="B30">
        <v>0.1</v>
      </c>
      <c r="C30">
        <v>10</v>
      </c>
      <c r="D30">
        <v>1</v>
      </c>
      <c r="E30">
        <v>0.6</v>
      </c>
      <c r="F30">
        <v>757.52499999999998</v>
      </c>
      <c r="G30">
        <v>712.82500000000061</v>
      </c>
      <c r="H30">
        <v>5.9007953532885862E-2</v>
      </c>
      <c r="I30">
        <v>3600.0794410705571</v>
      </c>
      <c r="J30">
        <v>18704</v>
      </c>
      <c r="K30">
        <v>37290</v>
      </c>
      <c r="L30">
        <v>37290</v>
      </c>
      <c r="M30">
        <v>37240</v>
      </c>
      <c r="N30">
        <v>543894</v>
      </c>
      <c r="O30">
        <v>7765</v>
      </c>
      <c r="P30">
        <v>9649</v>
      </c>
      <c r="Q30">
        <v>9649</v>
      </c>
      <c r="R30">
        <v>9600</v>
      </c>
      <c r="S30">
        <v>122395</v>
      </c>
      <c r="U30">
        <v>5</v>
      </c>
      <c r="V30">
        <v>0.1</v>
      </c>
      <c r="W30">
        <v>10</v>
      </c>
      <c r="X30">
        <v>1</v>
      </c>
      <c r="Y30">
        <v>0.6</v>
      </c>
      <c r="Z30">
        <v>743.82500000000005</v>
      </c>
      <c r="AA30">
        <v>712.15</v>
      </c>
      <c r="AB30">
        <v>4.2583941115181753E-2</v>
      </c>
      <c r="AC30">
        <v>3600.0407676696782</v>
      </c>
      <c r="AD30" s="4">
        <v>11200</v>
      </c>
      <c r="AE30" s="4">
        <v>21610</v>
      </c>
      <c r="AF30" s="4">
        <v>21610</v>
      </c>
      <c r="AG30" s="4">
        <v>11760</v>
      </c>
      <c r="AH30" s="4">
        <v>228746</v>
      </c>
      <c r="AI30" s="4">
        <v>6334</v>
      </c>
      <c r="AJ30" s="4">
        <v>5439</v>
      </c>
      <c r="AK30" s="4">
        <v>5439</v>
      </c>
      <c r="AL30" s="4">
        <v>2810</v>
      </c>
      <c r="AM30" s="4">
        <v>53632</v>
      </c>
      <c r="AO30" cm="1">
        <f t="array" ref="AO30:AS30">A30:E30</f>
        <v>5</v>
      </c>
      <c r="AP30">
        <v>0.1</v>
      </c>
      <c r="AQ30">
        <v>10</v>
      </c>
      <c r="AR30">
        <v>1</v>
      </c>
      <c r="AS30">
        <v>0.6</v>
      </c>
      <c r="AT30">
        <f t="shared" si="3"/>
        <v>13.699999999999932</v>
      </c>
      <c r="AU30">
        <f t="shared" si="4"/>
        <v>0.67500000000063665</v>
      </c>
      <c r="AV30">
        <f t="shared" si="5"/>
        <v>1.6424012417704109E-2</v>
      </c>
      <c r="AW30">
        <f t="shared" si="6"/>
        <v>3.867340087890625E-2</v>
      </c>
      <c r="AX30">
        <f t="shared" si="7"/>
        <v>7504</v>
      </c>
      <c r="AY30">
        <f t="shared" si="8"/>
        <v>15680</v>
      </c>
      <c r="AZ30">
        <f t="shared" si="9"/>
        <v>15680</v>
      </c>
      <c r="BA30">
        <f t="shared" si="10"/>
        <v>25480</v>
      </c>
      <c r="BB30">
        <f t="shared" si="11"/>
        <v>315148</v>
      </c>
      <c r="BC30">
        <f t="shared" si="12"/>
        <v>1431</v>
      </c>
      <c r="BD30">
        <f t="shared" si="13"/>
        <v>4210</v>
      </c>
      <c r="BE30">
        <f t="shared" si="14"/>
        <v>4210</v>
      </c>
      <c r="BF30">
        <f t="shared" si="15"/>
        <v>6790</v>
      </c>
      <c r="BG30">
        <f t="shared" si="16"/>
        <v>68763</v>
      </c>
      <c r="BJ30">
        <f t="shared" si="17"/>
        <v>743.82500000000005</v>
      </c>
      <c r="BK30">
        <f t="shared" si="18"/>
        <v>712.15</v>
      </c>
      <c r="BL30" s="3">
        <f t="shared" si="19"/>
        <v>4.2583941115181753E-2</v>
      </c>
      <c r="BN30">
        <f t="shared" si="20"/>
        <v>757.52499999999998</v>
      </c>
      <c r="BO30">
        <f t="shared" si="21"/>
        <v>712.82500000000061</v>
      </c>
      <c r="BP30" s="3">
        <f t="shared" si="22"/>
        <v>5.9007953532885862E-2</v>
      </c>
      <c r="BR30">
        <f t="shared" si="23"/>
        <v>743.82500000000005</v>
      </c>
      <c r="BS30">
        <f t="shared" si="24"/>
        <v>712.15</v>
      </c>
      <c r="BT30" s="3">
        <f t="shared" si="25"/>
        <v>4.2583941115181753E-2</v>
      </c>
      <c r="BU30">
        <f t="shared" si="26"/>
        <v>0</v>
      </c>
      <c r="BW30">
        <f t="shared" si="1"/>
        <v>743.82500000000005</v>
      </c>
      <c r="BX30">
        <f t="shared" si="2"/>
        <v>712.82500000000061</v>
      </c>
      <c r="BY30" s="3">
        <f t="shared" si="27"/>
        <v>4.1676469599703468E-2</v>
      </c>
      <c r="BZ30">
        <f t="shared" si="28"/>
        <v>1</v>
      </c>
      <c r="CA30" s="3">
        <f t="shared" si="29"/>
        <v>9.0747151547828503E-4</v>
      </c>
    </row>
    <row r="31" spans="1:79" x14ac:dyDescent="0.2">
      <c r="A31">
        <v>5</v>
      </c>
      <c r="B31">
        <v>0.1</v>
      </c>
      <c r="C31">
        <v>50</v>
      </c>
      <c r="D31">
        <v>1</v>
      </c>
      <c r="E31">
        <v>0.6</v>
      </c>
      <c r="F31">
        <v>1158.784997667618</v>
      </c>
      <c r="G31">
        <v>981.87570417416009</v>
      </c>
      <c r="H31">
        <v>0.1526679184227768</v>
      </c>
      <c r="I31">
        <v>3600.111686706543</v>
      </c>
      <c r="J31">
        <v>90584</v>
      </c>
      <c r="K31">
        <v>178610</v>
      </c>
      <c r="L31">
        <v>178610</v>
      </c>
      <c r="M31">
        <v>178360</v>
      </c>
      <c r="N31">
        <v>2710734</v>
      </c>
      <c r="O31">
        <v>38344</v>
      </c>
      <c r="P31">
        <v>47328</v>
      </c>
      <c r="Q31">
        <v>47328</v>
      </c>
      <c r="R31">
        <v>47083</v>
      </c>
      <c r="S31">
        <v>610969</v>
      </c>
      <c r="U31">
        <v>5</v>
      </c>
      <c r="V31">
        <v>0.1</v>
      </c>
      <c r="W31">
        <v>50</v>
      </c>
      <c r="X31">
        <v>1</v>
      </c>
      <c r="Y31">
        <v>0.6</v>
      </c>
      <c r="Z31">
        <v>1121.098994001911</v>
      </c>
      <c r="AA31">
        <v>1098.0503266437991</v>
      </c>
      <c r="AB31">
        <v>2.0558993881384619E-2</v>
      </c>
      <c r="AC31">
        <v>3600.082542419434</v>
      </c>
      <c r="AD31" s="4">
        <v>50600</v>
      </c>
      <c r="AE31" s="4">
        <v>100210</v>
      </c>
      <c r="AF31" s="4">
        <v>100210</v>
      </c>
      <c r="AG31" s="4">
        <v>50960</v>
      </c>
      <c r="AH31" s="4">
        <v>1130066</v>
      </c>
      <c r="AI31" s="4">
        <v>31310</v>
      </c>
      <c r="AJ31" s="4">
        <v>26398</v>
      </c>
      <c r="AK31" s="4">
        <v>26398</v>
      </c>
      <c r="AL31" s="4">
        <v>13253</v>
      </c>
      <c r="AM31" s="4">
        <v>267355</v>
      </c>
      <c r="AO31" cm="1">
        <f t="array" ref="AO31:AS31">A31:E31</f>
        <v>5</v>
      </c>
      <c r="AP31">
        <v>0.1</v>
      </c>
      <c r="AQ31">
        <v>50</v>
      </c>
      <c r="AR31">
        <v>1</v>
      </c>
      <c r="AS31">
        <v>0.6</v>
      </c>
      <c r="AT31">
        <f t="shared" si="3"/>
        <v>37.686003665706949</v>
      </c>
      <c r="AU31">
        <f t="shared" si="4"/>
        <v>-116.17462246963896</v>
      </c>
      <c r="AV31">
        <f t="shared" si="5"/>
        <v>0.13210892454139217</v>
      </c>
      <c r="AW31">
        <f t="shared" si="6"/>
        <v>2.9144287108920253E-2</v>
      </c>
      <c r="AX31">
        <f t="shared" si="7"/>
        <v>39984</v>
      </c>
      <c r="AY31">
        <f t="shared" si="8"/>
        <v>78400</v>
      </c>
      <c r="AZ31">
        <f t="shared" si="9"/>
        <v>78400</v>
      </c>
      <c r="BA31">
        <f t="shared" si="10"/>
        <v>127400</v>
      </c>
      <c r="BB31">
        <f t="shared" si="11"/>
        <v>1580668</v>
      </c>
      <c r="BC31">
        <f t="shared" si="12"/>
        <v>7034</v>
      </c>
      <c r="BD31">
        <f t="shared" si="13"/>
        <v>20930</v>
      </c>
      <c r="BE31">
        <f t="shared" si="14"/>
        <v>20930</v>
      </c>
      <c r="BF31">
        <f t="shared" si="15"/>
        <v>33830</v>
      </c>
      <c r="BG31">
        <f t="shared" si="16"/>
        <v>343614</v>
      </c>
      <c r="BJ31">
        <f t="shared" si="17"/>
        <v>1121.098994001911</v>
      </c>
      <c r="BK31">
        <f t="shared" si="18"/>
        <v>1098.0503266437991</v>
      </c>
      <c r="BL31" s="3">
        <f t="shared" si="19"/>
        <v>2.0558993881384824E-2</v>
      </c>
      <c r="BN31">
        <f t="shared" si="20"/>
        <v>1158.784997667618</v>
      </c>
      <c r="BO31">
        <f t="shared" si="21"/>
        <v>981.87570417416009</v>
      </c>
      <c r="BP31" s="3">
        <f t="shared" si="22"/>
        <v>0.15266791842277713</v>
      </c>
      <c r="BR31">
        <f t="shared" si="23"/>
        <v>1121.098994001911</v>
      </c>
      <c r="BS31">
        <f t="shared" si="24"/>
        <v>1098.0503266437991</v>
      </c>
      <c r="BT31" s="3">
        <f t="shared" si="25"/>
        <v>2.0558993881384824E-2</v>
      </c>
      <c r="BU31">
        <f t="shared" si="26"/>
        <v>0</v>
      </c>
      <c r="BW31">
        <f t="shared" si="1"/>
        <v>1121.098994001911</v>
      </c>
      <c r="BX31">
        <f t="shared" si="2"/>
        <v>1098.0503266437991</v>
      </c>
      <c r="BY31" s="3">
        <f t="shared" si="27"/>
        <v>2.0558993881384824E-2</v>
      </c>
      <c r="BZ31">
        <f t="shared" si="28"/>
        <v>0</v>
      </c>
      <c r="CA31" s="3">
        <f t="shared" si="29"/>
        <v>0</v>
      </c>
    </row>
    <row r="32" spans="1:79" x14ac:dyDescent="0.2">
      <c r="A32">
        <v>5</v>
      </c>
      <c r="B32">
        <v>0.1</v>
      </c>
      <c r="C32">
        <v>100</v>
      </c>
      <c r="D32">
        <v>1</v>
      </c>
      <c r="E32">
        <v>0.6</v>
      </c>
      <c r="F32">
        <v>1112.1689973959251</v>
      </c>
      <c r="G32">
        <v>899.01938843354071</v>
      </c>
      <c r="H32">
        <v>0.19165217647808991</v>
      </c>
      <c r="I32">
        <v>3600.1507015228271</v>
      </c>
      <c r="J32">
        <v>180434</v>
      </c>
      <c r="K32">
        <v>355260</v>
      </c>
      <c r="L32">
        <v>355260</v>
      </c>
      <c r="M32">
        <v>354760</v>
      </c>
      <c r="N32">
        <v>5419284</v>
      </c>
      <c r="O32">
        <v>76573</v>
      </c>
      <c r="P32">
        <v>94417</v>
      </c>
      <c r="Q32">
        <v>94417</v>
      </c>
      <c r="R32">
        <v>93928</v>
      </c>
      <c r="S32">
        <v>1221539</v>
      </c>
      <c r="U32">
        <v>5</v>
      </c>
      <c r="V32">
        <v>0.1</v>
      </c>
      <c r="W32">
        <v>100</v>
      </c>
      <c r="X32">
        <v>1</v>
      </c>
      <c r="Y32">
        <v>0.6</v>
      </c>
      <c r="Z32">
        <v>1053.554491021536</v>
      </c>
      <c r="AA32">
        <v>1010.7569258115089</v>
      </c>
      <c r="AB32">
        <v>4.0622070879817569E-2</v>
      </c>
      <c r="AC32">
        <v>3600.1479034423828</v>
      </c>
      <c r="AD32" s="4">
        <v>99850</v>
      </c>
      <c r="AE32" s="4">
        <v>198460</v>
      </c>
      <c r="AF32" s="4">
        <v>198460</v>
      </c>
      <c r="AG32" s="4">
        <v>99960</v>
      </c>
      <c r="AH32" s="4">
        <v>2256716</v>
      </c>
      <c r="AI32" s="4">
        <v>62542</v>
      </c>
      <c r="AJ32" s="4">
        <v>52607</v>
      </c>
      <c r="AK32" s="4">
        <v>52607</v>
      </c>
      <c r="AL32" s="4">
        <v>26338</v>
      </c>
      <c r="AM32" s="4">
        <v>534656</v>
      </c>
      <c r="AO32" cm="1">
        <f t="array" ref="AO32:AS32">A32:E32</f>
        <v>5</v>
      </c>
      <c r="AP32">
        <v>0.1</v>
      </c>
      <c r="AQ32">
        <v>100</v>
      </c>
      <c r="AR32">
        <v>1</v>
      </c>
      <c r="AS32">
        <v>0.6</v>
      </c>
      <c r="AT32">
        <f t="shared" si="3"/>
        <v>58.614506374389066</v>
      </c>
      <c r="AU32">
        <f t="shared" si="4"/>
        <v>-111.73753737796824</v>
      </c>
      <c r="AV32">
        <f t="shared" si="5"/>
        <v>0.15103010559827235</v>
      </c>
      <c r="AW32">
        <f t="shared" si="6"/>
        <v>2.7980804443359375E-3</v>
      </c>
      <c r="AX32">
        <f t="shared" si="7"/>
        <v>80584</v>
      </c>
      <c r="AY32">
        <f t="shared" si="8"/>
        <v>156800</v>
      </c>
      <c r="AZ32">
        <f t="shared" si="9"/>
        <v>156800</v>
      </c>
      <c r="BA32">
        <f t="shared" si="10"/>
        <v>254800</v>
      </c>
      <c r="BB32">
        <f t="shared" si="11"/>
        <v>3162568</v>
      </c>
      <c r="BC32">
        <f t="shared" si="12"/>
        <v>14031</v>
      </c>
      <c r="BD32">
        <f t="shared" si="13"/>
        <v>41810</v>
      </c>
      <c r="BE32">
        <f t="shared" si="14"/>
        <v>41810</v>
      </c>
      <c r="BF32">
        <f t="shared" si="15"/>
        <v>67590</v>
      </c>
      <c r="BG32">
        <f t="shared" si="16"/>
        <v>686883</v>
      </c>
      <c r="BJ32">
        <f t="shared" si="17"/>
        <v>1053.554491021536</v>
      </c>
      <c r="BK32">
        <f t="shared" si="18"/>
        <v>1010.7569258115089</v>
      </c>
      <c r="BL32" s="3">
        <f t="shared" si="19"/>
        <v>4.062207087981768E-2</v>
      </c>
      <c r="BN32">
        <f t="shared" si="20"/>
        <v>1112.1689973959251</v>
      </c>
      <c r="BO32">
        <f t="shared" si="21"/>
        <v>899.01938843354071</v>
      </c>
      <c r="BP32" s="3">
        <f t="shared" si="22"/>
        <v>0.1916521764780901</v>
      </c>
      <c r="BR32">
        <f t="shared" si="23"/>
        <v>1053.554491021536</v>
      </c>
      <c r="BS32">
        <f t="shared" si="24"/>
        <v>1010.7569258115089</v>
      </c>
      <c r="BT32" s="3">
        <f t="shared" si="25"/>
        <v>4.062207087981768E-2</v>
      </c>
      <c r="BU32">
        <f t="shared" si="26"/>
        <v>0</v>
      </c>
      <c r="BW32">
        <f t="shared" si="1"/>
        <v>1053.554491021536</v>
      </c>
      <c r="BX32">
        <f t="shared" si="2"/>
        <v>1010.7569258115089</v>
      </c>
      <c r="BY32" s="3">
        <f t="shared" si="27"/>
        <v>4.062207087981768E-2</v>
      </c>
      <c r="BZ32">
        <f t="shared" si="28"/>
        <v>0</v>
      </c>
      <c r="CA32" s="3">
        <f t="shared" si="29"/>
        <v>0</v>
      </c>
    </row>
    <row r="33" spans="1:79" x14ac:dyDescent="0.2">
      <c r="A33">
        <v>9</v>
      </c>
      <c r="B33">
        <v>0.1</v>
      </c>
      <c r="C33">
        <v>10</v>
      </c>
      <c r="D33">
        <v>1</v>
      </c>
      <c r="E33">
        <v>0.6</v>
      </c>
      <c r="F33">
        <v>478.34</v>
      </c>
      <c r="G33">
        <v>390.48500000000001</v>
      </c>
      <c r="H33">
        <v>0.18366642973617089</v>
      </c>
      <c r="I33">
        <v>3600.1585788726811</v>
      </c>
      <c r="J33">
        <v>18744</v>
      </c>
      <c r="K33">
        <v>60850</v>
      </c>
      <c r="L33">
        <v>60850</v>
      </c>
      <c r="M33">
        <v>60760</v>
      </c>
      <c r="N33">
        <v>927324</v>
      </c>
      <c r="O33">
        <v>7824</v>
      </c>
      <c r="P33">
        <v>16308</v>
      </c>
      <c r="Q33">
        <v>16308</v>
      </c>
      <c r="R33">
        <v>16224</v>
      </c>
      <c r="S33">
        <v>216584</v>
      </c>
      <c r="U33">
        <v>9</v>
      </c>
      <c r="V33">
        <v>0.1</v>
      </c>
      <c r="W33">
        <v>10</v>
      </c>
      <c r="X33">
        <v>1</v>
      </c>
      <c r="Y33">
        <v>0.6</v>
      </c>
      <c r="Z33">
        <v>649.49</v>
      </c>
      <c r="AA33">
        <v>392.72500000000002</v>
      </c>
      <c r="AB33">
        <v>0.39533326148208592</v>
      </c>
      <c r="AC33">
        <v>3600.06079864502</v>
      </c>
      <c r="AD33" s="4">
        <v>11240</v>
      </c>
      <c r="AE33" s="4">
        <v>29490</v>
      </c>
      <c r="AF33" s="4">
        <v>29490</v>
      </c>
      <c r="AG33" s="4">
        <v>11760</v>
      </c>
      <c r="AH33" s="4">
        <v>353106</v>
      </c>
      <c r="AI33" s="4">
        <v>6424</v>
      </c>
      <c r="AJ33" s="4">
        <v>7868</v>
      </c>
      <c r="AK33" s="4">
        <v>7868</v>
      </c>
      <c r="AL33" s="4">
        <v>5024</v>
      </c>
      <c r="AM33" s="4">
        <v>85564</v>
      </c>
      <c r="AO33" cm="1">
        <f t="array" ref="AO33:AS33">A33:E33</f>
        <v>9</v>
      </c>
      <c r="AP33">
        <v>0.1</v>
      </c>
      <c r="AQ33">
        <v>10</v>
      </c>
      <c r="AR33">
        <v>1</v>
      </c>
      <c r="AS33">
        <v>0.6</v>
      </c>
      <c r="AT33">
        <f t="shared" si="3"/>
        <v>-171.15000000000003</v>
      </c>
      <c r="AU33">
        <f t="shared" si="4"/>
        <v>-2.2400000000000091</v>
      </c>
      <c r="AV33">
        <f t="shared" si="5"/>
        <v>-0.21166683174591502</v>
      </c>
      <c r="AW33">
        <f t="shared" si="6"/>
        <v>9.7780227661132812E-2</v>
      </c>
      <c r="AX33">
        <f t="shared" si="7"/>
        <v>7504</v>
      </c>
      <c r="AY33">
        <f t="shared" si="8"/>
        <v>31360</v>
      </c>
      <c r="AZ33">
        <f t="shared" si="9"/>
        <v>31360</v>
      </c>
      <c r="BA33">
        <f t="shared" si="10"/>
        <v>49000</v>
      </c>
      <c r="BB33">
        <f t="shared" si="11"/>
        <v>574218</v>
      </c>
      <c r="BC33">
        <f t="shared" si="12"/>
        <v>1400</v>
      </c>
      <c r="BD33">
        <f t="shared" si="13"/>
        <v>8440</v>
      </c>
      <c r="BE33">
        <f t="shared" si="14"/>
        <v>8440</v>
      </c>
      <c r="BF33">
        <f t="shared" si="15"/>
        <v>11200</v>
      </c>
      <c r="BG33">
        <f t="shared" si="16"/>
        <v>131020</v>
      </c>
      <c r="BJ33">
        <f t="shared" si="17"/>
        <v>649.49</v>
      </c>
      <c r="BK33">
        <f t="shared" si="18"/>
        <v>392.72500000000002</v>
      </c>
      <c r="BL33" s="3">
        <f t="shared" si="19"/>
        <v>0.39533326148208592</v>
      </c>
      <c r="BN33">
        <f t="shared" si="20"/>
        <v>478.34</v>
      </c>
      <c r="BO33">
        <f t="shared" si="21"/>
        <v>390.48500000000001</v>
      </c>
      <c r="BP33" s="3">
        <f t="shared" si="22"/>
        <v>0.18366642973617087</v>
      </c>
      <c r="BR33">
        <f t="shared" si="23"/>
        <v>478.34</v>
      </c>
      <c r="BS33">
        <f t="shared" si="24"/>
        <v>390.48500000000001</v>
      </c>
      <c r="BT33" s="3">
        <f t="shared" si="25"/>
        <v>0.18366642973617087</v>
      </c>
      <c r="BU33">
        <f t="shared" si="26"/>
        <v>1</v>
      </c>
      <c r="BW33">
        <f t="shared" si="1"/>
        <v>478.34</v>
      </c>
      <c r="BX33">
        <f t="shared" si="2"/>
        <v>392.72500000000002</v>
      </c>
      <c r="BY33" s="3">
        <f t="shared" si="27"/>
        <v>0.1789835681732658</v>
      </c>
      <c r="BZ33">
        <f t="shared" si="28"/>
        <v>1</v>
      </c>
      <c r="CA33" s="3">
        <f t="shared" si="29"/>
        <v>4.6828615629050663E-3</v>
      </c>
    </row>
    <row r="34" spans="1:79" x14ac:dyDescent="0.2">
      <c r="A34">
        <v>9</v>
      </c>
      <c r="B34">
        <v>0.1</v>
      </c>
      <c r="C34">
        <v>50</v>
      </c>
      <c r="D34">
        <v>1</v>
      </c>
      <c r="E34">
        <v>0.6</v>
      </c>
      <c r="F34">
        <v>1507.5879981763151</v>
      </c>
      <c r="G34">
        <v>902.93651805481693</v>
      </c>
      <c r="H34">
        <v>0.40107209718631831</v>
      </c>
      <c r="I34">
        <v>3600.217121124268</v>
      </c>
      <c r="J34">
        <v>90784</v>
      </c>
      <c r="K34">
        <v>296410</v>
      </c>
      <c r="L34">
        <v>296410</v>
      </c>
      <c r="M34">
        <v>295960</v>
      </c>
      <c r="N34">
        <v>4627884</v>
      </c>
      <c r="O34">
        <v>38580</v>
      </c>
      <c r="P34">
        <v>81084</v>
      </c>
      <c r="Q34">
        <v>81084</v>
      </c>
      <c r="R34">
        <v>80658</v>
      </c>
      <c r="S34">
        <v>1088621</v>
      </c>
      <c r="U34">
        <v>9</v>
      </c>
      <c r="V34">
        <v>0.1</v>
      </c>
      <c r="W34">
        <v>50</v>
      </c>
      <c r="X34">
        <v>1</v>
      </c>
      <c r="Y34">
        <v>0.6</v>
      </c>
      <c r="Z34">
        <v>1838.614988475138</v>
      </c>
      <c r="AA34">
        <v>757.54639664352192</v>
      </c>
      <c r="AB34">
        <v>0.58797986452193796</v>
      </c>
      <c r="AC34">
        <v>3600.1211833953862</v>
      </c>
      <c r="AD34" s="4">
        <v>50800</v>
      </c>
      <c r="AE34" s="4">
        <v>139610</v>
      </c>
      <c r="AF34" s="4">
        <v>139610</v>
      </c>
      <c r="AG34" s="4">
        <v>50960</v>
      </c>
      <c r="AH34" s="4">
        <v>1751866</v>
      </c>
      <c r="AI34" s="4">
        <v>31580</v>
      </c>
      <c r="AJ34" s="4">
        <v>38464</v>
      </c>
      <c r="AK34" s="4">
        <v>38464</v>
      </c>
      <c r="AL34" s="4">
        <v>23918</v>
      </c>
      <c r="AM34" s="4">
        <v>427692</v>
      </c>
      <c r="AO34" cm="1">
        <f t="array" ref="AO34:AS34">A34:E34</f>
        <v>9</v>
      </c>
      <c r="AP34">
        <v>0.1</v>
      </c>
      <c r="AQ34">
        <v>50</v>
      </c>
      <c r="AR34">
        <v>1</v>
      </c>
      <c r="AS34">
        <v>0.6</v>
      </c>
      <c r="AT34">
        <f t="shared" si="3"/>
        <v>-331.02699029882297</v>
      </c>
      <c r="AU34">
        <f t="shared" si="4"/>
        <v>145.39012141129501</v>
      </c>
      <c r="AV34">
        <f t="shared" si="5"/>
        <v>-0.18690776733561965</v>
      </c>
      <c r="AW34">
        <f t="shared" si="6"/>
        <v>9.5937728881835938E-2</v>
      </c>
      <c r="AX34">
        <f t="shared" si="7"/>
        <v>39984</v>
      </c>
      <c r="AY34">
        <f t="shared" si="8"/>
        <v>156800</v>
      </c>
      <c r="AZ34">
        <f t="shared" si="9"/>
        <v>156800</v>
      </c>
      <c r="BA34">
        <f t="shared" si="10"/>
        <v>245000</v>
      </c>
      <c r="BB34">
        <f t="shared" si="11"/>
        <v>2876018</v>
      </c>
      <c r="BC34">
        <f t="shared" si="12"/>
        <v>7000</v>
      </c>
      <c r="BD34">
        <f t="shared" si="13"/>
        <v>42620</v>
      </c>
      <c r="BE34">
        <f t="shared" si="14"/>
        <v>42620</v>
      </c>
      <c r="BF34">
        <f t="shared" si="15"/>
        <v>56740</v>
      </c>
      <c r="BG34">
        <f t="shared" si="16"/>
        <v>660929</v>
      </c>
      <c r="BJ34">
        <f t="shared" si="17"/>
        <v>1838.614988475138</v>
      </c>
      <c r="BK34">
        <f t="shared" si="18"/>
        <v>757.54639664352192</v>
      </c>
      <c r="BL34" s="3">
        <f t="shared" si="19"/>
        <v>0.58797986452193796</v>
      </c>
      <c r="BN34">
        <f t="shared" si="20"/>
        <v>1507.5879981763151</v>
      </c>
      <c r="BO34">
        <f t="shared" si="21"/>
        <v>902.93651805481693</v>
      </c>
      <c r="BP34" s="3">
        <f t="shared" si="22"/>
        <v>0.40107209718631831</v>
      </c>
      <c r="BR34">
        <f t="shared" si="23"/>
        <v>1507.5879981763151</v>
      </c>
      <c r="BS34">
        <f t="shared" si="24"/>
        <v>902.93651805481693</v>
      </c>
      <c r="BT34" s="3">
        <f t="shared" si="25"/>
        <v>0.40107209718631831</v>
      </c>
      <c r="BU34">
        <f t="shared" si="26"/>
        <v>1</v>
      </c>
      <c r="BW34">
        <f t="shared" si="1"/>
        <v>1507.5879981763151</v>
      </c>
      <c r="BX34">
        <f t="shared" si="2"/>
        <v>902.93651805481693</v>
      </c>
      <c r="BY34" s="3">
        <f t="shared" si="27"/>
        <v>0.40107209718631831</v>
      </c>
      <c r="BZ34">
        <f t="shared" si="28"/>
        <v>0</v>
      </c>
      <c r="CA34" s="3">
        <f t="shared" si="29"/>
        <v>0</v>
      </c>
    </row>
    <row r="35" spans="1:79" x14ac:dyDescent="0.2">
      <c r="A35">
        <v>9</v>
      </c>
      <c r="B35">
        <v>0.1</v>
      </c>
      <c r="C35">
        <v>100</v>
      </c>
      <c r="D35">
        <v>1</v>
      </c>
      <c r="E35">
        <v>0.6</v>
      </c>
      <c r="F35">
        <v>2461.4069998818368</v>
      </c>
      <c r="G35">
        <v>927.39609466476531</v>
      </c>
      <c r="H35">
        <v>0.62322521439595879</v>
      </c>
      <c r="I35">
        <v>3600.0663146972661</v>
      </c>
      <c r="J35">
        <v>180834</v>
      </c>
      <c r="K35">
        <v>590860</v>
      </c>
      <c r="L35">
        <v>590860</v>
      </c>
      <c r="M35">
        <v>589960</v>
      </c>
      <c r="N35">
        <v>9253584</v>
      </c>
      <c r="O35">
        <v>76983</v>
      </c>
      <c r="P35">
        <v>161967</v>
      </c>
      <c r="Q35">
        <v>161967</v>
      </c>
      <c r="R35">
        <v>161117</v>
      </c>
      <c r="S35">
        <v>2177778</v>
      </c>
      <c r="U35">
        <v>9</v>
      </c>
      <c r="V35">
        <v>0.1</v>
      </c>
      <c r="W35">
        <v>100</v>
      </c>
      <c r="X35">
        <v>1</v>
      </c>
      <c r="Y35">
        <v>0.6</v>
      </c>
      <c r="Z35">
        <v>5893.4259995774328</v>
      </c>
      <c r="AA35">
        <v>549.03254141013019</v>
      </c>
      <c r="AB35">
        <v>0.90683983451230299</v>
      </c>
      <c r="AC35">
        <v>3600.039724349976</v>
      </c>
      <c r="AD35" s="4">
        <v>100250</v>
      </c>
      <c r="AE35" s="4">
        <v>277260</v>
      </c>
      <c r="AF35" s="4">
        <v>277260</v>
      </c>
      <c r="AG35" s="4">
        <v>99960</v>
      </c>
      <c r="AH35" s="4">
        <v>3500316</v>
      </c>
      <c r="AI35" s="4">
        <v>62983</v>
      </c>
      <c r="AJ35" s="4">
        <v>76627</v>
      </c>
      <c r="AK35" s="4">
        <v>76627</v>
      </c>
      <c r="AL35" s="4">
        <v>47637</v>
      </c>
      <c r="AM35" s="4">
        <v>854891</v>
      </c>
      <c r="AO35" cm="1">
        <f t="array" ref="AO35:AS35">A35:E35</f>
        <v>9</v>
      </c>
      <c r="AP35">
        <v>0.1</v>
      </c>
      <c r="AQ35">
        <v>100</v>
      </c>
      <c r="AR35">
        <v>1</v>
      </c>
      <c r="AS35">
        <v>0.6</v>
      </c>
      <c r="AT35">
        <f t="shared" si="3"/>
        <v>-3432.018999695596</v>
      </c>
      <c r="AU35">
        <f t="shared" si="4"/>
        <v>378.36355325463512</v>
      </c>
      <c r="AV35">
        <f t="shared" si="5"/>
        <v>-0.2836146201163442</v>
      </c>
      <c r="AW35">
        <f t="shared" si="6"/>
        <v>2.6590347290039062E-2</v>
      </c>
      <c r="AX35">
        <f t="shared" si="7"/>
        <v>80584</v>
      </c>
      <c r="AY35">
        <f t="shared" si="8"/>
        <v>313600</v>
      </c>
      <c r="AZ35">
        <f t="shared" si="9"/>
        <v>313600</v>
      </c>
      <c r="BA35">
        <f t="shared" si="10"/>
        <v>490000</v>
      </c>
      <c r="BB35">
        <f t="shared" si="11"/>
        <v>5753268</v>
      </c>
      <c r="BC35">
        <f t="shared" si="12"/>
        <v>14000</v>
      </c>
      <c r="BD35">
        <f t="shared" si="13"/>
        <v>85340</v>
      </c>
      <c r="BE35">
        <f t="shared" si="14"/>
        <v>85340</v>
      </c>
      <c r="BF35">
        <f t="shared" si="15"/>
        <v>113480</v>
      </c>
      <c r="BG35">
        <f t="shared" si="16"/>
        <v>1322887</v>
      </c>
      <c r="BJ35">
        <f t="shared" si="17"/>
        <v>5893.4259995774328</v>
      </c>
      <c r="BK35">
        <f t="shared" si="18"/>
        <v>549.03254141013019</v>
      </c>
      <c r="BL35" s="3">
        <f t="shared" si="19"/>
        <v>0.90683983451230299</v>
      </c>
      <c r="BN35">
        <f t="shared" si="20"/>
        <v>2461.4069998818368</v>
      </c>
      <c r="BO35">
        <f t="shared" si="21"/>
        <v>927.39609466476531</v>
      </c>
      <c r="BP35" s="3">
        <f t="shared" si="22"/>
        <v>0.62322521439595879</v>
      </c>
      <c r="BR35">
        <f t="shared" si="23"/>
        <v>2461.4069998818368</v>
      </c>
      <c r="BS35">
        <f t="shared" si="24"/>
        <v>927.39609466476531</v>
      </c>
      <c r="BT35" s="3">
        <f t="shared" si="25"/>
        <v>0.62322521439595879</v>
      </c>
      <c r="BU35">
        <f t="shared" si="26"/>
        <v>1</v>
      </c>
      <c r="BW35">
        <f t="shared" ref="BW35:BW56" si="30">MIN(F35,Z35)</f>
        <v>2461.4069998818368</v>
      </c>
      <c r="BX35">
        <f t="shared" ref="BX35:BX55" si="31">MAX(AA35,G35)</f>
        <v>927.39609466476531</v>
      </c>
      <c r="BY35" s="3">
        <f t="shared" si="27"/>
        <v>0.62322521439595879</v>
      </c>
      <c r="BZ35">
        <f t="shared" si="28"/>
        <v>0</v>
      </c>
      <c r="CA35" s="3">
        <f t="shared" si="29"/>
        <v>0</v>
      </c>
    </row>
    <row r="36" spans="1:79" x14ac:dyDescent="0.2">
      <c r="A36">
        <v>25</v>
      </c>
      <c r="B36">
        <v>0.1</v>
      </c>
      <c r="C36">
        <v>10</v>
      </c>
      <c r="D36">
        <v>1</v>
      </c>
      <c r="E36">
        <v>0.6</v>
      </c>
      <c r="F36">
        <v>1652.3</v>
      </c>
      <c r="G36">
        <v>1331.2</v>
      </c>
      <c r="H36">
        <v>0.19433516915814311</v>
      </c>
      <c r="I36">
        <v>3600.153650283813</v>
      </c>
      <c r="J36">
        <v>18904</v>
      </c>
      <c r="K36">
        <v>396170</v>
      </c>
      <c r="L36">
        <v>396170</v>
      </c>
      <c r="M36">
        <v>395920</v>
      </c>
      <c r="N36">
        <v>6441874</v>
      </c>
      <c r="O36">
        <v>8771</v>
      </c>
      <c r="P36">
        <v>133195</v>
      </c>
      <c r="Q36">
        <v>133195</v>
      </c>
      <c r="R36">
        <v>132213</v>
      </c>
      <c r="S36">
        <v>2093904</v>
      </c>
      <c r="U36">
        <v>25</v>
      </c>
      <c r="V36">
        <v>0.1</v>
      </c>
      <c r="W36">
        <v>10</v>
      </c>
      <c r="X36">
        <v>1</v>
      </c>
      <c r="Y36">
        <v>0.6</v>
      </c>
      <c r="Z36">
        <v>1678.8</v>
      </c>
      <c r="AA36">
        <v>694.95</v>
      </c>
      <c r="AB36">
        <v>0.5860436025732666</v>
      </c>
      <c r="AC36">
        <v>3600.0547122955322</v>
      </c>
      <c r="AD36" s="4">
        <v>11400</v>
      </c>
      <c r="AE36" s="4">
        <v>61010</v>
      </c>
      <c r="AF36" s="4">
        <v>61010</v>
      </c>
      <c r="AG36" s="4">
        <v>11760</v>
      </c>
      <c r="AH36" s="4">
        <v>761366</v>
      </c>
      <c r="AI36" s="4">
        <v>6571</v>
      </c>
      <c r="AJ36" s="4">
        <v>17876</v>
      </c>
      <c r="AK36" s="4">
        <v>17876</v>
      </c>
      <c r="AL36" s="4">
        <v>7222</v>
      </c>
      <c r="AM36" s="4">
        <v>197845</v>
      </c>
      <c r="AO36" cm="1">
        <f t="array" ref="AO36:AS36">A36:E36</f>
        <v>25</v>
      </c>
      <c r="AP36">
        <v>0.1</v>
      </c>
      <c r="AQ36">
        <v>10</v>
      </c>
      <c r="AR36">
        <v>1</v>
      </c>
      <c r="AS36">
        <v>0.6</v>
      </c>
      <c r="AT36">
        <f t="shared" si="3"/>
        <v>-26.5</v>
      </c>
      <c r="AU36">
        <f t="shared" si="4"/>
        <v>636.25</v>
      </c>
      <c r="AV36">
        <f t="shared" si="5"/>
        <v>-0.39170843341512351</v>
      </c>
      <c r="AW36">
        <f t="shared" si="6"/>
        <v>9.8937988280795253E-2</v>
      </c>
      <c r="AX36">
        <f t="shared" si="7"/>
        <v>7504</v>
      </c>
      <c r="AY36">
        <f t="shared" si="8"/>
        <v>335160</v>
      </c>
      <c r="AZ36">
        <f t="shared" si="9"/>
        <v>335160</v>
      </c>
      <c r="BA36">
        <f t="shared" si="10"/>
        <v>384160</v>
      </c>
      <c r="BB36">
        <f t="shared" si="11"/>
        <v>5680508</v>
      </c>
      <c r="BC36">
        <f t="shared" si="12"/>
        <v>2200</v>
      </c>
      <c r="BD36">
        <f t="shared" si="13"/>
        <v>115319</v>
      </c>
      <c r="BE36">
        <f t="shared" si="14"/>
        <v>115319</v>
      </c>
      <c r="BF36">
        <f t="shared" si="15"/>
        <v>124991</v>
      </c>
      <c r="BG36">
        <f t="shared" si="16"/>
        <v>1896059</v>
      </c>
      <c r="BJ36">
        <f t="shared" si="17"/>
        <v>1678.8</v>
      </c>
      <c r="BK36">
        <f t="shared" si="18"/>
        <v>694.95</v>
      </c>
      <c r="BL36" s="3">
        <f t="shared" si="19"/>
        <v>0.5860436025732666</v>
      </c>
      <c r="BN36">
        <f t="shared" si="20"/>
        <v>1652.3</v>
      </c>
      <c r="BO36">
        <f t="shared" si="21"/>
        <v>1331.2</v>
      </c>
      <c r="BP36" s="3">
        <f t="shared" si="22"/>
        <v>0.19433516915814314</v>
      </c>
      <c r="BR36">
        <f t="shared" si="23"/>
        <v>1652.3</v>
      </c>
      <c r="BS36">
        <f t="shared" si="24"/>
        <v>1331.2</v>
      </c>
      <c r="BT36" s="3">
        <f t="shared" si="25"/>
        <v>0.19433516915814314</v>
      </c>
      <c r="BU36">
        <f t="shared" si="26"/>
        <v>1</v>
      </c>
      <c r="BW36">
        <f t="shared" si="30"/>
        <v>1652.3</v>
      </c>
      <c r="BX36">
        <f t="shared" si="31"/>
        <v>1331.2</v>
      </c>
      <c r="BY36" s="3">
        <f t="shared" si="27"/>
        <v>0.19433516915814314</v>
      </c>
      <c r="BZ36">
        <f t="shared" si="28"/>
        <v>0</v>
      </c>
      <c r="CA36" s="3">
        <f t="shared" si="29"/>
        <v>0</v>
      </c>
    </row>
    <row r="37" spans="1:79" x14ac:dyDescent="0.2">
      <c r="A37">
        <v>25</v>
      </c>
      <c r="B37">
        <v>0.1</v>
      </c>
      <c r="C37">
        <v>50</v>
      </c>
      <c r="D37">
        <v>1</v>
      </c>
      <c r="E37">
        <v>0.6</v>
      </c>
      <c r="F37">
        <v>8539.3099986467187</v>
      </c>
      <c r="G37">
        <v>948.58</v>
      </c>
      <c r="H37">
        <v>0.88891608336618211</v>
      </c>
      <c r="I37">
        <v>3600.2883777618408</v>
      </c>
      <c r="J37">
        <v>91584</v>
      </c>
      <c r="K37">
        <v>1973010</v>
      </c>
      <c r="L37">
        <v>1973010</v>
      </c>
      <c r="M37">
        <v>1971760</v>
      </c>
      <c r="N37">
        <v>32200634</v>
      </c>
      <c r="O37">
        <v>43293</v>
      </c>
      <c r="P37">
        <v>666477</v>
      </c>
      <c r="Q37">
        <v>666477</v>
      </c>
      <c r="R37">
        <v>661564</v>
      </c>
      <c r="S37">
        <v>10498566</v>
      </c>
      <c r="U37">
        <v>25</v>
      </c>
      <c r="V37">
        <v>0.1</v>
      </c>
      <c r="W37">
        <v>50</v>
      </c>
      <c r="X37">
        <v>1</v>
      </c>
      <c r="Y37">
        <v>0.6</v>
      </c>
      <c r="Z37">
        <v>4811.8300000000027</v>
      </c>
      <c r="AA37">
        <v>359.85</v>
      </c>
      <c r="AB37">
        <v>0.92521556247830861</v>
      </c>
      <c r="AC37">
        <v>3600.0526084899898</v>
      </c>
      <c r="AD37" s="4">
        <v>51600</v>
      </c>
      <c r="AE37" s="4">
        <v>297210</v>
      </c>
      <c r="AF37" s="4">
        <v>297210</v>
      </c>
      <c r="AG37" s="4">
        <v>50960</v>
      </c>
      <c r="AH37" s="4">
        <v>3793166</v>
      </c>
      <c r="AI37" s="4">
        <v>32340</v>
      </c>
      <c r="AJ37" s="4">
        <v>88685</v>
      </c>
      <c r="AK37" s="4">
        <v>88685</v>
      </c>
      <c r="AL37" s="4">
        <v>35470</v>
      </c>
      <c r="AM37" s="4">
        <v>990299</v>
      </c>
      <c r="AO37" cm="1">
        <f t="array" ref="AO37:AS37">A37:E37</f>
        <v>25</v>
      </c>
      <c r="AP37">
        <v>0.1</v>
      </c>
      <c r="AQ37">
        <v>50</v>
      </c>
      <c r="AR37">
        <v>1</v>
      </c>
      <c r="AS37">
        <v>0.6</v>
      </c>
      <c r="AT37">
        <f t="shared" si="3"/>
        <v>3727.479998646716</v>
      </c>
      <c r="AU37">
        <f t="shared" si="4"/>
        <v>588.73</v>
      </c>
      <c r="AV37">
        <f t="shared" si="5"/>
        <v>-3.6299479112126498E-2</v>
      </c>
      <c r="AW37">
        <f t="shared" si="6"/>
        <v>0.23576927185104068</v>
      </c>
      <c r="AX37">
        <f t="shared" si="7"/>
        <v>39984</v>
      </c>
      <c r="AY37">
        <f t="shared" si="8"/>
        <v>1675800</v>
      </c>
      <c r="AZ37">
        <f t="shared" si="9"/>
        <v>1675800</v>
      </c>
      <c r="BA37">
        <f t="shared" si="10"/>
        <v>1920800</v>
      </c>
      <c r="BB37">
        <f t="shared" si="11"/>
        <v>28407468</v>
      </c>
      <c r="BC37">
        <f t="shared" si="12"/>
        <v>10953</v>
      </c>
      <c r="BD37">
        <f t="shared" si="13"/>
        <v>577792</v>
      </c>
      <c r="BE37">
        <f t="shared" si="14"/>
        <v>577792</v>
      </c>
      <c r="BF37">
        <f t="shared" si="15"/>
        <v>626094</v>
      </c>
      <c r="BG37">
        <f t="shared" si="16"/>
        <v>9508267</v>
      </c>
      <c r="BJ37">
        <f t="shared" si="17"/>
        <v>4811.8300000000027</v>
      </c>
      <c r="BK37">
        <f t="shared" si="18"/>
        <v>359.85</v>
      </c>
      <c r="BL37" s="3">
        <f t="shared" si="19"/>
        <v>0.92521556247830861</v>
      </c>
      <c r="BN37">
        <f t="shared" si="20"/>
        <v>8539.3099986467187</v>
      </c>
      <c r="BO37">
        <f t="shared" si="21"/>
        <v>948.58</v>
      </c>
      <c r="BP37" s="3">
        <f t="shared" si="22"/>
        <v>0.88891608336618211</v>
      </c>
      <c r="BR37">
        <f t="shared" si="23"/>
        <v>4811.8300000000027</v>
      </c>
      <c r="BS37">
        <f t="shared" si="24"/>
        <v>359.85</v>
      </c>
      <c r="BT37" s="3">
        <f t="shared" si="25"/>
        <v>0.92521556247830861</v>
      </c>
      <c r="BU37">
        <f t="shared" si="26"/>
        <v>0</v>
      </c>
      <c r="BW37">
        <f t="shared" si="30"/>
        <v>4811.8300000000027</v>
      </c>
      <c r="BX37">
        <f t="shared" si="31"/>
        <v>948.58</v>
      </c>
      <c r="BY37" s="3">
        <f t="shared" si="27"/>
        <v>0.8028650222472532</v>
      </c>
      <c r="BZ37">
        <f t="shared" si="28"/>
        <v>1</v>
      </c>
      <c r="CA37" s="3">
        <f t="shared" si="29"/>
        <v>0.1223505402310554</v>
      </c>
    </row>
    <row r="38" spans="1:79" x14ac:dyDescent="0.2">
      <c r="A38">
        <v>25</v>
      </c>
      <c r="B38">
        <v>0.1</v>
      </c>
      <c r="C38">
        <v>100</v>
      </c>
      <c r="D38">
        <v>1</v>
      </c>
      <c r="E38">
        <v>0.6</v>
      </c>
      <c r="F38">
        <v>18284.744999635361</v>
      </c>
      <c r="G38">
        <v>990.58500000000004</v>
      </c>
      <c r="H38">
        <v>0.9458245110872614</v>
      </c>
      <c r="I38">
        <v>3600.6779365539551</v>
      </c>
      <c r="J38">
        <v>182434</v>
      </c>
      <c r="K38">
        <v>3944060</v>
      </c>
      <c r="L38">
        <v>3944060</v>
      </c>
      <c r="M38">
        <v>3941560</v>
      </c>
      <c r="N38">
        <v>64399084</v>
      </c>
      <c r="O38">
        <v>86468</v>
      </c>
      <c r="P38">
        <v>1330472</v>
      </c>
      <c r="Q38">
        <v>1330472</v>
      </c>
      <c r="R38">
        <v>1320638</v>
      </c>
      <c r="S38">
        <v>20954055</v>
      </c>
      <c r="U38">
        <v>25</v>
      </c>
      <c r="V38">
        <v>0.1</v>
      </c>
      <c r="W38">
        <v>100</v>
      </c>
      <c r="X38">
        <v>1</v>
      </c>
      <c r="Y38">
        <v>0.6</v>
      </c>
      <c r="Z38">
        <v>5925.0149999999994</v>
      </c>
      <c r="AA38">
        <v>337.63499999999999</v>
      </c>
      <c r="AB38">
        <v>0.94301533413839456</v>
      </c>
      <c r="AC38">
        <v>3600.0914535522461</v>
      </c>
      <c r="AD38" s="4">
        <v>101850</v>
      </c>
      <c r="AE38" s="4">
        <v>592460</v>
      </c>
      <c r="AF38" s="4">
        <v>592460</v>
      </c>
      <c r="AG38" s="4">
        <v>99960</v>
      </c>
      <c r="AH38" s="4">
        <v>7582916</v>
      </c>
      <c r="AI38" s="4">
        <v>64572</v>
      </c>
      <c r="AJ38" s="4">
        <v>176817</v>
      </c>
      <c r="AK38" s="4">
        <v>176817</v>
      </c>
      <c r="AL38" s="4">
        <v>70159</v>
      </c>
      <c r="AM38" s="4">
        <v>1973904</v>
      </c>
      <c r="AO38" cm="1">
        <f t="array" ref="AO38:AS38">A38:E38</f>
        <v>25</v>
      </c>
      <c r="AP38">
        <v>0.1</v>
      </c>
      <c r="AQ38">
        <v>100</v>
      </c>
      <c r="AR38">
        <v>1</v>
      </c>
      <c r="AS38">
        <v>0.6</v>
      </c>
      <c r="AT38">
        <f t="shared" si="3"/>
        <v>12359.729999635361</v>
      </c>
      <c r="AU38">
        <f t="shared" si="4"/>
        <v>652.95000000000005</v>
      </c>
      <c r="AV38">
        <f t="shared" si="5"/>
        <v>2.8091769488668428E-3</v>
      </c>
      <c r="AW38">
        <f t="shared" si="6"/>
        <v>0.58648300170898438</v>
      </c>
      <c r="AX38">
        <f t="shared" si="7"/>
        <v>80584</v>
      </c>
      <c r="AY38">
        <f t="shared" si="8"/>
        <v>3351600</v>
      </c>
      <c r="AZ38">
        <f t="shared" si="9"/>
        <v>3351600</v>
      </c>
      <c r="BA38">
        <f t="shared" si="10"/>
        <v>3841600</v>
      </c>
      <c r="BB38">
        <f t="shared" si="11"/>
        <v>56816168</v>
      </c>
      <c r="BC38">
        <f t="shared" si="12"/>
        <v>21896</v>
      </c>
      <c r="BD38">
        <f t="shared" si="13"/>
        <v>1153655</v>
      </c>
      <c r="BE38">
        <f t="shared" si="14"/>
        <v>1153655</v>
      </c>
      <c r="BF38">
        <f t="shared" si="15"/>
        <v>1250479</v>
      </c>
      <c r="BG38">
        <f t="shared" si="16"/>
        <v>18980151</v>
      </c>
      <c r="BJ38">
        <f t="shared" si="17"/>
        <v>5925.0149999999994</v>
      </c>
      <c r="BK38">
        <f t="shared" si="18"/>
        <v>337.63499999999999</v>
      </c>
      <c r="BL38" s="3">
        <f t="shared" si="19"/>
        <v>0.94301533413839456</v>
      </c>
      <c r="BN38">
        <f t="shared" si="20"/>
        <v>18284.744999635361</v>
      </c>
      <c r="BO38">
        <f t="shared" si="21"/>
        <v>990.58500000000004</v>
      </c>
      <c r="BP38" s="3">
        <f t="shared" si="22"/>
        <v>0.94582451108726129</v>
      </c>
      <c r="BR38">
        <f t="shared" si="23"/>
        <v>5925.0149999999994</v>
      </c>
      <c r="BS38">
        <f t="shared" si="24"/>
        <v>337.63499999999999</v>
      </c>
      <c r="BT38" s="3">
        <f t="shared" si="25"/>
        <v>0.94301533413839456</v>
      </c>
      <c r="BU38">
        <f t="shared" si="26"/>
        <v>0</v>
      </c>
      <c r="BW38">
        <f t="shared" si="30"/>
        <v>5925.0149999999994</v>
      </c>
      <c r="BX38">
        <f t="shared" si="31"/>
        <v>990.58500000000004</v>
      </c>
      <c r="BY38" s="3">
        <f t="shared" si="27"/>
        <v>0.83281308148586963</v>
      </c>
      <c r="BZ38">
        <f t="shared" si="28"/>
        <v>1</v>
      </c>
      <c r="CA38" s="3">
        <f t="shared" si="29"/>
        <v>0.11020225265252492</v>
      </c>
    </row>
    <row r="39" spans="1:79" x14ac:dyDescent="0.2">
      <c r="A39">
        <v>5</v>
      </c>
      <c r="B39">
        <v>0</v>
      </c>
      <c r="C39">
        <v>10</v>
      </c>
      <c r="D39">
        <v>1</v>
      </c>
      <c r="E39">
        <v>0.4</v>
      </c>
      <c r="F39">
        <v>6798.9700000000012</v>
      </c>
      <c r="G39">
        <v>6453.2879772850611</v>
      </c>
      <c r="H39">
        <v>5.0843292839200652E-2</v>
      </c>
      <c r="I39">
        <v>3600.1243286132808</v>
      </c>
      <c r="J39">
        <v>18704</v>
      </c>
      <c r="K39">
        <v>37290</v>
      </c>
      <c r="L39">
        <v>37290</v>
      </c>
      <c r="M39">
        <v>37240</v>
      </c>
      <c r="N39">
        <v>543894</v>
      </c>
      <c r="O39">
        <v>6935</v>
      </c>
      <c r="P39">
        <v>9229</v>
      </c>
      <c r="Q39">
        <v>9229</v>
      </c>
      <c r="R39">
        <v>9180</v>
      </c>
      <c r="S39">
        <v>118397</v>
      </c>
      <c r="U39">
        <v>5</v>
      </c>
      <c r="V39">
        <v>0</v>
      </c>
      <c r="W39">
        <v>10</v>
      </c>
      <c r="X39">
        <v>1</v>
      </c>
      <c r="Y39">
        <v>0.4</v>
      </c>
      <c r="Z39">
        <v>6731.0349999999999</v>
      </c>
      <c r="AA39">
        <v>6483.0359951885657</v>
      </c>
      <c r="AB39">
        <v>3.6844111613063092E-2</v>
      </c>
      <c r="AC39">
        <v>3600.0407657623291</v>
      </c>
      <c r="AD39" s="4">
        <v>11200</v>
      </c>
      <c r="AE39" s="4">
        <v>21610</v>
      </c>
      <c r="AF39" s="4">
        <v>21610</v>
      </c>
      <c r="AG39" s="4">
        <v>11760</v>
      </c>
      <c r="AH39" s="4">
        <v>228746</v>
      </c>
      <c r="AI39" s="4">
        <v>5504</v>
      </c>
      <c r="AJ39" s="4">
        <v>5019</v>
      </c>
      <c r="AK39" s="4">
        <v>5019</v>
      </c>
      <c r="AL39" s="4">
        <v>2390</v>
      </c>
      <c r="AM39" s="4">
        <v>51043</v>
      </c>
      <c r="AO39" cm="1">
        <f t="array" ref="AO39:AS39">A39:E39</f>
        <v>5</v>
      </c>
      <c r="AP39">
        <v>0</v>
      </c>
      <c r="AQ39">
        <v>10</v>
      </c>
      <c r="AR39">
        <v>1</v>
      </c>
      <c r="AS39">
        <v>0.4</v>
      </c>
      <c r="AT39">
        <f t="shared" si="3"/>
        <v>67.93500000000131</v>
      </c>
      <c r="AU39">
        <f t="shared" si="4"/>
        <v>-29.74801790350466</v>
      </c>
      <c r="AV39">
        <f t="shared" si="5"/>
        <v>1.3999181226137559E-2</v>
      </c>
      <c r="AW39">
        <f t="shared" si="6"/>
        <v>8.356285095169369E-2</v>
      </c>
      <c r="AX39">
        <f t="shared" si="7"/>
        <v>7504</v>
      </c>
      <c r="AY39">
        <f t="shared" si="8"/>
        <v>15680</v>
      </c>
      <c r="AZ39">
        <f t="shared" si="9"/>
        <v>15680</v>
      </c>
      <c r="BA39">
        <f t="shared" si="10"/>
        <v>25480</v>
      </c>
      <c r="BB39">
        <f t="shared" si="11"/>
        <v>315148</v>
      </c>
      <c r="BC39">
        <f t="shared" si="12"/>
        <v>1431</v>
      </c>
      <c r="BD39">
        <f t="shared" si="13"/>
        <v>4210</v>
      </c>
      <c r="BE39">
        <f t="shared" si="14"/>
        <v>4210</v>
      </c>
      <c r="BF39">
        <f t="shared" si="15"/>
        <v>6790</v>
      </c>
      <c r="BG39">
        <f t="shared" si="16"/>
        <v>67354</v>
      </c>
      <c r="BJ39">
        <f t="shared" si="17"/>
        <v>6731.0349999999999</v>
      </c>
      <c r="BK39">
        <f t="shared" si="18"/>
        <v>6483.0359951885657</v>
      </c>
      <c r="BL39" s="3">
        <f t="shared" si="19"/>
        <v>3.6844111613063092E-2</v>
      </c>
      <c r="BN39">
        <f t="shared" si="20"/>
        <v>6798.9700000000012</v>
      </c>
      <c r="BO39">
        <f t="shared" si="21"/>
        <v>6453.2879772850611</v>
      </c>
      <c r="BP39" s="3">
        <f t="shared" si="22"/>
        <v>5.0843292839200652E-2</v>
      </c>
      <c r="BR39">
        <f t="shared" si="23"/>
        <v>6731.0349999999999</v>
      </c>
      <c r="BS39">
        <f t="shared" si="24"/>
        <v>6483.0359951885657</v>
      </c>
      <c r="BT39" s="3">
        <f t="shared" si="25"/>
        <v>3.6844111613063092E-2</v>
      </c>
      <c r="BU39">
        <f t="shared" si="26"/>
        <v>0</v>
      </c>
      <c r="BW39">
        <f t="shared" si="30"/>
        <v>6731.0349999999999</v>
      </c>
      <c r="BX39">
        <f t="shared" si="31"/>
        <v>6483.0359951885657</v>
      </c>
      <c r="BY39" s="3">
        <f t="shared" si="27"/>
        <v>3.6844111613063092E-2</v>
      </c>
      <c r="BZ39">
        <f t="shared" si="28"/>
        <v>0</v>
      </c>
      <c r="CA39" s="3">
        <f t="shared" si="29"/>
        <v>0</v>
      </c>
    </row>
    <row r="40" spans="1:79" x14ac:dyDescent="0.2">
      <c r="A40">
        <v>5</v>
      </c>
      <c r="B40">
        <v>0</v>
      </c>
      <c r="C40">
        <v>50</v>
      </c>
      <c r="D40">
        <v>1</v>
      </c>
      <c r="E40">
        <v>0.4</v>
      </c>
      <c r="F40">
        <v>7324.8739793763516</v>
      </c>
      <c r="G40">
        <v>6878.9978756564506</v>
      </c>
      <c r="H40">
        <v>6.0871505090093377E-2</v>
      </c>
      <c r="I40">
        <v>3600.094310760498</v>
      </c>
      <c r="J40">
        <v>90584</v>
      </c>
      <c r="K40">
        <v>178610</v>
      </c>
      <c r="L40">
        <v>178610</v>
      </c>
      <c r="M40">
        <v>178360</v>
      </c>
      <c r="N40">
        <v>2710734</v>
      </c>
      <c r="O40">
        <v>34274</v>
      </c>
      <c r="P40">
        <v>45308</v>
      </c>
      <c r="Q40">
        <v>45308</v>
      </c>
      <c r="R40">
        <v>45063</v>
      </c>
      <c r="S40">
        <v>591216</v>
      </c>
      <c r="U40">
        <v>5</v>
      </c>
      <c r="V40">
        <v>0</v>
      </c>
      <c r="W40">
        <v>50</v>
      </c>
      <c r="X40">
        <v>1</v>
      </c>
      <c r="Y40">
        <v>0.4</v>
      </c>
      <c r="Z40">
        <v>7165.822000000001</v>
      </c>
      <c r="AA40">
        <v>6892.0420570770566</v>
      </c>
      <c r="AB40">
        <v>3.8206355519707913E-2</v>
      </c>
      <c r="AC40">
        <v>3600.150684356689</v>
      </c>
      <c r="AD40" s="4">
        <v>50600</v>
      </c>
      <c r="AE40" s="4">
        <v>100210</v>
      </c>
      <c r="AF40" s="4">
        <v>100210</v>
      </c>
      <c r="AG40" s="4">
        <v>50960</v>
      </c>
      <c r="AH40" s="4">
        <v>1130066</v>
      </c>
      <c r="AI40" s="4">
        <v>27243</v>
      </c>
      <c r="AJ40" s="4">
        <v>24378</v>
      </c>
      <c r="AK40" s="4">
        <v>24378</v>
      </c>
      <c r="AL40" s="4">
        <v>11233</v>
      </c>
      <c r="AM40" s="4">
        <v>254686</v>
      </c>
      <c r="AO40" cm="1">
        <f t="array" ref="AO40:AS40">A40:E40</f>
        <v>5</v>
      </c>
      <c r="AP40">
        <v>0</v>
      </c>
      <c r="AQ40">
        <v>50</v>
      </c>
      <c r="AR40">
        <v>1</v>
      </c>
      <c r="AS40">
        <v>0.4</v>
      </c>
      <c r="AT40">
        <f t="shared" si="3"/>
        <v>159.05197937635057</v>
      </c>
      <c r="AU40">
        <f t="shared" si="4"/>
        <v>-13.044181420606037</v>
      </c>
      <c r="AV40">
        <f t="shared" si="5"/>
        <v>2.2665149570385464E-2</v>
      </c>
      <c r="AW40">
        <f t="shared" si="6"/>
        <v>-5.6373596190951503E-2</v>
      </c>
      <c r="AX40">
        <f t="shared" si="7"/>
        <v>39984</v>
      </c>
      <c r="AY40">
        <f t="shared" si="8"/>
        <v>78400</v>
      </c>
      <c r="AZ40">
        <f t="shared" si="9"/>
        <v>78400</v>
      </c>
      <c r="BA40">
        <f t="shared" si="10"/>
        <v>127400</v>
      </c>
      <c r="BB40">
        <f t="shared" si="11"/>
        <v>1580668</v>
      </c>
      <c r="BC40">
        <f t="shared" si="12"/>
        <v>7031</v>
      </c>
      <c r="BD40">
        <f t="shared" si="13"/>
        <v>20930</v>
      </c>
      <c r="BE40">
        <f t="shared" si="14"/>
        <v>20930</v>
      </c>
      <c r="BF40">
        <f t="shared" si="15"/>
        <v>33830</v>
      </c>
      <c r="BG40">
        <f t="shared" si="16"/>
        <v>336530</v>
      </c>
      <c r="BJ40">
        <f t="shared" si="17"/>
        <v>7165.822000000001</v>
      </c>
      <c r="BK40">
        <f t="shared" si="18"/>
        <v>6892.0420570770566</v>
      </c>
      <c r="BL40" s="3">
        <f t="shared" si="19"/>
        <v>3.8206355519707913E-2</v>
      </c>
      <c r="BN40">
        <f t="shared" si="20"/>
        <v>7324.8739793763516</v>
      </c>
      <c r="BO40">
        <f t="shared" si="21"/>
        <v>6878.9978756564506</v>
      </c>
      <c r="BP40" s="3">
        <f t="shared" si="22"/>
        <v>6.0871505090093501E-2</v>
      </c>
      <c r="BR40">
        <f t="shared" si="23"/>
        <v>7165.822000000001</v>
      </c>
      <c r="BS40">
        <f t="shared" si="24"/>
        <v>6892.0420570770566</v>
      </c>
      <c r="BT40" s="3">
        <f t="shared" si="25"/>
        <v>3.8206355519707913E-2</v>
      </c>
      <c r="BU40">
        <f t="shared" si="26"/>
        <v>0</v>
      </c>
      <c r="BW40">
        <f t="shared" si="30"/>
        <v>7165.822000000001</v>
      </c>
      <c r="BX40">
        <f t="shared" si="31"/>
        <v>6892.0420570770566</v>
      </c>
      <c r="BY40" s="3">
        <f t="shared" si="27"/>
        <v>3.8206355519707913E-2</v>
      </c>
      <c r="BZ40">
        <f t="shared" si="28"/>
        <v>0</v>
      </c>
      <c r="CA40" s="3">
        <f t="shared" si="29"/>
        <v>0</v>
      </c>
    </row>
    <row r="41" spans="1:79" x14ac:dyDescent="0.2">
      <c r="A41">
        <v>5</v>
      </c>
      <c r="B41">
        <v>0</v>
      </c>
      <c r="C41">
        <v>100</v>
      </c>
      <c r="D41">
        <v>1</v>
      </c>
      <c r="E41">
        <v>0.4</v>
      </c>
      <c r="F41">
        <v>7549.0569960739194</v>
      </c>
      <c r="G41">
        <v>6864.013936735787</v>
      </c>
      <c r="H41">
        <v>9.0745514266802579E-2</v>
      </c>
      <c r="I41">
        <v>3600.2628269195561</v>
      </c>
      <c r="J41">
        <v>180434</v>
      </c>
      <c r="K41">
        <v>355260</v>
      </c>
      <c r="L41">
        <v>355260</v>
      </c>
      <c r="M41">
        <v>354760</v>
      </c>
      <c r="N41">
        <v>5419284</v>
      </c>
      <c r="O41">
        <v>68453</v>
      </c>
      <c r="P41">
        <v>90397</v>
      </c>
      <c r="Q41">
        <v>90397</v>
      </c>
      <c r="R41">
        <v>89908</v>
      </c>
      <c r="S41">
        <v>1182093</v>
      </c>
      <c r="U41">
        <v>5</v>
      </c>
      <c r="V41">
        <v>0</v>
      </c>
      <c r="W41">
        <v>100</v>
      </c>
      <c r="X41">
        <v>1</v>
      </c>
      <c r="Y41">
        <v>0.4</v>
      </c>
      <c r="Z41">
        <v>7334.6969999999992</v>
      </c>
      <c r="AA41">
        <v>6960.6683372827174</v>
      </c>
      <c r="AB41">
        <v>5.0994425907066349E-2</v>
      </c>
      <c r="AC41">
        <v>3600.0724639892578</v>
      </c>
      <c r="AD41" s="4">
        <v>99850</v>
      </c>
      <c r="AE41" s="4">
        <v>198460</v>
      </c>
      <c r="AF41" s="4">
        <v>198460</v>
      </c>
      <c r="AG41" s="4">
        <v>99960</v>
      </c>
      <c r="AH41" s="4">
        <v>2256716</v>
      </c>
      <c r="AI41" s="4">
        <v>54422</v>
      </c>
      <c r="AJ41" s="4">
        <v>48587</v>
      </c>
      <c r="AK41" s="4">
        <v>48587</v>
      </c>
      <c r="AL41" s="4">
        <v>22318</v>
      </c>
      <c r="AM41" s="4">
        <v>509299</v>
      </c>
      <c r="AO41" cm="1">
        <f t="array" ref="AO41:AS41">A41:E41</f>
        <v>5</v>
      </c>
      <c r="AP41">
        <v>0</v>
      </c>
      <c r="AQ41">
        <v>100</v>
      </c>
      <c r="AR41">
        <v>1</v>
      </c>
      <c r="AS41">
        <v>0.4</v>
      </c>
      <c r="AT41">
        <f t="shared" si="3"/>
        <v>214.35999607392023</v>
      </c>
      <c r="AU41">
        <f t="shared" si="4"/>
        <v>-96.654400546930447</v>
      </c>
      <c r="AV41">
        <f t="shared" si="5"/>
        <v>3.9751088359736231E-2</v>
      </c>
      <c r="AW41">
        <f t="shared" si="6"/>
        <v>0.19036293029830631</v>
      </c>
      <c r="AX41">
        <f t="shared" si="7"/>
        <v>80584</v>
      </c>
      <c r="AY41">
        <f t="shared" si="8"/>
        <v>156800</v>
      </c>
      <c r="AZ41">
        <f t="shared" si="9"/>
        <v>156800</v>
      </c>
      <c r="BA41">
        <f t="shared" si="10"/>
        <v>254800</v>
      </c>
      <c r="BB41">
        <f t="shared" si="11"/>
        <v>3162568</v>
      </c>
      <c r="BC41">
        <f t="shared" si="12"/>
        <v>14031</v>
      </c>
      <c r="BD41">
        <f t="shared" si="13"/>
        <v>41810</v>
      </c>
      <c r="BE41">
        <f t="shared" si="14"/>
        <v>41810</v>
      </c>
      <c r="BF41">
        <f t="shared" si="15"/>
        <v>67590</v>
      </c>
      <c r="BG41">
        <f t="shared" si="16"/>
        <v>672794</v>
      </c>
      <c r="BJ41">
        <f t="shared" si="17"/>
        <v>7334.6969999999992</v>
      </c>
      <c r="BK41">
        <f t="shared" si="18"/>
        <v>6960.6683372827174</v>
      </c>
      <c r="BL41" s="3">
        <f t="shared" si="19"/>
        <v>5.0994425907066349E-2</v>
      </c>
      <c r="BN41">
        <f t="shared" si="20"/>
        <v>7549.0569960739194</v>
      </c>
      <c r="BO41">
        <f t="shared" si="21"/>
        <v>6864.013936735787</v>
      </c>
      <c r="BP41" s="3">
        <f t="shared" si="22"/>
        <v>9.074551426680269E-2</v>
      </c>
      <c r="BR41">
        <f t="shared" si="23"/>
        <v>7334.6969999999992</v>
      </c>
      <c r="BS41">
        <f t="shared" si="24"/>
        <v>6960.6683372827174</v>
      </c>
      <c r="BT41" s="3">
        <f t="shared" si="25"/>
        <v>5.0994425907066349E-2</v>
      </c>
      <c r="BU41">
        <f t="shared" si="26"/>
        <v>0</v>
      </c>
      <c r="BW41">
        <f t="shared" si="30"/>
        <v>7334.6969999999992</v>
      </c>
      <c r="BX41">
        <f t="shared" si="31"/>
        <v>6960.6683372827174</v>
      </c>
      <c r="BY41" s="3">
        <f t="shared" si="27"/>
        <v>5.0994425907066349E-2</v>
      </c>
      <c r="BZ41">
        <f t="shared" si="28"/>
        <v>0</v>
      </c>
      <c r="CA41" s="3">
        <f t="shared" si="29"/>
        <v>0</v>
      </c>
    </row>
    <row r="42" spans="1:79" x14ac:dyDescent="0.2">
      <c r="A42">
        <v>9</v>
      </c>
      <c r="B42">
        <v>0</v>
      </c>
      <c r="C42">
        <v>10</v>
      </c>
      <c r="D42">
        <v>1</v>
      </c>
      <c r="E42">
        <v>0.4</v>
      </c>
      <c r="F42">
        <v>7681.165</v>
      </c>
      <c r="G42">
        <v>7259.8785127995588</v>
      </c>
      <c r="H42">
        <v>5.4846691511045667E-2</v>
      </c>
      <c r="I42">
        <v>3600.1272811889648</v>
      </c>
      <c r="J42">
        <v>18744</v>
      </c>
      <c r="K42">
        <v>60850</v>
      </c>
      <c r="L42">
        <v>60850</v>
      </c>
      <c r="M42">
        <v>60760</v>
      </c>
      <c r="N42">
        <v>927324</v>
      </c>
      <c r="O42">
        <v>7004</v>
      </c>
      <c r="P42">
        <v>15888</v>
      </c>
      <c r="Q42">
        <v>15888</v>
      </c>
      <c r="R42">
        <v>15804</v>
      </c>
      <c r="S42">
        <v>209724</v>
      </c>
      <c r="U42">
        <v>9</v>
      </c>
      <c r="V42">
        <v>0</v>
      </c>
      <c r="W42">
        <v>10</v>
      </c>
      <c r="X42">
        <v>1</v>
      </c>
      <c r="Y42">
        <v>0.4</v>
      </c>
      <c r="Z42">
        <v>7611.9949999999999</v>
      </c>
      <c r="AA42">
        <v>7255.4242555577584</v>
      </c>
      <c r="AB42">
        <v>4.6843270974592392E-2</v>
      </c>
      <c r="AC42">
        <v>3600.041547775269</v>
      </c>
      <c r="AD42" s="4">
        <v>11240</v>
      </c>
      <c r="AE42" s="4">
        <v>29490</v>
      </c>
      <c r="AF42" s="4">
        <v>29490</v>
      </c>
      <c r="AG42" s="4">
        <v>11760</v>
      </c>
      <c r="AH42" s="4">
        <v>353106</v>
      </c>
      <c r="AI42" s="4">
        <v>5604</v>
      </c>
      <c r="AJ42" s="4">
        <v>7448</v>
      </c>
      <c r="AK42" s="4">
        <v>7448</v>
      </c>
      <c r="AL42" s="4">
        <v>4604</v>
      </c>
      <c r="AM42" s="4">
        <v>82704</v>
      </c>
      <c r="AO42" cm="1">
        <f t="array" ref="AO42:AS42">A42:E42</f>
        <v>9</v>
      </c>
      <c r="AP42">
        <v>0</v>
      </c>
      <c r="AQ42">
        <v>10</v>
      </c>
      <c r="AR42">
        <v>1</v>
      </c>
      <c r="AS42">
        <v>0.4</v>
      </c>
      <c r="AT42">
        <f t="shared" si="3"/>
        <v>69.170000000000073</v>
      </c>
      <c r="AU42">
        <f t="shared" si="4"/>
        <v>4.4542572418004056</v>
      </c>
      <c r="AV42">
        <f t="shared" si="5"/>
        <v>8.0034205364532748E-3</v>
      </c>
      <c r="AW42">
        <f t="shared" si="6"/>
        <v>8.5733413695834315E-2</v>
      </c>
      <c r="AX42">
        <f t="shared" si="7"/>
        <v>7504</v>
      </c>
      <c r="AY42">
        <f t="shared" si="8"/>
        <v>31360</v>
      </c>
      <c r="AZ42">
        <f t="shared" si="9"/>
        <v>31360</v>
      </c>
      <c r="BA42">
        <f t="shared" si="10"/>
        <v>49000</v>
      </c>
      <c r="BB42">
        <f t="shared" si="11"/>
        <v>574218</v>
      </c>
      <c r="BC42">
        <f t="shared" si="12"/>
        <v>1400</v>
      </c>
      <c r="BD42">
        <f t="shared" si="13"/>
        <v>8440</v>
      </c>
      <c r="BE42">
        <f t="shared" si="14"/>
        <v>8440</v>
      </c>
      <c r="BF42">
        <f t="shared" si="15"/>
        <v>11200</v>
      </c>
      <c r="BG42">
        <f t="shared" si="16"/>
        <v>127020</v>
      </c>
      <c r="BJ42">
        <f t="shared" si="17"/>
        <v>7611.9949999999999</v>
      </c>
      <c r="BK42">
        <f t="shared" si="18"/>
        <v>7255.4242555577584</v>
      </c>
      <c r="BL42" s="3">
        <f t="shared" si="19"/>
        <v>4.6843270974592267E-2</v>
      </c>
      <c r="BN42">
        <f t="shared" si="20"/>
        <v>7681.165</v>
      </c>
      <c r="BO42">
        <f t="shared" si="21"/>
        <v>7259.8785127995588</v>
      </c>
      <c r="BP42" s="3">
        <f t="shared" si="22"/>
        <v>5.4846691511045667E-2</v>
      </c>
      <c r="BR42">
        <f t="shared" si="23"/>
        <v>7611.9949999999999</v>
      </c>
      <c r="BS42">
        <f t="shared" si="24"/>
        <v>7255.4242555577584</v>
      </c>
      <c r="BT42" s="3">
        <f t="shared" si="25"/>
        <v>4.6843270974592267E-2</v>
      </c>
      <c r="BU42">
        <f t="shared" si="26"/>
        <v>0</v>
      </c>
      <c r="BW42">
        <f t="shared" si="30"/>
        <v>7611.9949999999999</v>
      </c>
      <c r="BX42">
        <f t="shared" si="31"/>
        <v>7259.8785127995588</v>
      </c>
      <c r="BY42" s="3">
        <f t="shared" si="27"/>
        <v>4.6258108051889298E-2</v>
      </c>
      <c r="BZ42">
        <f t="shared" si="28"/>
        <v>1</v>
      </c>
      <c r="CA42" s="3">
        <f t="shared" si="29"/>
        <v>5.8516292270296977E-4</v>
      </c>
    </row>
    <row r="43" spans="1:79" x14ac:dyDescent="0.2">
      <c r="A43">
        <v>9</v>
      </c>
      <c r="B43">
        <v>0</v>
      </c>
      <c r="C43">
        <v>50</v>
      </c>
      <c r="D43">
        <v>1</v>
      </c>
      <c r="E43">
        <v>0.4</v>
      </c>
      <c r="F43">
        <v>8657.3509930166838</v>
      </c>
      <c r="G43">
        <v>7982.7570611276096</v>
      </c>
      <c r="H43">
        <v>7.7921518075589724E-2</v>
      </c>
      <c r="I43">
        <v>3600.243005752563</v>
      </c>
      <c r="J43">
        <v>90784</v>
      </c>
      <c r="K43">
        <v>296410</v>
      </c>
      <c r="L43">
        <v>296410</v>
      </c>
      <c r="M43">
        <v>295960</v>
      </c>
      <c r="N43">
        <v>4627884</v>
      </c>
      <c r="O43">
        <v>34560</v>
      </c>
      <c r="P43">
        <v>79064</v>
      </c>
      <c r="Q43">
        <v>79064</v>
      </c>
      <c r="R43">
        <v>78638</v>
      </c>
      <c r="S43">
        <v>1054561</v>
      </c>
      <c r="U43">
        <v>9</v>
      </c>
      <c r="V43">
        <v>0</v>
      </c>
      <c r="W43">
        <v>50</v>
      </c>
      <c r="X43">
        <v>1</v>
      </c>
      <c r="Y43">
        <v>0.4</v>
      </c>
      <c r="Z43">
        <v>8650.351999999999</v>
      </c>
      <c r="AA43">
        <v>7990.4308828984294</v>
      </c>
      <c r="AB43">
        <v>7.6288354173514511E-2</v>
      </c>
      <c r="AC43">
        <v>3600.093635559082</v>
      </c>
      <c r="AD43" s="4">
        <v>50800</v>
      </c>
      <c r="AE43" s="4">
        <v>139610</v>
      </c>
      <c r="AF43" s="4">
        <v>139610</v>
      </c>
      <c r="AG43" s="4">
        <v>50960</v>
      </c>
      <c r="AH43" s="4">
        <v>1751866</v>
      </c>
      <c r="AI43" s="4">
        <v>27560</v>
      </c>
      <c r="AJ43" s="4">
        <v>36444</v>
      </c>
      <c r="AK43" s="4">
        <v>36444</v>
      </c>
      <c r="AL43" s="4">
        <v>21898</v>
      </c>
      <c r="AM43" s="4">
        <v>413632</v>
      </c>
      <c r="AO43" cm="1">
        <f t="array" ref="AO43:AS43">A43:E43</f>
        <v>9</v>
      </c>
      <c r="AP43">
        <v>0</v>
      </c>
      <c r="AQ43">
        <v>50</v>
      </c>
      <c r="AR43">
        <v>1</v>
      </c>
      <c r="AS43">
        <v>0.4</v>
      </c>
      <c r="AT43">
        <f t="shared" si="3"/>
        <v>6.9989930166848353</v>
      </c>
      <c r="AU43">
        <f t="shared" si="4"/>
        <v>-7.6738217708198135</v>
      </c>
      <c r="AV43">
        <f t="shared" si="5"/>
        <v>1.6331639020752131E-3</v>
      </c>
      <c r="AW43">
        <f t="shared" si="6"/>
        <v>0.14937019348099057</v>
      </c>
      <c r="AX43">
        <f t="shared" si="7"/>
        <v>39984</v>
      </c>
      <c r="AY43">
        <f t="shared" si="8"/>
        <v>156800</v>
      </c>
      <c r="AZ43">
        <f t="shared" si="9"/>
        <v>156800</v>
      </c>
      <c r="BA43">
        <f t="shared" si="10"/>
        <v>245000</v>
      </c>
      <c r="BB43">
        <f t="shared" si="11"/>
        <v>2876018</v>
      </c>
      <c r="BC43">
        <f t="shared" si="12"/>
        <v>7000</v>
      </c>
      <c r="BD43">
        <f t="shared" si="13"/>
        <v>42620</v>
      </c>
      <c r="BE43">
        <f t="shared" si="14"/>
        <v>42620</v>
      </c>
      <c r="BF43">
        <f t="shared" si="15"/>
        <v>56740</v>
      </c>
      <c r="BG43">
        <f t="shared" si="16"/>
        <v>640929</v>
      </c>
      <c r="BJ43">
        <f t="shared" si="17"/>
        <v>8650.351999999999</v>
      </c>
      <c r="BK43">
        <f t="shared" si="18"/>
        <v>7990.4308828984294</v>
      </c>
      <c r="BL43" s="3">
        <f t="shared" si="19"/>
        <v>7.6288354173514511E-2</v>
      </c>
      <c r="BN43">
        <f t="shared" si="20"/>
        <v>8657.3509930166838</v>
      </c>
      <c r="BO43">
        <f t="shared" si="21"/>
        <v>7982.7570611276096</v>
      </c>
      <c r="BP43" s="3">
        <f t="shared" si="22"/>
        <v>7.7921518075589724E-2</v>
      </c>
      <c r="BR43">
        <f t="shared" si="23"/>
        <v>8650.351999999999</v>
      </c>
      <c r="BS43">
        <f t="shared" si="24"/>
        <v>7990.4308828984294</v>
      </c>
      <c r="BT43" s="3">
        <f t="shared" si="25"/>
        <v>7.6288354173514511E-2</v>
      </c>
      <c r="BU43">
        <f t="shared" si="26"/>
        <v>0</v>
      </c>
      <c r="BW43">
        <f t="shared" si="30"/>
        <v>8650.351999999999</v>
      </c>
      <c r="BX43">
        <f t="shared" si="31"/>
        <v>7990.4308828984294</v>
      </c>
      <c r="BY43" s="3">
        <f t="shared" si="27"/>
        <v>7.6288354173514511E-2</v>
      </c>
      <c r="BZ43">
        <f t="shared" si="28"/>
        <v>0</v>
      </c>
      <c r="CA43" s="3">
        <f t="shared" si="29"/>
        <v>0</v>
      </c>
    </row>
    <row r="44" spans="1:79" x14ac:dyDescent="0.2">
      <c r="A44">
        <v>9</v>
      </c>
      <c r="B44">
        <v>0</v>
      </c>
      <c r="C44">
        <v>100</v>
      </c>
      <c r="D44">
        <v>1</v>
      </c>
      <c r="E44">
        <v>0.4</v>
      </c>
      <c r="F44">
        <v>8934.0104971885085</v>
      </c>
      <c r="G44">
        <v>8006.9204091591519</v>
      </c>
      <c r="H44">
        <v>0.1037708751653143</v>
      </c>
      <c r="I44">
        <v>3600.3550281524658</v>
      </c>
      <c r="J44">
        <v>180834</v>
      </c>
      <c r="K44">
        <v>590860</v>
      </c>
      <c r="L44">
        <v>590860</v>
      </c>
      <c r="M44">
        <v>589960</v>
      </c>
      <c r="N44">
        <v>9253584</v>
      </c>
      <c r="O44">
        <v>68963</v>
      </c>
      <c r="P44">
        <v>157947</v>
      </c>
      <c r="Q44">
        <v>157947</v>
      </c>
      <c r="R44">
        <v>157097</v>
      </c>
      <c r="S44">
        <v>2109718</v>
      </c>
      <c r="U44">
        <v>9</v>
      </c>
      <c r="V44">
        <v>0</v>
      </c>
      <c r="W44">
        <v>100</v>
      </c>
      <c r="X44">
        <v>1</v>
      </c>
      <c r="Y44">
        <v>0.4</v>
      </c>
      <c r="Z44">
        <v>8710.1579999999976</v>
      </c>
      <c r="AA44">
        <v>8008.0601804451317</v>
      </c>
      <c r="AB44">
        <v>8.0606783430893697E-2</v>
      </c>
      <c r="AC44">
        <v>3600.153930664062</v>
      </c>
      <c r="AD44" s="4">
        <v>100250</v>
      </c>
      <c r="AE44" s="4">
        <v>277260</v>
      </c>
      <c r="AF44" s="4">
        <v>277260</v>
      </c>
      <c r="AG44" s="4">
        <v>99960</v>
      </c>
      <c r="AH44" s="4">
        <v>3500316</v>
      </c>
      <c r="AI44" s="4">
        <v>54963</v>
      </c>
      <c r="AJ44" s="4">
        <v>72607</v>
      </c>
      <c r="AK44" s="4">
        <v>72607</v>
      </c>
      <c r="AL44" s="4">
        <v>43617</v>
      </c>
      <c r="AM44" s="4">
        <v>826831</v>
      </c>
      <c r="AO44" cm="1">
        <f t="array" ref="AO44:AS44">A44:E44</f>
        <v>9</v>
      </c>
      <c r="AP44">
        <v>0</v>
      </c>
      <c r="AQ44">
        <v>100</v>
      </c>
      <c r="AR44">
        <v>1</v>
      </c>
      <c r="AS44">
        <v>0.4</v>
      </c>
      <c r="AT44">
        <f t="shared" si="3"/>
        <v>223.85249718851082</v>
      </c>
      <c r="AU44">
        <f t="shared" si="4"/>
        <v>-1.1397712859798048</v>
      </c>
      <c r="AV44">
        <f t="shared" si="5"/>
        <v>2.3164091734420605E-2</v>
      </c>
      <c r="AW44">
        <f t="shared" si="6"/>
        <v>0.20109748840377506</v>
      </c>
      <c r="AX44">
        <f t="shared" si="7"/>
        <v>80584</v>
      </c>
      <c r="AY44">
        <f t="shared" si="8"/>
        <v>313600</v>
      </c>
      <c r="AZ44">
        <f t="shared" si="9"/>
        <v>313600</v>
      </c>
      <c r="BA44">
        <f t="shared" si="10"/>
        <v>490000</v>
      </c>
      <c r="BB44">
        <f t="shared" si="11"/>
        <v>5753268</v>
      </c>
      <c r="BC44">
        <f t="shared" si="12"/>
        <v>14000</v>
      </c>
      <c r="BD44">
        <f t="shared" si="13"/>
        <v>85340</v>
      </c>
      <c r="BE44">
        <f t="shared" si="14"/>
        <v>85340</v>
      </c>
      <c r="BF44">
        <f t="shared" si="15"/>
        <v>113480</v>
      </c>
      <c r="BG44">
        <f t="shared" si="16"/>
        <v>1282887</v>
      </c>
      <c r="BJ44">
        <f t="shared" si="17"/>
        <v>8710.1579999999976</v>
      </c>
      <c r="BK44">
        <f t="shared" si="18"/>
        <v>8008.0601804451317</v>
      </c>
      <c r="BL44" s="3">
        <f t="shared" si="19"/>
        <v>8.0606783430893697E-2</v>
      </c>
      <c r="BN44">
        <f t="shared" si="20"/>
        <v>8934.0104971885085</v>
      </c>
      <c r="BO44">
        <f t="shared" si="21"/>
        <v>8006.9204091591519</v>
      </c>
      <c r="BP44" s="3">
        <f t="shared" si="22"/>
        <v>0.10377087516531434</v>
      </c>
      <c r="BR44">
        <f t="shared" si="23"/>
        <v>8710.1579999999976</v>
      </c>
      <c r="BS44">
        <f t="shared" si="24"/>
        <v>8008.0601804451317</v>
      </c>
      <c r="BT44" s="3">
        <f t="shared" si="25"/>
        <v>8.0606783430893697E-2</v>
      </c>
      <c r="BU44">
        <f t="shared" si="26"/>
        <v>0</v>
      </c>
      <c r="BW44">
        <f t="shared" si="30"/>
        <v>8710.1579999999976</v>
      </c>
      <c r="BX44">
        <f t="shared" si="31"/>
        <v>8008.0601804451317</v>
      </c>
      <c r="BY44" s="3">
        <f t="shared" si="27"/>
        <v>8.0606783430893697E-2</v>
      </c>
      <c r="BZ44">
        <f t="shared" si="28"/>
        <v>0</v>
      </c>
      <c r="CA44" s="3">
        <f t="shared" si="29"/>
        <v>0</v>
      </c>
    </row>
    <row r="45" spans="1:79" x14ac:dyDescent="0.2">
      <c r="A45">
        <v>25</v>
      </c>
      <c r="B45">
        <v>0</v>
      </c>
      <c r="C45">
        <v>10</v>
      </c>
      <c r="D45">
        <v>1</v>
      </c>
      <c r="E45">
        <v>0.4</v>
      </c>
      <c r="F45">
        <v>6931.0999999999995</v>
      </c>
      <c r="G45">
        <v>6205.4021873450047</v>
      </c>
      <c r="H45">
        <v>0.1047016797701656</v>
      </c>
      <c r="I45">
        <v>3600.2064437866211</v>
      </c>
      <c r="J45">
        <v>18904</v>
      </c>
      <c r="K45">
        <v>396170</v>
      </c>
      <c r="L45">
        <v>396170</v>
      </c>
      <c r="M45">
        <v>395920</v>
      </c>
      <c r="N45">
        <v>6441874</v>
      </c>
      <c r="O45">
        <v>7911</v>
      </c>
      <c r="P45">
        <v>132735</v>
      </c>
      <c r="Q45">
        <v>132735</v>
      </c>
      <c r="R45">
        <v>131793</v>
      </c>
      <c r="S45">
        <v>2047550</v>
      </c>
      <c r="U45">
        <v>25</v>
      </c>
      <c r="V45">
        <v>0</v>
      </c>
      <c r="W45">
        <v>10</v>
      </c>
      <c r="X45">
        <v>1</v>
      </c>
      <c r="Y45">
        <v>0.4</v>
      </c>
      <c r="Z45">
        <v>7158.0500000000011</v>
      </c>
      <c r="AA45">
        <v>6269.3</v>
      </c>
      <c r="AB45">
        <v>0.1241609097449726</v>
      </c>
      <c r="AC45">
        <v>3600.0658226013179</v>
      </c>
      <c r="AD45" s="4">
        <v>11400</v>
      </c>
      <c r="AE45" s="4">
        <v>61010</v>
      </c>
      <c r="AF45" s="4">
        <v>61010</v>
      </c>
      <c r="AG45" s="4">
        <v>11760</v>
      </c>
      <c r="AH45" s="4">
        <v>761366</v>
      </c>
      <c r="AI45" s="4">
        <v>5751</v>
      </c>
      <c r="AJ45" s="4">
        <v>17456</v>
      </c>
      <c r="AK45" s="4">
        <v>17456</v>
      </c>
      <c r="AL45" s="4">
        <v>6802</v>
      </c>
      <c r="AM45" s="4">
        <v>192985</v>
      </c>
      <c r="AO45" cm="1">
        <f t="array" ref="AO45:AS45">A45:E45</f>
        <v>25</v>
      </c>
      <c r="AP45">
        <v>0</v>
      </c>
      <c r="AQ45">
        <v>10</v>
      </c>
      <c r="AR45">
        <v>1</v>
      </c>
      <c r="AS45">
        <v>0.4</v>
      </c>
      <c r="AT45">
        <f t="shared" si="3"/>
        <v>-226.95000000000164</v>
      </c>
      <c r="AU45">
        <f t="shared" si="4"/>
        <v>-63.897812654995505</v>
      </c>
      <c r="AV45">
        <f t="shared" si="5"/>
        <v>-1.9459229974806994E-2</v>
      </c>
      <c r="AW45">
        <f t="shared" si="6"/>
        <v>0.14062118530318912</v>
      </c>
      <c r="AX45">
        <f t="shared" si="7"/>
        <v>7504</v>
      </c>
      <c r="AY45">
        <f t="shared" si="8"/>
        <v>335160</v>
      </c>
      <c r="AZ45">
        <f t="shared" si="9"/>
        <v>335160</v>
      </c>
      <c r="BA45">
        <f t="shared" si="10"/>
        <v>384160</v>
      </c>
      <c r="BB45">
        <f t="shared" si="11"/>
        <v>5680508</v>
      </c>
      <c r="BC45">
        <f t="shared" si="12"/>
        <v>2160</v>
      </c>
      <c r="BD45">
        <f t="shared" si="13"/>
        <v>115279</v>
      </c>
      <c r="BE45">
        <f t="shared" si="14"/>
        <v>115279</v>
      </c>
      <c r="BF45">
        <f t="shared" si="15"/>
        <v>124991</v>
      </c>
      <c r="BG45">
        <f t="shared" si="16"/>
        <v>1854565</v>
      </c>
      <c r="BJ45">
        <f t="shared" si="17"/>
        <v>7158.0500000000011</v>
      </c>
      <c r="BK45">
        <f t="shared" si="18"/>
        <v>6269.3</v>
      </c>
      <c r="BL45" s="3">
        <f t="shared" si="19"/>
        <v>0.12416090974497256</v>
      </c>
      <c r="BN45">
        <f t="shared" si="20"/>
        <v>6931.0999999999995</v>
      </c>
      <c r="BO45">
        <f t="shared" si="21"/>
        <v>6205.4021873450047</v>
      </c>
      <c r="BP45" s="3">
        <f t="shared" si="22"/>
        <v>0.1047016797701656</v>
      </c>
      <c r="BR45">
        <f t="shared" si="23"/>
        <v>6931.0999999999995</v>
      </c>
      <c r="BS45">
        <f t="shared" si="24"/>
        <v>6205.4021873450047</v>
      </c>
      <c r="BT45" s="3">
        <f t="shared" si="25"/>
        <v>0.1047016797701656</v>
      </c>
      <c r="BU45">
        <f t="shared" si="26"/>
        <v>1</v>
      </c>
      <c r="BW45">
        <f t="shared" si="30"/>
        <v>6931.0999999999995</v>
      </c>
      <c r="BX45">
        <f t="shared" si="31"/>
        <v>6269.3</v>
      </c>
      <c r="BY45" s="3">
        <f t="shared" si="27"/>
        <v>9.5482679516959698E-2</v>
      </c>
      <c r="BZ45">
        <f t="shared" si="28"/>
        <v>1</v>
      </c>
      <c r="CA45" s="3">
        <f t="shared" si="29"/>
        <v>9.2190002532059057E-3</v>
      </c>
    </row>
    <row r="46" spans="1:79" x14ac:dyDescent="0.2">
      <c r="A46">
        <v>25</v>
      </c>
      <c r="B46">
        <v>0</v>
      </c>
      <c r="C46">
        <v>50</v>
      </c>
      <c r="D46">
        <v>1</v>
      </c>
      <c r="E46">
        <v>0.4</v>
      </c>
      <c r="F46">
        <v>18205.560000000001</v>
      </c>
      <c r="G46">
        <v>6247.1141913797446</v>
      </c>
      <c r="H46">
        <v>0.65685679587006696</v>
      </c>
      <c r="I46">
        <v>3600.301362991333</v>
      </c>
      <c r="J46">
        <v>91584</v>
      </c>
      <c r="K46">
        <v>1973010</v>
      </c>
      <c r="L46">
        <v>1973010</v>
      </c>
      <c r="M46">
        <v>1971760</v>
      </c>
      <c r="N46">
        <v>32200634</v>
      </c>
      <c r="O46">
        <v>39073</v>
      </c>
      <c r="P46">
        <v>664257</v>
      </c>
      <c r="Q46">
        <v>664257</v>
      </c>
      <c r="R46">
        <v>659544</v>
      </c>
      <c r="S46">
        <v>10267145</v>
      </c>
      <c r="U46">
        <v>25</v>
      </c>
      <c r="V46">
        <v>0</v>
      </c>
      <c r="W46">
        <v>50</v>
      </c>
      <c r="X46">
        <v>1</v>
      </c>
      <c r="Y46">
        <v>0.4</v>
      </c>
      <c r="Z46">
        <v>8272.32</v>
      </c>
      <c r="AA46">
        <v>6284.06</v>
      </c>
      <c r="AB46">
        <v>0.240350953541449</v>
      </c>
      <c r="AC46">
        <v>3600.1841506958008</v>
      </c>
      <c r="AD46" s="4">
        <v>51600</v>
      </c>
      <c r="AE46" s="4">
        <v>297210</v>
      </c>
      <c r="AF46" s="4">
        <v>297210</v>
      </c>
      <c r="AG46" s="4">
        <v>50960</v>
      </c>
      <c r="AH46" s="4">
        <v>3793166</v>
      </c>
      <c r="AI46" s="4">
        <v>28320</v>
      </c>
      <c r="AJ46" s="4">
        <v>86665</v>
      </c>
      <c r="AK46" s="4">
        <v>86665</v>
      </c>
      <c r="AL46" s="4">
        <v>33450</v>
      </c>
      <c r="AM46" s="4">
        <v>966239</v>
      </c>
      <c r="AO46" cm="1">
        <f t="array" ref="AO46:AS46">A46:E46</f>
        <v>25</v>
      </c>
      <c r="AP46">
        <v>0</v>
      </c>
      <c r="AQ46">
        <v>50</v>
      </c>
      <c r="AR46">
        <v>1</v>
      </c>
      <c r="AS46">
        <v>0.4</v>
      </c>
      <c r="AT46">
        <f t="shared" si="3"/>
        <v>9933.2400000000016</v>
      </c>
      <c r="AU46">
        <f t="shared" si="4"/>
        <v>-36.945808620255775</v>
      </c>
      <c r="AV46">
        <f t="shared" si="5"/>
        <v>0.41650584232861798</v>
      </c>
      <c r="AW46">
        <f t="shared" si="6"/>
        <v>0.11721229553222656</v>
      </c>
      <c r="AX46">
        <f t="shared" si="7"/>
        <v>39984</v>
      </c>
      <c r="AY46">
        <f t="shared" si="8"/>
        <v>1675800</v>
      </c>
      <c r="AZ46">
        <f t="shared" si="9"/>
        <v>1675800</v>
      </c>
      <c r="BA46">
        <f t="shared" si="10"/>
        <v>1920800</v>
      </c>
      <c r="BB46">
        <f t="shared" si="11"/>
        <v>28407468</v>
      </c>
      <c r="BC46">
        <f t="shared" si="12"/>
        <v>10753</v>
      </c>
      <c r="BD46">
        <f t="shared" si="13"/>
        <v>577592</v>
      </c>
      <c r="BE46">
        <f t="shared" si="14"/>
        <v>577592</v>
      </c>
      <c r="BF46">
        <f t="shared" si="15"/>
        <v>626094</v>
      </c>
      <c r="BG46">
        <f t="shared" si="16"/>
        <v>9300906</v>
      </c>
      <c r="BJ46">
        <f t="shared" si="17"/>
        <v>8272.32</v>
      </c>
      <c r="BK46">
        <f t="shared" si="18"/>
        <v>6284.06</v>
      </c>
      <c r="BL46" s="3">
        <f t="shared" si="19"/>
        <v>0.240350953541449</v>
      </c>
      <c r="BN46">
        <f t="shared" si="20"/>
        <v>18205.560000000001</v>
      </c>
      <c r="BO46">
        <f t="shared" si="21"/>
        <v>6247.1141913797446</v>
      </c>
      <c r="BP46" s="3">
        <f t="shared" si="22"/>
        <v>0.65685679587006696</v>
      </c>
      <c r="BR46">
        <f t="shared" si="23"/>
        <v>8272.32</v>
      </c>
      <c r="BS46">
        <f t="shared" si="24"/>
        <v>6284.06</v>
      </c>
      <c r="BT46" s="3">
        <f t="shared" si="25"/>
        <v>0.240350953541449</v>
      </c>
      <c r="BU46">
        <f t="shared" si="26"/>
        <v>0</v>
      </c>
      <c r="BW46">
        <f t="shared" si="30"/>
        <v>8272.32</v>
      </c>
      <c r="BX46">
        <f t="shared" si="31"/>
        <v>6284.06</v>
      </c>
      <c r="BY46" s="3">
        <f t="shared" si="27"/>
        <v>0.240350953541449</v>
      </c>
      <c r="BZ46">
        <f t="shared" si="28"/>
        <v>0</v>
      </c>
      <c r="CA46" s="3">
        <f t="shared" si="29"/>
        <v>0</v>
      </c>
    </row>
    <row r="47" spans="1:79" x14ac:dyDescent="0.2">
      <c r="A47">
        <v>25</v>
      </c>
      <c r="B47">
        <v>0</v>
      </c>
      <c r="C47">
        <v>100</v>
      </c>
      <c r="D47">
        <v>1</v>
      </c>
      <c r="E47">
        <v>0.4</v>
      </c>
      <c r="F47">
        <v>16171.619998090229</v>
      </c>
      <c r="G47">
        <v>6074.6180318137122</v>
      </c>
      <c r="H47">
        <v>0.62436552228341446</v>
      </c>
      <c r="I47">
        <v>3600.6793766021729</v>
      </c>
      <c r="J47">
        <v>182434</v>
      </c>
      <c r="K47">
        <v>3944060</v>
      </c>
      <c r="L47">
        <v>3944060</v>
      </c>
      <c r="M47">
        <v>3941560</v>
      </c>
      <c r="N47">
        <v>64399084</v>
      </c>
      <c r="O47">
        <v>78048</v>
      </c>
      <c r="P47">
        <v>1326052</v>
      </c>
      <c r="Q47">
        <v>1326052</v>
      </c>
      <c r="R47">
        <v>1316618</v>
      </c>
      <c r="S47">
        <v>20492033</v>
      </c>
      <c r="U47">
        <v>25</v>
      </c>
      <c r="V47">
        <v>0</v>
      </c>
      <c r="W47">
        <v>100</v>
      </c>
      <c r="X47">
        <v>1</v>
      </c>
      <c r="Y47">
        <v>0.4</v>
      </c>
      <c r="Z47">
        <v>12429.21999988455</v>
      </c>
      <c r="AA47">
        <v>5854.0732628315136</v>
      </c>
      <c r="AB47">
        <v>0.52900718927769474</v>
      </c>
      <c r="AC47">
        <v>3600.0702877044678</v>
      </c>
      <c r="AD47" s="4">
        <v>101850</v>
      </c>
      <c r="AE47" s="4">
        <v>592460</v>
      </c>
      <c r="AF47" s="4">
        <v>592460</v>
      </c>
      <c r="AG47" s="4">
        <v>99960</v>
      </c>
      <c r="AH47" s="4">
        <v>7582916</v>
      </c>
      <c r="AI47" s="4">
        <v>56552</v>
      </c>
      <c r="AJ47" s="4">
        <v>172797</v>
      </c>
      <c r="AK47" s="4">
        <v>172797</v>
      </c>
      <c r="AL47" s="4">
        <v>66139</v>
      </c>
      <c r="AM47" s="4">
        <v>1926044</v>
      </c>
      <c r="AO47" cm="1">
        <f t="array" ref="AO47:AS47">A47:E47</f>
        <v>25</v>
      </c>
      <c r="AP47">
        <v>0</v>
      </c>
      <c r="AQ47">
        <v>100</v>
      </c>
      <c r="AR47">
        <v>1</v>
      </c>
      <c r="AS47">
        <v>0.4</v>
      </c>
      <c r="AT47">
        <f t="shared" si="3"/>
        <v>3742.3999982056794</v>
      </c>
      <c r="AU47">
        <f t="shared" si="4"/>
        <v>220.54476898219855</v>
      </c>
      <c r="AV47">
        <f t="shared" si="5"/>
        <v>9.535833300571972E-2</v>
      </c>
      <c r="AW47">
        <f t="shared" si="6"/>
        <v>0.60908889770507812</v>
      </c>
      <c r="AX47">
        <f t="shared" si="7"/>
        <v>80584</v>
      </c>
      <c r="AY47">
        <f t="shared" si="8"/>
        <v>3351600</v>
      </c>
      <c r="AZ47">
        <f t="shared" si="9"/>
        <v>3351600</v>
      </c>
      <c r="BA47">
        <f t="shared" si="10"/>
        <v>3841600</v>
      </c>
      <c r="BB47">
        <f t="shared" si="11"/>
        <v>56816168</v>
      </c>
      <c r="BC47">
        <f t="shared" si="12"/>
        <v>21496</v>
      </c>
      <c r="BD47">
        <f t="shared" si="13"/>
        <v>1153255</v>
      </c>
      <c r="BE47">
        <f t="shared" si="14"/>
        <v>1153255</v>
      </c>
      <c r="BF47">
        <f t="shared" si="15"/>
        <v>1250479</v>
      </c>
      <c r="BG47">
        <f t="shared" si="16"/>
        <v>18565989</v>
      </c>
      <c r="BJ47">
        <f t="shared" si="17"/>
        <v>12429.21999988455</v>
      </c>
      <c r="BK47">
        <f t="shared" si="18"/>
        <v>5854.0732628315136</v>
      </c>
      <c r="BL47" s="3">
        <f t="shared" si="19"/>
        <v>0.52900718927769486</v>
      </c>
      <c r="BN47">
        <f t="shared" si="20"/>
        <v>16171.619998090229</v>
      </c>
      <c r="BO47">
        <f t="shared" si="21"/>
        <v>6074.6180318137122</v>
      </c>
      <c r="BP47" s="3">
        <f t="shared" si="22"/>
        <v>0.62436552228341458</v>
      </c>
      <c r="BR47">
        <f t="shared" si="23"/>
        <v>12429.21999988455</v>
      </c>
      <c r="BS47">
        <f t="shared" si="24"/>
        <v>5854.0732628315136</v>
      </c>
      <c r="BT47" s="3">
        <f t="shared" si="25"/>
        <v>0.52900718927769486</v>
      </c>
      <c r="BU47">
        <f t="shared" si="26"/>
        <v>0</v>
      </c>
      <c r="BW47">
        <f t="shared" si="30"/>
        <v>12429.21999988455</v>
      </c>
      <c r="BX47">
        <f t="shared" si="31"/>
        <v>6074.6180318137122</v>
      </c>
      <c r="BY47" s="3">
        <f t="shared" si="27"/>
        <v>0.51126313381932764</v>
      </c>
      <c r="BZ47">
        <f t="shared" si="28"/>
        <v>1</v>
      </c>
      <c r="CA47" s="3">
        <f t="shared" si="29"/>
        <v>1.7744055458367214E-2</v>
      </c>
    </row>
    <row r="48" spans="1:79" x14ac:dyDescent="0.2">
      <c r="A48">
        <v>5</v>
      </c>
      <c r="B48">
        <v>0.1</v>
      </c>
      <c r="C48">
        <v>10</v>
      </c>
      <c r="D48">
        <v>1</v>
      </c>
      <c r="E48">
        <v>0.4</v>
      </c>
      <c r="F48">
        <v>6491.125</v>
      </c>
      <c r="G48">
        <v>6164.7581194360464</v>
      </c>
      <c r="H48">
        <v>5.0278939407876692E-2</v>
      </c>
      <c r="I48">
        <v>3600.0476341247559</v>
      </c>
      <c r="J48">
        <v>18704</v>
      </c>
      <c r="K48">
        <v>37290</v>
      </c>
      <c r="L48">
        <v>37290</v>
      </c>
      <c r="M48">
        <v>37240</v>
      </c>
      <c r="N48">
        <v>543894</v>
      </c>
      <c r="O48">
        <v>7755</v>
      </c>
      <c r="P48">
        <v>9649</v>
      </c>
      <c r="Q48">
        <v>9649</v>
      </c>
      <c r="R48">
        <v>9600</v>
      </c>
      <c r="S48">
        <v>122057</v>
      </c>
      <c r="U48">
        <v>5</v>
      </c>
      <c r="V48">
        <v>0.1</v>
      </c>
      <c r="W48">
        <v>10</v>
      </c>
      <c r="X48">
        <v>1</v>
      </c>
      <c r="Y48">
        <v>0.4</v>
      </c>
      <c r="Z48">
        <v>6468.44</v>
      </c>
      <c r="AA48">
        <v>6168.8042332936757</v>
      </c>
      <c r="AB48">
        <v>4.6322724908374191E-2</v>
      </c>
      <c r="AC48">
        <v>3600.0386371612549</v>
      </c>
      <c r="AD48" s="4">
        <v>11200</v>
      </c>
      <c r="AE48" s="4">
        <v>21610</v>
      </c>
      <c r="AF48" s="4">
        <v>21610</v>
      </c>
      <c r="AG48" s="4">
        <v>11760</v>
      </c>
      <c r="AH48" s="4">
        <v>228746</v>
      </c>
      <c r="AI48" s="4">
        <v>6324</v>
      </c>
      <c r="AJ48" s="4">
        <v>5439</v>
      </c>
      <c r="AK48" s="4">
        <v>5439</v>
      </c>
      <c r="AL48" s="4">
        <v>2810</v>
      </c>
      <c r="AM48" s="4">
        <v>53503</v>
      </c>
      <c r="AO48" cm="1">
        <f t="array" ref="AO48:AS48">A48:E48</f>
        <v>5</v>
      </c>
      <c r="AP48">
        <v>0.1</v>
      </c>
      <c r="AQ48">
        <v>10</v>
      </c>
      <c r="AR48">
        <v>1</v>
      </c>
      <c r="AS48">
        <v>0.4</v>
      </c>
      <c r="AT48">
        <f t="shared" si="3"/>
        <v>22.6850000000004</v>
      </c>
      <c r="AU48">
        <f t="shared" si="4"/>
        <v>-4.0461138576292797</v>
      </c>
      <c r="AV48">
        <f t="shared" si="5"/>
        <v>3.9562144995025014E-3</v>
      </c>
      <c r="AW48">
        <f t="shared" si="6"/>
        <v>8.9969635009765625E-3</v>
      </c>
      <c r="AX48">
        <f t="shared" si="7"/>
        <v>7504</v>
      </c>
      <c r="AY48">
        <f t="shared" si="8"/>
        <v>15680</v>
      </c>
      <c r="AZ48">
        <f t="shared" si="9"/>
        <v>15680</v>
      </c>
      <c r="BA48">
        <f t="shared" si="10"/>
        <v>25480</v>
      </c>
      <c r="BB48">
        <f t="shared" si="11"/>
        <v>315148</v>
      </c>
      <c r="BC48">
        <f t="shared" si="12"/>
        <v>1431</v>
      </c>
      <c r="BD48">
        <f t="shared" si="13"/>
        <v>4210</v>
      </c>
      <c r="BE48">
        <f t="shared" si="14"/>
        <v>4210</v>
      </c>
      <c r="BF48">
        <f t="shared" si="15"/>
        <v>6790</v>
      </c>
      <c r="BG48">
        <f t="shared" si="16"/>
        <v>68554</v>
      </c>
      <c r="BJ48">
        <f t="shared" si="17"/>
        <v>6468.44</v>
      </c>
      <c r="BK48">
        <f t="shared" si="18"/>
        <v>6168.8042332936757</v>
      </c>
      <c r="BL48" s="3">
        <f t="shared" si="19"/>
        <v>4.6322724908374191E-2</v>
      </c>
      <c r="BN48">
        <f t="shared" si="20"/>
        <v>6491.125</v>
      </c>
      <c r="BO48">
        <f t="shared" si="21"/>
        <v>6164.7581194360464</v>
      </c>
      <c r="BP48" s="3">
        <f t="shared" si="22"/>
        <v>5.0278939407876692E-2</v>
      </c>
      <c r="BR48">
        <f t="shared" si="23"/>
        <v>6468.44</v>
      </c>
      <c r="BS48">
        <f t="shared" si="24"/>
        <v>6168.8042332936757</v>
      </c>
      <c r="BT48" s="3">
        <f t="shared" si="25"/>
        <v>4.6322724908374191E-2</v>
      </c>
      <c r="BU48">
        <f t="shared" si="26"/>
        <v>0</v>
      </c>
      <c r="BW48">
        <f t="shared" si="30"/>
        <v>6468.44</v>
      </c>
      <c r="BX48">
        <f t="shared" si="31"/>
        <v>6168.8042332936757</v>
      </c>
      <c r="BY48" s="3">
        <f t="shared" si="27"/>
        <v>4.6322724908374191E-2</v>
      </c>
      <c r="BZ48">
        <f t="shared" si="28"/>
        <v>0</v>
      </c>
      <c r="CA48" s="3">
        <f t="shared" si="29"/>
        <v>0</v>
      </c>
    </row>
    <row r="49" spans="1:79" x14ac:dyDescent="0.2">
      <c r="A49">
        <v>5</v>
      </c>
      <c r="B49">
        <v>0.1</v>
      </c>
      <c r="C49">
        <v>50</v>
      </c>
      <c r="D49">
        <v>1</v>
      </c>
      <c r="E49">
        <v>0.4</v>
      </c>
      <c r="F49">
        <v>6831.6169986669966</v>
      </c>
      <c r="G49">
        <v>6512.8911905886234</v>
      </c>
      <c r="H49">
        <v>4.6654519441087623E-2</v>
      </c>
      <c r="I49">
        <v>3600.2126007080078</v>
      </c>
      <c r="J49">
        <v>90584</v>
      </c>
      <c r="K49">
        <v>178610</v>
      </c>
      <c r="L49">
        <v>178610</v>
      </c>
      <c r="M49">
        <v>178360</v>
      </c>
      <c r="N49">
        <v>2710734</v>
      </c>
      <c r="O49">
        <v>38294</v>
      </c>
      <c r="P49">
        <v>47328</v>
      </c>
      <c r="Q49">
        <v>47328</v>
      </c>
      <c r="R49">
        <v>47083</v>
      </c>
      <c r="S49">
        <v>609276</v>
      </c>
      <c r="U49">
        <v>5</v>
      </c>
      <c r="V49">
        <v>0.1</v>
      </c>
      <c r="W49">
        <v>50</v>
      </c>
      <c r="X49">
        <v>1</v>
      </c>
      <c r="Y49">
        <v>0.4</v>
      </c>
      <c r="Z49">
        <v>6768.6909964034803</v>
      </c>
      <c r="AA49">
        <v>6507.7610728447553</v>
      </c>
      <c r="AB49">
        <v>3.8549539888490879E-2</v>
      </c>
      <c r="AC49">
        <v>3600.0723972320561</v>
      </c>
      <c r="AD49" s="4">
        <v>50600</v>
      </c>
      <c r="AE49" s="4">
        <v>100210</v>
      </c>
      <c r="AF49" s="4">
        <v>100210</v>
      </c>
      <c r="AG49" s="4">
        <v>50960</v>
      </c>
      <c r="AH49" s="4">
        <v>1130066</v>
      </c>
      <c r="AI49" s="4">
        <v>31263</v>
      </c>
      <c r="AJ49" s="4">
        <v>26398</v>
      </c>
      <c r="AK49" s="4">
        <v>26398</v>
      </c>
      <c r="AL49" s="4">
        <v>13253</v>
      </c>
      <c r="AM49" s="4">
        <v>266746</v>
      </c>
      <c r="AO49" cm="1">
        <f t="array" ref="AO49:AS49">A49:E49</f>
        <v>5</v>
      </c>
      <c r="AP49">
        <v>0.1</v>
      </c>
      <c r="AQ49">
        <v>50</v>
      </c>
      <c r="AR49">
        <v>1</v>
      </c>
      <c r="AS49">
        <v>0.4</v>
      </c>
      <c r="AT49">
        <f t="shared" si="3"/>
        <v>62.926002263516239</v>
      </c>
      <c r="AU49">
        <f t="shared" si="4"/>
        <v>5.1301177438681407</v>
      </c>
      <c r="AV49">
        <f t="shared" si="5"/>
        <v>8.1049795525967444E-3</v>
      </c>
      <c r="AW49">
        <f t="shared" si="6"/>
        <v>0.14020347595169369</v>
      </c>
      <c r="AX49">
        <f t="shared" si="7"/>
        <v>39984</v>
      </c>
      <c r="AY49">
        <f t="shared" si="8"/>
        <v>78400</v>
      </c>
      <c r="AZ49">
        <f t="shared" si="9"/>
        <v>78400</v>
      </c>
      <c r="BA49">
        <f t="shared" si="10"/>
        <v>127400</v>
      </c>
      <c r="BB49">
        <f t="shared" si="11"/>
        <v>1580668</v>
      </c>
      <c r="BC49">
        <f t="shared" si="12"/>
        <v>7031</v>
      </c>
      <c r="BD49">
        <f t="shared" si="13"/>
        <v>20930</v>
      </c>
      <c r="BE49">
        <f t="shared" si="14"/>
        <v>20930</v>
      </c>
      <c r="BF49">
        <f t="shared" si="15"/>
        <v>33830</v>
      </c>
      <c r="BG49">
        <f t="shared" si="16"/>
        <v>342530</v>
      </c>
      <c r="BJ49">
        <f t="shared" si="17"/>
        <v>6768.6909964034803</v>
      </c>
      <c r="BK49">
        <f t="shared" si="18"/>
        <v>6507.7610728447553</v>
      </c>
      <c r="BL49" s="3">
        <f t="shared" si="19"/>
        <v>3.8549539888490879E-2</v>
      </c>
      <c r="BN49">
        <f t="shared" si="20"/>
        <v>6831.6169986669966</v>
      </c>
      <c r="BO49">
        <f t="shared" si="21"/>
        <v>6512.8911905886234</v>
      </c>
      <c r="BP49" s="3">
        <f t="shared" si="22"/>
        <v>4.6654519441087484E-2</v>
      </c>
      <c r="BR49">
        <f t="shared" si="23"/>
        <v>6768.6909964034803</v>
      </c>
      <c r="BS49">
        <f t="shared" si="24"/>
        <v>6507.7610728447553</v>
      </c>
      <c r="BT49" s="3">
        <f t="shared" si="25"/>
        <v>3.8549539888490879E-2</v>
      </c>
      <c r="BU49">
        <f t="shared" si="26"/>
        <v>0</v>
      </c>
      <c r="BW49">
        <f t="shared" si="30"/>
        <v>6768.6909964034803</v>
      </c>
      <c r="BX49">
        <f t="shared" si="31"/>
        <v>6512.8911905886234</v>
      </c>
      <c r="BY49" s="3">
        <f t="shared" si="27"/>
        <v>3.7791621149610051E-2</v>
      </c>
      <c r="BZ49">
        <f t="shared" si="28"/>
        <v>1</v>
      </c>
      <c r="CA49" s="3">
        <f t="shared" si="29"/>
        <v>7.5791873888082784E-4</v>
      </c>
    </row>
    <row r="50" spans="1:79" x14ac:dyDescent="0.2">
      <c r="A50">
        <v>5</v>
      </c>
      <c r="B50">
        <v>0.1</v>
      </c>
      <c r="C50">
        <v>100</v>
      </c>
      <c r="D50">
        <v>1</v>
      </c>
      <c r="E50">
        <v>0.4</v>
      </c>
      <c r="F50">
        <v>7207.2299941922347</v>
      </c>
      <c r="G50">
        <v>6614.4810411723283</v>
      </c>
      <c r="H50">
        <v>8.2243657202220308E-2</v>
      </c>
      <c r="I50">
        <v>3600.2725391387939</v>
      </c>
      <c r="J50">
        <v>180434</v>
      </c>
      <c r="K50">
        <v>355260</v>
      </c>
      <c r="L50">
        <v>355260</v>
      </c>
      <c r="M50">
        <v>354760</v>
      </c>
      <c r="N50">
        <v>5419284</v>
      </c>
      <c r="O50">
        <v>76473</v>
      </c>
      <c r="P50">
        <v>94417</v>
      </c>
      <c r="Q50">
        <v>94417</v>
      </c>
      <c r="R50">
        <v>93928</v>
      </c>
      <c r="S50">
        <v>1218153</v>
      </c>
      <c r="U50">
        <v>5</v>
      </c>
      <c r="V50">
        <v>0.1</v>
      </c>
      <c r="W50">
        <v>100</v>
      </c>
      <c r="X50">
        <v>1</v>
      </c>
      <c r="Y50">
        <v>0.4</v>
      </c>
      <c r="Z50">
        <v>6894.0924999999988</v>
      </c>
      <c r="AA50">
        <v>6582.8342646862302</v>
      </c>
      <c r="AB50">
        <v>4.5148543526761307E-2</v>
      </c>
      <c r="AC50">
        <v>3600.1284084320068</v>
      </c>
      <c r="AD50" s="4">
        <v>99850</v>
      </c>
      <c r="AE50" s="4">
        <v>198460</v>
      </c>
      <c r="AF50" s="4">
        <v>198460</v>
      </c>
      <c r="AG50" s="4">
        <v>99960</v>
      </c>
      <c r="AH50" s="4">
        <v>2256716</v>
      </c>
      <c r="AI50" s="4">
        <v>62442</v>
      </c>
      <c r="AJ50" s="4">
        <v>52607</v>
      </c>
      <c r="AK50" s="4">
        <v>52607</v>
      </c>
      <c r="AL50" s="4">
        <v>26338</v>
      </c>
      <c r="AM50" s="4">
        <v>533359</v>
      </c>
      <c r="AO50" cm="1">
        <f t="array" ref="AO50:AS50">A50:E50</f>
        <v>5</v>
      </c>
      <c r="AP50">
        <v>0.1</v>
      </c>
      <c r="AQ50">
        <v>100</v>
      </c>
      <c r="AR50">
        <v>1</v>
      </c>
      <c r="AS50">
        <v>0.4</v>
      </c>
      <c r="AT50">
        <f t="shared" si="3"/>
        <v>313.13749419223586</v>
      </c>
      <c r="AU50">
        <f t="shared" si="4"/>
        <v>31.646776486098133</v>
      </c>
      <c r="AV50">
        <f t="shared" si="5"/>
        <v>3.7095113675459E-2</v>
      </c>
      <c r="AW50">
        <f t="shared" si="6"/>
        <v>0.14413070678710938</v>
      </c>
      <c r="AX50">
        <f t="shared" si="7"/>
        <v>80584</v>
      </c>
      <c r="AY50">
        <f t="shared" si="8"/>
        <v>156800</v>
      </c>
      <c r="AZ50">
        <f t="shared" si="9"/>
        <v>156800</v>
      </c>
      <c r="BA50">
        <f t="shared" si="10"/>
        <v>254800</v>
      </c>
      <c r="BB50">
        <f t="shared" si="11"/>
        <v>3162568</v>
      </c>
      <c r="BC50">
        <f t="shared" si="12"/>
        <v>14031</v>
      </c>
      <c r="BD50">
        <f t="shared" si="13"/>
        <v>41810</v>
      </c>
      <c r="BE50">
        <f t="shared" si="14"/>
        <v>41810</v>
      </c>
      <c r="BF50">
        <f t="shared" si="15"/>
        <v>67590</v>
      </c>
      <c r="BG50">
        <f t="shared" si="16"/>
        <v>684794</v>
      </c>
      <c r="BJ50">
        <f t="shared" si="17"/>
        <v>6894.0924999999988</v>
      </c>
      <c r="BK50">
        <f t="shared" si="18"/>
        <v>6582.8342646862302</v>
      </c>
      <c r="BL50" s="3">
        <f t="shared" si="19"/>
        <v>4.5148543526761307E-2</v>
      </c>
      <c r="BN50">
        <f t="shared" si="20"/>
        <v>7207.2299941922347</v>
      </c>
      <c r="BO50">
        <f t="shared" si="21"/>
        <v>6614.4810411723283</v>
      </c>
      <c r="BP50" s="3">
        <f t="shared" si="22"/>
        <v>8.2243657202220308E-2</v>
      </c>
      <c r="BR50">
        <f t="shared" si="23"/>
        <v>6894.0924999999988</v>
      </c>
      <c r="BS50">
        <f t="shared" si="24"/>
        <v>6582.8342646862302</v>
      </c>
      <c r="BT50" s="3">
        <f t="shared" si="25"/>
        <v>4.5148543526761307E-2</v>
      </c>
      <c r="BU50">
        <f t="shared" si="26"/>
        <v>0</v>
      </c>
      <c r="BW50">
        <f t="shared" si="30"/>
        <v>6894.0924999999988</v>
      </c>
      <c r="BX50">
        <f t="shared" si="31"/>
        <v>6614.4810411723283</v>
      </c>
      <c r="BY50" s="3">
        <f t="shared" si="27"/>
        <v>4.0558124050071934E-2</v>
      </c>
      <c r="BZ50">
        <f t="shared" si="28"/>
        <v>1</v>
      </c>
      <c r="CA50" s="3">
        <f t="shared" si="29"/>
        <v>4.5904194766893738E-3</v>
      </c>
    </row>
    <row r="51" spans="1:79" x14ac:dyDescent="0.2">
      <c r="A51">
        <v>9</v>
      </c>
      <c r="B51">
        <v>0.1</v>
      </c>
      <c r="C51">
        <v>10</v>
      </c>
      <c r="D51">
        <v>1</v>
      </c>
      <c r="E51">
        <v>0.4</v>
      </c>
      <c r="F51">
        <v>7629.6399883751628</v>
      </c>
      <c r="G51">
        <v>7179.5582564574361</v>
      </c>
      <c r="H51">
        <v>5.8991214867738187E-2</v>
      </c>
      <c r="I51">
        <v>3600.0663433074951</v>
      </c>
      <c r="J51">
        <v>18744</v>
      </c>
      <c r="K51">
        <v>60850</v>
      </c>
      <c r="L51">
        <v>60850</v>
      </c>
      <c r="M51">
        <v>60760</v>
      </c>
      <c r="N51">
        <v>927324</v>
      </c>
      <c r="O51">
        <v>7824</v>
      </c>
      <c r="P51">
        <v>16308</v>
      </c>
      <c r="Q51">
        <v>16308</v>
      </c>
      <c r="R51">
        <v>16224</v>
      </c>
      <c r="S51">
        <v>216584</v>
      </c>
      <c r="U51">
        <v>9</v>
      </c>
      <c r="V51">
        <v>0.1</v>
      </c>
      <c r="W51">
        <v>10</v>
      </c>
      <c r="X51">
        <v>1</v>
      </c>
      <c r="Y51">
        <v>0.4</v>
      </c>
      <c r="Z51">
        <v>7617.4100000000008</v>
      </c>
      <c r="AA51">
        <v>7179.3575399726797</v>
      </c>
      <c r="AB51">
        <v>5.7506745734747247E-2</v>
      </c>
      <c r="AC51">
        <v>3600.0770301818852</v>
      </c>
      <c r="AD51" s="4">
        <v>11240</v>
      </c>
      <c r="AE51" s="4">
        <v>29490</v>
      </c>
      <c r="AF51" s="4">
        <v>29490</v>
      </c>
      <c r="AG51" s="4">
        <v>11760</v>
      </c>
      <c r="AH51" s="4">
        <v>353106</v>
      </c>
      <c r="AI51" s="4">
        <v>6424</v>
      </c>
      <c r="AJ51" s="4">
        <v>7868</v>
      </c>
      <c r="AK51" s="4">
        <v>7868</v>
      </c>
      <c r="AL51" s="4">
        <v>5024</v>
      </c>
      <c r="AM51" s="4">
        <v>85564</v>
      </c>
      <c r="AO51" cm="1">
        <f t="array" ref="AO51:AS51">A51:E51</f>
        <v>9</v>
      </c>
      <c r="AP51">
        <v>0.1</v>
      </c>
      <c r="AQ51">
        <v>10</v>
      </c>
      <c r="AR51">
        <v>1</v>
      </c>
      <c r="AS51">
        <v>0.4</v>
      </c>
      <c r="AT51">
        <f t="shared" si="3"/>
        <v>12.229988375162065</v>
      </c>
      <c r="AU51">
        <f t="shared" si="4"/>
        <v>0.20071648475641268</v>
      </c>
      <c r="AV51">
        <f t="shared" si="5"/>
        <v>1.4844691329909399E-3</v>
      </c>
      <c r="AW51">
        <f t="shared" si="6"/>
        <v>-1.0686874390103185E-2</v>
      </c>
      <c r="AX51">
        <f t="shared" si="7"/>
        <v>7504</v>
      </c>
      <c r="AY51">
        <f t="shared" si="8"/>
        <v>31360</v>
      </c>
      <c r="AZ51">
        <f t="shared" si="9"/>
        <v>31360</v>
      </c>
      <c r="BA51">
        <f t="shared" si="10"/>
        <v>49000</v>
      </c>
      <c r="BB51">
        <f t="shared" si="11"/>
        <v>574218</v>
      </c>
      <c r="BC51">
        <f t="shared" si="12"/>
        <v>1400</v>
      </c>
      <c r="BD51">
        <f t="shared" si="13"/>
        <v>8440</v>
      </c>
      <c r="BE51">
        <f t="shared" si="14"/>
        <v>8440</v>
      </c>
      <c r="BF51">
        <f t="shared" si="15"/>
        <v>11200</v>
      </c>
      <c r="BG51">
        <f t="shared" si="16"/>
        <v>131020</v>
      </c>
      <c r="BJ51">
        <f t="shared" si="17"/>
        <v>7617.4100000000008</v>
      </c>
      <c r="BK51">
        <f t="shared" si="18"/>
        <v>7179.3575399726797</v>
      </c>
      <c r="BL51" s="3">
        <f t="shared" si="19"/>
        <v>5.7506745734747254E-2</v>
      </c>
      <c r="BN51">
        <f t="shared" si="20"/>
        <v>7629.6399883751628</v>
      </c>
      <c r="BO51">
        <f t="shared" si="21"/>
        <v>7179.5582564574361</v>
      </c>
      <c r="BP51" s="3">
        <f t="shared" si="22"/>
        <v>5.8991214867738194E-2</v>
      </c>
      <c r="BR51">
        <f t="shared" si="23"/>
        <v>7617.4100000000008</v>
      </c>
      <c r="BS51">
        <f t="shared" si="24"/>
        <v>7179.3575399726797</v>
      </c>
      <c r="BT51" s="3">
        <f t="shared" si="25"/>
        <v>5.7506745734747254E-2</v>
      </c>
      <c r="BU51">
        <f t="shared" si="26"/>
        <v>0</v>
      </c>
      <c r="BW51">
        <f t="shared" si="30"/>
        <v>7617.4100000000008</v>
      </c>
      <c r="BX51">
        <f t="shared" si="31"/>
        <v>7179.5582564574361</v>
      </c>
      <c r="BY51" s="3">
        <f t="shared" si="27"/>
        <v>5.7480396032583862E-2</v>
      </c>
      <c r="BZ51">
        <f t="shared" si="28"/>
        <v>1</v>
      </c>
      <c r="CA51" s="3">
        <f t="shared" si="29"/>
        <v>2.634970216339183E-5</v>
      </c>
    </row>
    <row r="52" spans="1:79" x14ac:dyDescent="0.2">
      <c r="A52">
        <v>9</v>
      </c>
      <c r="B52">
        <v>0.1</v>
      </c>
      <c r="C52">
        <v>50</v>
      </c>
      <c r="D52">
        <v>1</v>
      </c>
      <c r="E52">
        <v>0.4</v>
      </c>
      <c r="F52">
        <v>8796.742986114421</v>
      </c>
      <c r="G52">
        <v>7917.949266964767</v>
      </c>
      <c r="H52">
        <v>9.9899897102464164E-2</v>
      </c>
      <c r="I52">
        <v>3600.2121200561519</v>
      </c>
      <c r="J52">
        <v>90784</v>
      </c>
      <c r="K52">
        <v>296410</v>
      </c>
      <c r="L52">
        <v>296410</v>
      </c>
      <c r="M52">
        <v>295960</v>
      </c>
      <c r="N52">
        <v>4627884</v>
      </c>
      <c r="O52">
        <v>38580</v>
      </c>
      <c r="P52">
        <v>81084</v>
      </c>
      <c r="Q52">
        <v>81084</v>
      </c>
      <c r="R52">
        <v>80658</v>
      </c>
      <c r="S52">
        <v>1088621</v>
      </c>
      <c r="U52">
        <v>9</v>
      </c>
      <c r="V52">
        <v>0.1</v>
      </c>
      <c r="W52">
        <v>50</v>
      </c>
      <c r="X52">
        <v>1</v>
      </c>
      <c r="Y52">
        <v>0.4</v>
      </c>
      <c r="Z52">
        <v>8535.2249998500265</v>
      </c>
      <c r="AA52">
        <v>7914.3193618249406</v>
      </c>
      <c r="AB52">
        <v>7.2746253090691326E-2</v>
      </c>
      <c r="AC52">
        <v>3600.1445407867432</v>
      </c>
      <c r="AD52" s="4">
        <v>50800</v>
      </c>
      <c r="AE52" s="4">
        <v>139610</v>
      </c>
      <c r="AF52" s="4">
        <v>139610</v>
      </c>
      <c r="AG52" s="4">
        <v>50960</v>
      </c>
      <c r="AH52" s="4">
        <v>1751866</v>
      </c>
      <c r="AI52" s="4">
        <v>31580</v>
      </c>
      <c r="AJ52" s="4">
        <v>38464</v>
      </c>
      <c r="AK52" s="4">
        <v>38464</v>
      </c>
      <c r="AL52" s="4">
        <v>23918</v>
      </c>
      <c r="AM52" s="4">
        <v>427692</v>
      </c>
      <c r="AO52" cm="1">
        <f t="array" ref="AO52:AS52">A52:E52</f>
        <v>9</v>
      </c>
      <c r="AP52">
        <v>0.1</v>
      </c>
      <c r="AQ52">
        <v>50</v>
      </c>
      <c r="AR52">
        <v>1</v>
      </c>
      <c r="AS52">
        <v>0.4</v>
      </c>
      <c r="AT52">
        <f t="shared" si="3"/>
        <v>261.51798626439449</v>
      </c>
      <c r="AU52">
        <f t="shared" si="4"/>
        <v>3.6299051398264055</v>
      </c>
      <c r="AV52">
        <f t="shared" si="5"/>
        <v>2.7153644011772837E-2</v>
      </c>
      <c r="AW52">
        <f t="shared" si="6"/>
        <v>6.757926940872494E-2</v>
      </c>
      <c r="AX52">
        <f t="shared" si="7"/>
        <v>39984</v>
      </c>
      <c r="AY52">
        <f t="shared" si="8"/>
        <v>156800</v>
      </c>
      <c r="AZ52">
        <f t="shared" si="9"/>
        <v>156800</v>
      </c>
      <c r="BA52">
        <f t="shared" si="10"/>
        <v>245000</v>
      </c>
      <c r="BB52">
        <f t="shared" si="11"/>
        <v>2876018</v>
      </c>
      <c r="BC52">
        <f t="shared" si="12"/>
        <v>7000</v>
      </c>
      <c r="BD52">
        <f t="shared" si="13"/>
        <v>42620</v>
      </c>
      <c r="BE52">
        <f t="shared" si="14"/>
        <v>42620</v>
      </c>
      <c r="BF52">
        <f t="shared" si="15"/>
        <v>56740</v>
      </c>
      <c r="BG52">
        <f t="shared" si="16"/>
        <v>660929</v>
      </c>
      <c r="BJ52">
        <f t="shared" si="17"/>
        <v>8535.2249998500265</v>
      </c>
      <c r="BK52">
        <f t="shared" si="18"/>
        <v>7914.3193618249406</v>
      </c>
      <c r="BL52" s="3">
        <f t="shared" si="19"/>
        <v>7.2746253090691326E-2</v>
      </c>
      <c r="BN52">
        <f t="shared" si="20"/>
        <v>8796.742986114421</v>
      </c>
      <c r="BO52">
        <f t="shared" si="21"/>
        <v>7917.949266964767</v>
      </c>
      <c r="BP52" s="3">
        <f t="shared" si="22"/>
        <v>9.9899897102464164E-2</v>
      </c>
      <c r="BR52">
        <f t="shared" si="23"/>
        <v>8535.2249998500265</v>
      </c>
      <c r="BS52">
        <f t="shared" si="24"/>
        <v>7914.3193618249406</v>
      </c>
      <c r="BT52" s="3">
        <f t="shared" si="25"/>
        <v>7.2746253090691326E-2</v>
      </c>
      <c r="BU52">
        <f t="shared" si="26"/>
        <v>0</v>
      </c>
      <c r="BW52">
        <f t="shared" si="30"/>
        <v>8535.2249998500265</v>
      </c>
      <c r="BX52">
        <f t="shared" si="31"/>
        <v>7917.949266964767</v>
      </c>
      <c r="BY52" s="3">
        <f t="shared" si="27"/>
        <v>7.2320967859207663E-2</v>
      </c>
      <c r="BZ52">
        <f t="shared" si="28"/>
        <v>1</v>
      </c>
      <c r="CA52" s="3">
        <f t="shared" si="29"/>
        <v>4.2528523148366304E-4</v>
      </c>
    </row>
    <row r="53" spans="1:79" x14ac:dyDescent="0.2">
      <c r="A53">
        <v>9</v>
      </c>
      <c r="B53">
        <v>0.1</v>
      </c>
      <c r="C53">
        <v>100</v>
      </c>
      <c r="D53">
        <v>1</v>
      </c>
      <c r="E53">
        <v>0.4</v>
      </c>
      <c r="F53">
        <v>8967.0709933311991</v>
      </c>
      <c r="G53">
        <v>7936.6655706329784</v>
      </c>
      <c r="H53">
        <v>0.1149099213627876</v>
      </c>
      <c r="I53">
        <v>3600.3558826446529</v>
      </c>
      <c r="J53">
        <v>180834</v>
      </c>
      <c r="K53">
        <v>590860</v>
      </c>
      <c r="L53">
        <v>590860</v>
      </c>
      <c r="M53">
        <v>589960</v>
      </c>
      <c r="N53">
        <v>9253584</v>
      </c>
      <c r="O53">
        <v>76983</v>
      </c>
      <c r="P53">
        <v>161967</v>
      </c>
      <c r="Q53">
        <v>161967</v>
      </c>
      <c r="R53">
        <v>161117</v>
      </c>
      <c r="S53">
        <v>2177778</v>
      </c>
      <c r="U53">
        <v>9</v>
      </c>
      <c r="V53">
        <v>0.1</v>
      </c>
      <c r="W53">
        <v>100</v>
      </c>
      <c r="X53">
        <v>1</v>
      </c>
      <c r="Y53">
        <v>0.4</v>
      </c>
      <c r="Z53">
        <v>8782.3609999999971</v>
      </c>
      <c r="AA53">
        <v>7934.9144230473576</v>
      </c>
      <c r="AB53">
        <v>9.649416335227394E-2</v>
      </c>
      <c r="AC53">
        <v>3600.1275539398189</v>
      </c>
      <c r="AD53" s="4">
        <v>100250</v>
      </c>
      <c r="AE53" s="4">
        <v>277260</v>
      </c>
      <c r="AF53" s="4">
        <v>277260</v>
      </c>
      <c r="AG53" s="4">
        <v>99960</v>
      </c>
      <c r="AH53" s="4">
        <v>3500316</v>
      </c>
      <c r="AI53" s="4">
        <v>62983</v>
      </c>
      <c r="AJ53" s="4">
        <v>76627</v>
      </c>
      <c r="AK53" s="4">
        <v>76627</v>
      </c>
      <c r="AL53" s="4">
        <v>47637</v>
      </c>
      <c r="AM53" s="4">
        <v>854891</v>
      </c>
      <c r="AO53" cm="1">
        <f t="array" ref="AO53:AS53">A53:E53</f>
        <v>9</v>
      </c>
      <c r="AP53">
        <v>0.1</v>
      </c>
      <c r="AQ53">
        <v>100</v>
      </c>
      <c r="AR53">
        <v>1</v>
      </c>
      <c r="AS53">
        <v>0.4</v>
      </c>
      <c r="AT53">
        <f t="shared" si="3"/>
        <v>184.70999333120199</v>
      </c>
      <c r="AU53">
        <f t="shared" si="4"/>
        <v>1.7511475856208563</v>
      </c>
      <c r="AV53">
        <f t="shared" si="5"/>
        <v>1.8415758010513664E-2</v>
      </c>
      <c r="AW53">
        <f t="shared" si="6"/>
        <v>0.22832870483398438</v>
      </c>
      <c r="AX53">
        <f t="shared" si="7"/>
        <v>80584</v>
      </c>
      <c r="AY53">
        <f t="shared" si="8"/>
        <v>313600</v>
      </c>
      <c r="AZ53">
        <f t="shared" si="9"/>
        <v>313600</v>
      </c>
      <c r="BA53">
        <f t="shared" si="10"/>
        <v>490000</v>
      </c>
      <c r="BB53">
        <f t="shared" si="11"/>
        <v>5753268</v>
      </c>
      <c r="BC53">
        <f t="shared" si="12"/>
        <v>14000</v>
      </c>
      <c r="BD53">
        <f t="shared" si="13"/>
        <v>85340</v>
      </c>
      <c r="BE53">
        <f t="shared" si="14"/>
        <v>85340</v>
      </c>
      <c r="BF53">
        <f t="shared" si="15"/>
        <v>113480</v>
      </c>
      <c r="BG53">
        <f t="shared" si="16"/>
        <v>1322887</v>
      </c>
      <c r="BJ53">
        <f t="shared" si="17"/>
        <v>8782.3609999999971</v>
      </c>
      <c r="BK53">
        <f t="shared" si="18"/>
        <v>7934.9144230473576</v>
      </c>
      <c r="BL53" s="3">
        <f t="shared" si="19"/>
        <v>9.649416335227394E-2</v>
      </c>
      <c r="BN53">
        <f t="shared" si="20"/>
        <v>8967.0709933311991</v>
      </c>
      <c r="BO53">
        <f t="shared" si="21"/>
        <v>7936.6655706329784</v>
      </c>
      <c r="BP53" s="3">
        <f t="shared" si="22"/>
        <v>0.11490992136278748</v>
      </c>
      <c r="BR53">
        <f t="shared" si="23"/>
        <v>8782.3609999999971</v>
      </c>
      <c r="BS53">
        <f t="shared" si="24"/>
        <v>7934.9144230473576</v>
      </c>
      <c r="BT53" s="3">
        <f t="shared" si="25"/>
        <v>9.649416335227394E-2</v>
      </c>
      <c r="BU53">
        <f t="shared" si="26"/>
        <v>0</v>
      </c>
      <c r="BW53">
        <f t="shared" si="30"/>
        <v>8782.3609999999971</v>
      </c>
      <c r="BX53">
        <f t="shared" si="31"/>
        <v>7936.6655706329784</v>
      </c>
      <c r="BY53" s="3">
        <f t="shared" si="27"/>
        <v>9.629476963734683E-2</v>
      </c>
      <c r="BZ53">
        <f t="shared" si="28"/>
        <v>1</v>
      </c>
      <c r="CA53" s="3">
        <f t="shared" si="29"/>
        <v>1.9939371492710967E-4</v>
      </c>
    </row>
    <row r="54" spans="1:79" x14ac:dyDescent="0.2">
      <c r="A54">
        <v>25</v>
      </c>
      <c r="B54">
        <v>0.1</v>
      </c>
      <c r="C54">
        <v>10</v>
      </c>
      <c r="D54">
        <v>1</v>
      </c>
      <c r="E54">
        <v>0.4</v>
      </c>
      <c r="F54">
        <v>6865.1500000000005</v>
      </c>
      <c r="G54">
        <v>6079.9000000000005</v>
      </c>
      <c r="H54">
        <v>0.11438206011521961</v>
      </c>
      <c r="I54">
        <v>3600.3019142150879</v>
      </c>
      <c r="J54">
        <v>18904</v>
      </c>
      <c r="K54">
        <v>396170</v>
      </c>
      <c r="L54">
        <v>396170</v>
      </c>
      <c r="M54">
        <v>395920</v>
      </c>
      <c r="N54">
        <v>6441874</v>
      </c>
      <c r="O54">
        <v>8771</v>
      </c>
      <c r="P54">
        <v>133195</v>
      </c>
      <c r="Q54">
        <v>133195</v>
      </c>
      <c r="R54">
        <v>132213</v>
      </c>
      <c r="S54">
        <v>2093904</v>
      </c>
      <c r="U54">
        <v>25</v>
      </c>
      <c r="V54">
        <v>0.1</v>
      </c>
      <c r="W54">
        <v>10</v>
      </c>
      <c r="X54">
        <v>1</v>
      </c>
      <c r="Y54">
        <v>0.4</v>
      </c>
      <c r="Z54">
        <v>6899.1500000000005</v>
      </c>
      <c r="AA54">
        <v>6099.5</v>
      </c>
      <c r="AB54">
        <v>0.1159055825717662</v>
      </c>
      <c r="AC54">
        <v>3600.083820343018</v>
      </c>
      <c r="AD54" s="4">
        <v>11400</v>
      </c>
      <c r="AE54" s="4">
        <v>61010</v>
      </c>
      <c r="AF54" s="4">
        <v>61010</v>
      </c>
      <c r="AG54" s="4">
        <v>11760</v>
      </c>
      <c r="AH54" s="4">
        <v>761366</v>
      </c>
      <c r="AI54" s="4">
        <v>6571</v>
      </c>
      <c r="AJ54" s="4">
        <v>17876</v>
      </c>
      <c r="AK54" s="4">
        <v>17876</v>
      </c>
      <c r="AL54" s="4">
        <v>7222</v>
      </c>
      <c r="AM54" s="4">
        <v>197845</v>
      </c>
      <c r="AO54" cm="1">
        <f t="array" ref="AO54:AS54">A54:E54</f>
        <v>25</v>
      </c>
      <c r="AP54">
        <v>0.1</v>
      </c>
      <c r="AQ54">
        <v>10</v>
      </c>
      <c r="AR54">
        <v>1</v>
      </c>
      <c r="AS54">
        <v>0.4</v>
      </c>
      <c r="AT54">
        <f t="shared" si="3"/>
        <v>-34</v>
      </c>
      <c r="AU54">
        <f t="shared" si="4"/>
        <v>-19.599999999999454</v>
      </c>
      <c r="AV54">
        <f t="shared" si="5"/>
        <v>-1.5235224565465916E-3</v>
      </c>
      <c r="AW54">
        <f t="shared" si="6"/>
        <v>0.21809387206985775</v>
      </c>
      <c r="AX54">
        <f t="shared" si="7"/>
        <v>7504</v>
      </c>
      <c r="AY54">
        <f t="shared" si="8"/>
        <v>335160</v>
      </c>
      <c r="AZ54">
        <f t="shared" si="9"/>
        <v>335160</v>
      </c>
      <c r="BA54">
        <f t="shared" si="10"/>
        <v>384160</v>
      </c>
      <c r="BB54">
        <f t="shared" si="11"/>
        <v>5680508</v>
      </c>
      <c r="BC54">
        <f t="shared" si="12"/>
        <v>2200</v>
      </c>
      <c r="BD54">
        <f t="shared" si="13"/>
        <v>115319</v>
      </c>
      <c r="BE54">
        <f t="shared" si="14"/>
        <v>115319</v>
      </c>
      <c r="BF54">
        <f t="shared" si="15"/>
        <v>124991</v>
      </c>
      <c r="BG54">
        <f t="shared" si="16"/>
        <v>1896059</v>
      </c>
      <c r="BJ54">
        <f t="shared" si="17"/>
        <v>6899.1500000000005</v>
      </c>
      <c r="BK54">
        <f t="shared" si="18"/>
        <v>6099.5</v>
      </c>
      <c r="BL54" s="3">
        <f t="shared" si="19"/>
        <v>0.11590558257176616</v>
      </c>
      <c r="BN54">
        <f t="shared" si="20"/>
        <v>6865.1500000000005</v>
      </c>
      <c r="BO54">
        <f t="shared" si="21"/>
        <v>6079.9000000000005</v>
      </c>
      <c r="BP54" s="3">
        <f t="shared" si="22"/>
        <v>0.11438206011521962</v>
      </c>
      <c r="BR54">
        <f t="shared" si="23"/>
        <v>6865.1500000000005</v>
      </c>
      <c r="BS54">
        <f t="shared" si="24"/>
        <v>6079.9000000000005</v>
      </c>
      <c r="BT54" s="3">
        <f t="shared" si="25"/>
        <v>0.11438206011521962</v>
      </c>
      <c r="BU54">
        <f t="shared" si="26"/>
        <v>1</v>
      </c>
      <c r="BW54">
        <f t="shared" si="30"/>
        <v>6865.1500000000005</v>
      </c>
      <c r="BX54">
        <f t="shared" si="31"/>
        <v>6099.5</v>
      </c>
      <c r="BY54" s="3">
        <f t="shared" si="27"/>
        <v>0.11152706058862523</v>
      </c>
      <c r="BZ54">
        <f t="shared" si="28"/>
        <v>1</v>
      </c>
      <c r="CA54" s="3">
        <f t="shared" si="29"/>
        <v>2.85499952659439E-3</v>
      </c>
    </row>
    <row r="55" spans="1:79" x14ac:dyDescent="0.2">
      <c r="A55">
        <v>25</v>
      </c>
      <c r="B55">
        <v>0.1</v>
      </c>
      <c r="C55">
        <v>50</v>
      </c>
      <c r="D55">
        <v>1</v>
      </c>
      <c r="E55">
        <v>0.4</v>
      </c>
      <c r="F55">
        <v>14065.079998678961</v>
      </c>
      <c r="G55">
        <v>6098.5603643794284</v>
      </c>
      <c r="H55">
        <v>0.5664041466559574</v>
      </c>
      <c r="I55">
        <v>3600.2781925201421</v>
      </c>
      <c r="J55">
        <v>91584</v>
      </c>
      <c r="K55">
        <v>1973010</v>
      </c>
      <c r="L55">
        <v>1973010</v>
      </c>
      <c r="M55">
        <v>1971760</v>
      </c>
      <c r="N55">
        <v>32200634</v>
      </c>
      <c r="O55">
        <v>43293</v>
      </c>
      <c r="P55">
        <v>666477</v>
      </c>
      <c r="Q55">
        <v>666477</v>
      </c>
      <c r="R55">
        <v>661564</v>
      </c>
      <c r="S55">
        <v>10498566</v>
      </c>
      <c r="U55">
        <v>25</v>
      </c>
      <c r="V55">
        <v>0.1</v>
      </c>
      <c r="W55">
        <v>50</v>
      </c>
      <c r="X55">
        <v>1</v>
      </c>
      <c r="Y55">
        <v>0.4</v>
      </c>
      <c r="Z55">
        <v>9272.0600000000031</v>
      </c>
      <c r="AA55">
        <v>6028.2</v>
      </c>
      <c r="AB55">
        <v>0.34985321492742738</v>
      </c>
      <c r="AC55">
        <v>3600.050514221191</v>
      </c>
      <c r="AD55" s="4">
        <v>51600</v>
      </c>
      <c r="AE55" s="4">
        <v>297210</v>
      </c>
      <c r="AF55" s="4">
        <v>297210</v>
      </c>
      <c r="AG55" s="4">
        <v>50960</v>
      </c>
      <c r="AH55" s="4">
        <v>3793166</v>
      </c>
      <c r="AI55" s="4">
        <v>32340</v>
      </c>
      <c r="AJ55" s="4">
        <v>88685</v>
      </c>
      <c r="AK55" s="4">
        <v>88685</v>
      </c>
      <c r="AL55" s="4">
        <v>35470</v>
      </c>
      <c r="AM55" s="4">
        <v>990299</v>
      </c>
      <c r="AO55" cm="1">
        <f t="array" ref="AO55:AS55">A55:E55</f>
        <v>25</v>
      </c>
      <c r="AP55">
        <v>0.1</v>
      </c>
      <c r="AQ55">
        <v>50</v>
      </c>
      <c r="AR55">
        <v>1</v>
      </c>
      <c r="AS55">
        <v>0.4</v>
      </c>
      <c r="AT55">
        <f t="shared" si="3"/>
        <v>4793.0199986789576</v>
      </c>
      <c r="AU55">
        <f t="shared" si="4"/>
        <v>70.360364379428574</v>
      </c>
      <c r="AV55">
        <f t="shared" si="5"/>
        <v>0.21655093172853002</v>
      </c>
      <c r="AW55">
        <f t="shared" si="6"/>
        <v>0.22767829895110481</v>
      </c>
      <c r="AX55">
        <f t="shared" si="7"/>
        <v>39984</v>
      </c>
      <c r="AY55">
        <f t="shared" si="8"/>
        <v>1675800</v>
      </c>
      <c r="AZ55">
        <f t="shared" si="9"/>
        <v>1675800</v>
      </c>
      <c r="BA55">
        <f t="shared" si="10"/>
        <v>1920800</v>
      </c>
      <c r="BB55">
        <f t="shared" si="11"/>
        <v>28407468</v>
      </c>
      <c r="BC55">
        <f t="shared" si="12"/>
        <v>10953</v>
      </c>
      <c r="BD55">
        <f t="shared" si="13"/>
        <v>577792</v>
      </c>
      <c r="BE55">
        <f t="shared" si="14"/>
        <v>577792</v>
      </c>
      <c r="BF55">
        <f t="shared" si="15"/>
        <v>626094</v>
      </c>
      <c r="BG55">
        <f t="shared" si="16"/>
        <v>9508267</v>
      </c>
      <c r="BJ55">
        <f t="shared" si="17"/>
        <v>9272.0600000000031</v>
      </c>
      <c r="BK55">
        <f t="shared" si="18"/>
        <v>6028.2</v>
      </c>
      <c r="BL55" s="3">
        <f t="shared" si="19"/>
        <v>0.34985321492742738</v>
      </c>
      <c r="BN55">
        <f t="shared" si="20"/>
        <v>14065.079998678961</v>
      </c>
      <c r="BO55">
        <f t="shared" si="21"/>
        <v>6098.5603643794284</v>
      </c>
      <c r="BP55" s="3">
        <f t="shared" si="22"/>
        <v>0.56640414665595751</v>
      </c>
      <c r="BR55">
        <f t="shared" si="23"/>
        <v>9272.0600000000031</v>
      </c>
      <c r="BS55">
        <f t="shared" si="24"/>
        <v>6028.2</v>
      </c>
      <c r="BT55" s="3">
        <f t="shared" si="25"/>
        <v>0.34985321492742738</v>
      </c>
      <c r="BU55">
        <f t="shared" si="26"/>
        <v>0</v>
      </c>
      <c r="BW55">
        <f t="shared" si="30"/>
        <v>9272.0600000000031</v>
      </c>
      <c r="BX55">
        <f t="shared" si="31"/>
        <v>6098.5603643794284</v>
      </c>
      <c r="BY55" s="3">
        <f t="shared" si="27"/>
        <v>0.34226478642508501</v>
      </c>
      <c r="BZ55">
        <f t="shared" si="28"/>
        <v>1</v>
      </c>
      <c r="CA55" s="3">
        <f t="shared" si="29"/>
        <v>7.5884285023423703E-3</v>
      </c>
    </row>
    <row r="56" spans="1:79" x14ac:dyDescent="0.2">
      <c r="A56">
        <v>25</v>
      </c>
      <c r="B56">
        <v>0.1</v>
      </c>
      <c r="C56">
        <v>100</v>
      </c>
      <c r="D56">
        <v>1</v>
      </c>
      <c r="E56">
        <v>0.4</v>
      </c>
      <c r="F56">
        <v>20184.429997242849</v>
      </c>
      <c r="G56">
        <v>5917.4984014888169</v>
      </c>
      <c r="H56">
        <v>0.70682856031618746</v>
      </c>
      <c r="I56">
        <v>3600.742668151855</v>
      </c>
      <c r="J56">
        <v>182434</v>
      </c>
      <c r="K56">
        <v>3944060</v>
      </c>
      <c r="L56">
        <v>3944060</v>
      </c>
      <c r="M56">
        <v>3941560</v>
      </c>
      <c r="N56">
        <v>64399084</v>
      </c>
      <c r="O56">
        <v>86468</v>
      </c>
      <c r="P56">
        <v>1330472</v>
      </c>
      <c r="Q56">
        <v>1330472</v>
      </c>
      <c r="R56">
        <v>1320638</v>
      </c>
      <c r="S56">
        <v>20954055</v>
      </c>
      <c r="U56">
        <v>25</v>
      </c>
      <c r="V56">
        <v>0.1</v>
      </c>
      <c r="W56">
        <v>100</v>
      </c>
      <c r="X56">
        <v>1</v>
      </c>
      <c r="Y56">
        <v>0.4</v>
      </c>
      <c r="Z56">
        <v>12669.424999999999</v>
      </c>
      <c r="AA56">
        <v>5630.5852367055331</v>
      </c>
      <c r="AB56">
        <v>0.55557689187113579</v>
      </c>
      <c r="AC56">
        <v>3600.080974578857</v>
      </c>
      <c r="AD56" s="4">
        <v>101850</v>
      </c>
      <c r="AE56" s="4">
        <v>592460</v>
      </c>
      <c r="AF56" s="4">
        <v>592460</v>
      </c>
      <c r="AG56" s="4">
        <v>99960</v>
      </c>
      <c r="AH56" s="4">
        <v>7582916</v>
      </c>
      <c r="AI56" s="4">
        <v>64572</v>
      </c>
      <c r="AJ56" s="4">
        <v>176817</v>
      </c>
      <c r="AK56" s="4">
        <v>176817</v>
      </c>
      <c r="AL56" s="4">
        <v>70159</v>
      </c>
      <c r="AM56" s="4">
        <v>1973904</v>
      </c>
      <c r="AO56" cm="1">
        <f t="array" ref="AO56:AS56">A56:E56</f>
        <v>25</v>
      </c>
      <c r="AP56">
        <v>0.1</v>
      </c>
      <c r="AQ56">
        <v>100</v>
      </c>
      <c r="AR56">
        <v>1</v>
      </c>
      <c r="AS56">
        <v>0.4</v>
      </c>
      <c r="AT56">
        <f t="shared" si="3"/>
        <v>7515.0049972428496</v>
      </c>
      <c r="AU56">
        <f t="shared" si="4"/>
        <v>286.91316478328372</v>
      </c>
      <c r="AV56">
        <f t="shared" si="5"/>
        <v>0.15125166844505167</v>
      </c>
      <c r="AW56">
        <f t="shared" si="6"/>
        <v>0.66169357299804688</v>
      </c>
      <c r="AX56">
        <f t="shared" si="7"/>
        <v>80584</v>
      </c>
      <c r="AY56">
        <f t="shared" si="8"/>
        <v>3351600</v>
      </c>
      <c r="AZ56">
        <f t="shared" si="9"/>
        <v>3351600</v>
      </c>
      <c r="BA56">
        <f t="shared" si="10"/>
        <v>3841600</v>
      </c>
      <c r="BB56">
        <f t="shared" si="11"/>
        <v>56816168</v>
      </c>
      <c r="BC56">
        <f t="shared" si="12"/>
        <v>21896</v>
      </c>
      <c r="BD56">
        <f t="shared" si="13"/>
        <v>1153655</v>
      </c>
      <c r="BE56">
        <f t="shared" si="14"/>
        <v>1153655</v>
      </c>
      <c r="BF56">
        <f t="shared" si="15"/>
        <v>1250479</v>
      </c>
      <c r="BG56">
        <f t="shared" si="16"/>
        <v>18980151</v>
      </c>
      <c r="BJ56">
        <f t="shared" si="17"/>
        <v>12669.424999999999</v>
      </c>
      <c r="BK56">
        <f t="shared" si="18"/>
        <v>5630.5852367055331</v>
      </c>
      <c r="BL56" s="3">
        <f t="shared" si="19"/>
        <v>0.5555768918711359</v>
      </c>
      <c r="BN56">
        <f>F56</f>
        <v>20184.429997242849</v>
      </c>
      <c r="BO56">
        <f>G56</f>
        <v>5917.4984014888169</v>
      </c>
      <c r="BP56" s="3">
        <f>(BN56-BO56)/BN56</f>
        <v>0.70682856031618746</v>
      </c>
      <c r="BR56">
        <f t="shared" si="23"/>
        <v>12669.424999999999</v>
      </c>
      <c r="BS56">
        <f t="shared" si="24"/>
        <v>5630.5852367055331</v>
      </c>
      <c r="BT56" s="3">
        <f>(BR56-BS56)/BR56</f>
        <v>0.5555768918711359</v>
      </c>
      <c r="BU56">
        <f t="shared" si="26"/>
        <v>0</v>
      </c>
      <c r="BW56">
        <f t="shared" si="30"/>
        <v>12669.424999999999</v>
      </c>
      <c r="BX56">
        <f>IF(MAX(AA56,G56)&gt;=BW56,MIN(G56,AA56),MAX(AA56,G56))</f>
        <v>5917.4984014888169</v>
      </c>
      <c r="BY56" s="3">
        <f t="shared" si="27"/>
        <v>0.53293078403409644</v>
      </c>
      <c r="BZ56">
        <f t="shared" si="28"/>
        <v>1</v>
      </c>
      <c r="CA56" s="3">
        <f t="shared" si="29"/>
        <v>2.2646107837039464E-2</v>
      </c>
    </row>
    <row r="58" spans="1:79" x14ac:dyDescent="0.2">
      <c r="AT58">
        <f>AVERAGE(AT3:AT56)</f>
        <v>1075.2343781265645</v>
      </c>
      <c r="AU58">
        <f>AVERAGE(AU3:AU56)</f>
        <v>78.313912889159369</v>
      </c>
    </row>
  </sheetData>
  <sortState xmlns:xlrd2="http://schemas.microsoft.com/office/spreadsheetml/2017/richdata2" ref="U3:AM56">
    <sortCondition descending="1" ref="Y3:Y56"/>
    <sortCondition ref="V3:V56"/>
    <sortCondition ref="U3:U56"/>
    <sortCondition ref="W3:W56"/>
  </sortState>
  <conditionalFormatting sqref="AT3:AT56 AT58">
    <cfRule type="colorScale" priority="14">
      <colorScale>
        <cfvo type="min"/>
        <cfvo type="percentile" val="50"/>
        <cfvo type="max"/>
        <color rgb="FF63BE7B"/>
        <color rgb="FFFCFCFF"/>
        <color rgb="FFF8696B"/>
      </colorScale>
    </cfRule>
    <cfRule type="colorScale" priority="42">
      <colorScale>
        <cfvo type="min"/>
        <cfvo type="max"/>
        <color rgb="FFFF7128"/>
        <color rgb="FFFFEF9C"/>
      </colorScale>
    </cfRule>
  </conditionalFormatting>
  <conditionalFormatting sqref="AU3:AU56 AU58">
    <cfRule type="colorScale" priority="12">
      <colorScale>
        <cfvo type="min"/>
        <cfvo type="percentile" val="50"/>
        <cfvo type="max"/>
        <color rgb="FF63BE7B"/>
        <color rgb="FFFCFCFF"/>
        <color rgb="FFF8696B"/>
      </colorScale>
    </cfRule>
    <cfRule type="colorScale" priority="13">
      <colorScale>
        <cfvo type="min"/>
        <cfvo type="max"/>
        <color rgb="FFFF7128"/>
        <color rgb="FFFFEF9C"/>
      </colorScale>
    </cfRule>
  </conditionalFormatting>
  <conditionalFormatting sqref="AV3:AV56">
    <cfRule type="colorScale" priority="10">
      <colorScale>
        <cfvo type="min"/>
        <cfvo type="percentile" val="50"/>
        <cfvo type="max"/>
        <color rgb="FF63BE7B"/>
        <color rgb="FFFCFCFF"/>
        <color rgb="FFF8696B"/>
      </colorScale>
    </cfRule>
    <cfRule type="colorScale" priority="11">
      <colorScale>
        <cfvo type="min"/>
        <cfvo type="max"/>
        <color rgb="FFFF7128"/>
        <color rgb="FFFFEF9C"/>
      </colorScale>
    </cfRule>
  </conditionalFormatting>
  <conditionalFormatting sqref="AW3:AW56">
    <cfRule type="colorScale" priority="4">
      <colorScale>
        <cfvo type="min"/>
        <cfvo type="percentile" val="50"/>
        <cfvo type="max"/>
        <color rgb="FF63BE7B"/>
        <color rgb="FFFCFCFF"/>
        <color rgb="FFF8696B"/>
      </colorScale>
    </cfRule>
    <cfRule type="colorScale" priority="5">
      <colorScale>
        <cfvo type="min"/>
        <cfvo type="max"/>
        <color rgb="FFFF7128"/>
        <color rgb="FFFFEF9C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FF1DB-81D3-5144-8D2C-54F851819CDF}">
  <dimension ref="A1:AE62"/>
  <sheetViews>
    <sheetView topLeftCell="G7" workbookViewId="0">
      <selection activeCell="R31" sqref="R31"/>
    </sheetView>
  </sheetViews>
  <sheetFormatPr baseColWidth="10" defaultColWidth="8.83203125" defaultRowHeight="15" x14ac:dyDescent="0.2"/>
  <cols>
    <col min="19" max="24" width="2.5" customWidth="1"/>
    <col min="25" max="25" width="3" customWidth="1"/>
    <col min="26" max="26" width="5.1640625" customWidth="1"/>
    <col min="27" max="27" width="1.83203125" customWidth="1"/>
    <col min="29" max="29" width="2.1640625" customWidth="1"/>
    <col min="30" max="30" width="5.6640625" customWidth="1"/>
  </cols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31" x14ac:dyDescent="0.2">
      <c r="A2">
        <v>9</v>
      </c>
      <c r="B2">
        <v>0</v>
      </c>
      <c r="C2">
        <v>50</v>
      </c>
      <c r="D2">
        <v>1</v>
      </c>
      <c r="E2">
        <v>1</v>
      </c>
      <c r="F2">
        <v>1418.93</v>
      </c>
      <c r="G2">
        <v>1401.1935692617619</v>
      </c>
      <c r="H2">
        <v>1.249986309277939E-2</v>
      </c>
      <c r="I2">
        <v>3600.314489364624</v>
      </c>
      <c r="J2" t="s">
        <v>28</v>
      </c>
      <c r="K2">
        <f>AVERAGE(H2:H6)</f>
        <v>6.6272780990403735E-3</v>
      </c>
      <c r="Y2" t="s">
        <v>25</v>
      </c>
      <c r="Z2">
        <v>0</v>
      </c>
      <c r="AA2" t="s">
        <v>26</v>
      </c>
      <c r="AB2" t="s">
        <v>78</v>
      </c>
      <c r="AC2" t="s">
        <v>27</v>
      </c>
      <c r="AE2" t="str">
        <f t="shared" ref="AE2:AE16" si="0">Y2&amp;" "&amp;Z2&amp;" "&amp;AA2&amp;" "&amp;AB2&amp;" "&amp;AC2</f>
        <v>( 0 , 0.012 )</v>
      </c>
    </row>
    <row r="3" spans="1:31" x14ac:dyDescent="0.2">
      <c r="A3">
        <v>9</v>
      </c>
      <c r="B3">
        <v>0</v>
      </c>
      <c r="C3">
        <v>50</v>
      </c>
      <c r="D3">
        <v>2</v>
      </c>
      <c r="E3">
        <v>1</v>
      </c>
      <c r="F3">
        <v>1353.7850000000001</v>
      </c>
      <c r="G3">
        <v>1347.274999999883</v>
      </c>
      <c r="H3">
        <v>4.8087399403282773E-3</v>
      </c>
      <c r="I3">
        <v>3600.3816604614258</v>
      </c>
      <c r="J3">
        <v>0.25</v>
      </c>
      <c r="K3">
        <f>_xlfn.PERCENTILE.INC(H2:H6,J3)</f>
        <v>0</v>
      </c>
      <c r="Y3" t="s">
        <v>25</v>
      </c>
      <c r="Z3">
        <v>0</v>
      </c>
      <c r="AA3" t="s">
        <v>26</v>
      </c>
      <c r="AB3" t="s">
        <v>79</v>
      </c>
      <c r="AC3" t="s">
        <v>27</v>
      </c>
      <c r="AE3" t="str">
        <f t="shared" si="0"/>
        <v>( 0 , 0.005 )</v>
      </c>
    </row>
    <row r="4" spans="1:31" x14ac:dyDescent="0.2">
      <c r="A4">
        <v>9</v>
      </c>
      <c r="B4">
        <v>0</v>
      </c>
      <c r="C4">
        <v>50</v>
      </c>
      <c r="D4">
        <v>3</v>
      </c>
      <c r="E4">
        <v>1</v>
      </c>
      <c r="F4">
        <v>1496.6349991258389</v>
      </c>
      <c r="G4">
        <v>1496.6349991258389</v>
      </c>
      <c r="H4">
        <v>0</v>
      </c>
      <c r="I4">
        <v>632.62030029296875</v>
      </c>
      <c r="J4">
        <v>0.75</v>
      </c>
      <c r="K4">
        <f>_xlfn.PERCENTILE.INC(H2:H6,J4)</f>
        <v>1.249986309277939E-2</v>
      </c>
      <c r="Y4" t="s">
        <v>25</v>
      </c>
      <c r="Z4">
        <v>0</v>
      </c>
      <c r="AA4" t="s">
        <v>26</v>
      </c>
      <c r="AB4">
        <v>0</v>
      </c>
      <c r="AC4" t="s">
        <v>27</v>
      </c>
      <c r="AE4" t="str">
        <f t="shared" si="0"/>
        <v>( 0 , 0 )</v>
      </c>
    </row>
    <row r="5" spans="1:31" x14ac:dyDescent="0.2">
      <c r="A5">
        <v>9</v>
      </c>
      <c r="B5">
        <v>0</v>
      </c>
      <c r="C5">
        <v>50</v>
      </c>
      <c r="D5">
        <v>4</v>
      </c>
      <c r="E5">
        <v>1</v>
      </c>
      <c r="F5">
        <v>1589.8150000000001</v>
      </c>
      <c r="G5">
        <v>1564.651746075951</v>
      </c>
      <c r="H5">
        <v>1.5827787462094199E-2</v>
      </c>
      <c r="I5">
        <v>3600.3147220611572</v>
      </c>
      <c r="Y5" t="s">
        <v>25</v>
      </c>
      <c r="Z5">
        <v>0</v>
      </c>
      <c r="AA5" t="s">
        <v>26</v>
      </c>
      <c r="AB5" t="s">
        <v>80</v>
      </c>
      <c r="AC5" t="s">
        <v>27</v>
      </c>
      <c r="AE5" t="str">
        <f t="shared" si="0"/>
        <v>( 0 , 0.016 )</v>
      </c>
    </row>
    <row r="6" spans="1:31" x14ac:dyDescent="0.2">
      <c r="A6">
        <v>9</v>
      </c>
      <c r="B6">
        <v>0</v>
      </c>
      <c r="C6">
        <v>50</v>
      </c>
      <c r="D6">
        <v>5</v>
      </c>
      <c r="E6">
        <v>1</v>
      </c>
      <c r="F6">
        <v>1490.9649948449601</v>
      </c>
      <c r="G6">
        <v>1490.9649948449601</v>
      </c>
      <c r="H6">
        <v>0</v>
      </c>
      <c r="I6">
        <v>832.16022682189941</v>
      </c>
      <c r="Y6" t="s">
        <v>25</v>
      </c>
      <c r="Z6">
        <v>0</v>
      </c>
      <c r="AA6" t="s">
        <v>26</v>
      </c>
      <c r="AB6">
        <v>0</v>
      </c>
      <c r="AC6" t="s">
        <v>27</v>
      </c>
      <c r="AE6" t="str">
        <f t="shared" si="0"/>
        <v>( 0 , 0 )</v>
      </c>
    </row>
    <row r="7" spans="1:31" x14ac:dyDescent="0.2">
      <c r="A7">
        <v>9</v>
      </c>
      <c r="B7">
        <v>0.05</v>
      </c>
      <c r="C7">
        <v>50</v>
      </c>
      <c r="D7">
        <v>1</v>
      </c>
      <c r="E7">
        <v>1</v>
      </c>
      <c r="F7">
        <v>1037.10999953909</v>
      </c>
      <c r="G7">
        <v>889.12416206548733</v>
      </c>
      <c r="H7">
        <v>0.14269058975361401</v>
      </c>
      <c r="I7">
        <v>3600.1182765960689</v>
      </c>
      <c r="J7" t="s">
        <v>28</v>
      </c>
      <c r="K7">
        <f>AVERAGE(H7:H11)</f>
        <v>0.17393939774177203</v>
      </c>
      <c r="Y7" t="s">
        <v>25</v>
      </c>
      <c r="Z7" t="s">
        <v>74</v>
      </c>
      <c r="AA7" t="s">
        <v>26</v>
      </c>
      <c r="AB7" t="s">
        <v>81</v>
      </c>
      <c r="AC7" t="s">
        <v>27</v>
      </c>
      <c r="AE7" t="str">
        <f t="shared" si="0"/>
        <v>( 0.05 , 0.143 )</v>
      </c>
    </row>
    <row r="8" spans="1:31" x14ac:dyDescent="0.2">
      <c r="A8">
        <v>9</v>
      </c>
      <c r="B8">
        <v>0.05</v>
      </c>
      <c r="C8">
        <v>50</v>
      </c>
      <c r="D8">
        <v>2</v>
      </c>
      <c r="E8">
        <v>1</v>
      </c>
      <c r="F8">
        <v>997.13496195927712</v>
      </c>
      <c r="G8">
        <v>823.94798934681251</v>
      </c>
      <c r="H8">
        <v>0.17368458555717309</v>
      </c>
      <c r="I8">
        <v>3600.1739196777339</v>
      </c>
      <c r="J8">
        <v>0.25</v>
      </c>
      <c r="K8">
        <f>_xlfn.PERCENTILE.INC(H7:H11,J8)</f>
        <v>0.14269058975361401</v>
      </c>
      <c r="Y8" t="s">
        <v>25</v>
      </c>
      <c r="Z8" t="s">
        <v>74</v>
      </c>
      <c r="AA8" t="s">
        <v>26</v>
      </c>
      <c r="AB8" t="s">
        <v>82</v>
      </c>
      <c r="AC8" t="s">
        <v>27</v>
      </c>
      <c r="AE8" t="str">
        <f t="shared" si="0"/>
        <v>( 0.05 , 0.174 )</v>
      </c>
    </row>
    <row r="9" spans="1:31" x14ac:dyDescent="0.2">
      <c r="A9">
        <v>9</v>
      </c>
      <c r="B9">
        <v>0.05</v>
      </c>
      <c r="C9">
        <v>50</v>
      </c>
      <c r="D9">
        <v>3</v>
      </c>
      <c r="E9">
        <v>1</v>
      </c>
      <c r="F9">
        <v>1114.9849817995751</v>
      </c>
      <c r="G9">
        <v>905.36430612868844</v>
      </c>
      <c r="H9">
        <v>0.18800313824188089</v>
      </c>
      <c r="I9">
        <v>3600.0876197814941</v>
      </c>
      <c r="J9">
        <v>0.75</v>
      </c>
      <c r="K9">
        <f>_xlfn.PERCENTILE.INC(H7:H11,J9)</f>
        <v>0.18800313824188089</v>
      </c>
      <c r="Y9" t="s">
        <v>25</v>
      </c>
      <c r="Z9" t="s">
        <v>74</v>
      </c>
      <c r="AA9" t="s">
        <v>26</v>
      </c>
      <c r="AB9" t="s">
        <v>83</v>
      </c>
      <c r="AC9" t="s">
        <v>27</v>
      </c>
      <c r="AE9" t="str">
        <f t="shared" si="0"/>
        <v>( 0.05 , 0.188 )</v>
      </c>
    </row>
    <row r="10" spans="1:31" x14ac:dyDescent="0.2">
      <c r="A10">
        <v>9</v>
      </c>
      <c r="B10">
        <v>0.05</v>
      </c>
      <c r="C10">
        <v>50</v>
      </c>
      <c r="D10">
        <v>4</v>
      </c>
      <c r="E10">
        <v>1</v>
      </c>
      <c r="F10">
        <v>1254.0299986561561</v>
      </c>
      <c r="G10">
        <v>1085.667967309653</v>
      </c>
      <c r="H10">
        <v>0.1342567813584388</v>
      </c>
      <c r="I10">
        <v>3600.1754455566411</v>
      </c>
      <c r="Y10" t="s">
        <v>25</v>
      </c>
      <c r="Z10" t="s">
        <v>74</v>
      </c>
      <c r="AA10" t="s">
        <v>26</v>
      </c>
      <c r="AB10" t="s">
        <v>84</v>
      </c>
      <c r="AC10" t="s">
        <v>27</v>
      </c>
      <c r="AE10" t="str">
        <f t="shared" si="0"/>
        <v>( 0.05 , 0.134 )</v>
      </c>
    </row>
    <row r="11" spans="1:31" x14ac:dyDescent="0.2">
      <c r="A11">
        <v>9</v>
      </c>
      <c r="B11">
        <v>0.05</v>
      </c>
      <c r="C11">
        <v>50</v>
      </c>
      <c r="D11">
        <v>5</v>
      </c>
      <c r="E11">
        <v>1</v>
      </c>
      <c r="F11">
        <v>1282.5549978059171</v>
      </c>
      <c r="G11">
        <v>986.20541111310854</v>
      </c>
      <c r="H11">
        <v>0.23106189379775341</v>
      </c>
      <c r="I11">
        <v>3600.112268447876</v>
      </c>
      <c r="Y11" t="s">
        <v>25</v>
      </c>
      <c r="Z11" t="s">
        <v>74</v>
      </c>
      <c r="AA11" t="s">
        <v>26</v>
      </c>
      <c r="AB11" t="s">
        <v>85</v>
      </c>
      <c r="AC11" t="s">
        <v>27</v>
      </c>
      <c r="AE11" t="str">
        <f t="shared" si="0"/>
        <v>( 0.05 , 0.231 )</v>
      </c>
    </row>
    <row r="12" spans="1:31" x14ac:dyDescent="0.2">
      <c r="A12" s="4">
        <v>9</v>
      </c>
      <c r="B12" s="4">
        <v>0.1</v>
      </c>
      <c r="C12" s="4">
        <v>50</v>
      </c>
      <c r="D12" s="4">
        <v>1</v>
      </c>
      <c r="E12" s="4">
        <v>1</v>
      </c>
      <c r="F12" s="4">
        <v>792.28</v>
      </c>
      <c r="G12" s="4">
        <v>564.71990000000005</v>
      </c>
      <c r="H12" s="4">
        <v>0.28722199999999998</v>
      </c>
      <c r="I12" s="4">
        <v>3600.1239999999998</v>
      </c>
      <c r="J12" t="s">
        <v>28</v>
      </c>
      <c r="K12">
        <f>AVERAGE(H12:H16)</f>
        <v>0.29018759999999999</v>
      </c>
      <c r="Y12" t="s">
        <v>25</v>
      </c>
      <c r="Z12" t="s">
        <v>75</v>
      </c>
      <c r="AA12" t="s">
        <v>26</v>
      </c>
      <c r="AB12" t="s">
        <v>57</v>
      </c>
      <c r="AC12" t="s">
        <v>27</v>
      </c>
      <c r="AE12" t="str">
        <f t="shared" si="0"/>
        <v>( 0.1 , 0.287 )</v>
      </c>
    </row>
    <row r="13" spans="1:31" x14ac:dyDescent="0.2">
      <c r="A13" s="4">
        <v>9</v>
      </c>
      <c r="B13" s="4">
        <v>0.1</v>
      </c>
      <c r="C13" s="4">
        <v>50</v>
      </c>
      <c r="D13" s="4">
        <v>2</v>
      </c>
      <c r="E13" s="4">
        <v>1</v>
      </c>
      <c r="F13" s="4">
        <v>799.57</v>
      </c>
      <c r="G13" s="4">
        <v>545.61379999999997</v>
      </c>
      <c r="H13" s="4">
        <v>0.31761600000000001</v>
      </c>
      <c r="I13" s="4">
        <v>3600.0949999999998</v>
      </c>
      <c r="J13">
        <v>0.25</v>
      </c>
      <c r="K13">
        <f>_xlfn.PERCENTILE.INC(H12:H16,J13)</f>
        <v>0.28722199999999998</v>
      </c>
      <c r="Y13" t="s">
        <v>25</v>
      </c>
      <c r="Z13" t="s">
        <v>75</v>
      </c>
      <c r="AA13" t="s">
        <v>26</v>
      </c>
      <c r="AB13" t="s">
        <v>58</v>
      </c>
      <c r="AC13" t="s">
        <v>27</v>
      </c>
      <c r="AE13" t="str">
        <f t="shared" si="0"/>
        <v>( 0.1 , 0.318 )</v>
      </c>
    </row>
    <row r="14" spans="1:31" x14ac:dyDescent="0.2">
      <c r="A14" s="4">
        <v>9</v>
      </c>
      <c r="B14" s="4">
        <v>0.1</v>
      </c>
      <c r="C14" s="4">
        <v>50</v>
      </c>
      <c r="D14" s="4">
        <v>3</v>
      </c>
      <c r="E14" s="4">
        <v>1</v>
      </c>
      <c r="F14" s="4">
        <v>833.68</v>
      </c>
      <c r="G14" s="4">
        <v>583.07910000000004</v>
      </c>
      <c r="H14" s="4">
        <v>0.30059599999999997</v>
      </c>
      <c r="I14" s="4">
        <v>3600.1529999999998</v>
      </c>
      <c r="J14">
        <v>0.75</v>
      </c>
      <c r="K14">
        <f>_xlfn.PERCENTILE.INC(H12:H16,J14)</f>
        <v>0.30615300000000001</v>
      </c>
      <c r="Y14" t="s">
        <v>25</v>
      </c>
      <c r="Z14" t="s">
        <v>75</v>
      </c>
      <c r="AA14" t="s">
        <v>26</v>
      </c>
      <c r="AB14" t="s">
        <v>59</v>
      </c>
      <c r="AC14" t="s">
        <v>27</v>
      </c>
      <c r="AE14" t="str">
        <f t="shared" si="0"/>
        <v>( 0.1 , 0.301 )</v>
      </c>
    </row>
    <row r="15" spans="1:31" x14ac:dyDescent="0.2">
      <c r="A15" s="4">
        <v>9</v>
      </c>
      <c r="B15" s="4">
        <v>0.1</v>
      </c>
      <c r="C15" s="4">
        <v>50</v>
      </c>
      <c r="D15" s="4">
        <v>4</v>
      </c>
      <c r="E15" s="4">
        <v>1</v>
      </c>
      <c r="F15" s="4">
        <v>1067.1500000000001</v>
      </c>
      <c r="G15" s="4">
        <v>811.72619999999995</v>
      </c>
      <c r="H15" s="4">
        <v>0.23935100000000001</v>
      </c>
      <c r="I15" s="4">
        <v>3600.078</v>
      </c>
      <c r="Y15" t="s">
        <v>25</v>
      </c>
      <c r="Z15" t="s">
        <v>75</v>
      </c>
      <c r="AA15" t="s">
        <v>26</v>
      </c>
      <c r="AB15" t="s">
        <v>60</v>
      </c>
      <c r="AC15" t="s">
        <v>27</v>
      </c>
      <c r="AE15" t="str">
        <f t="shared" si="0"/>
        <v>( 0.1 , 0.239 )</v>
      </c>
    </row>
    <row r="16" spans="1:31" x14ac:dyDescent="0.2">
      <c r="A16" s="4">
        <v>9</v>
      </c>
      <c r="B16" s="4">
        <v>0.1</v>
      </c>
      <c r="C16" s="4">
        <v>50</v>
      </c>
      <c r="D16" s="4">
        <v>5</v>
      </c>
      <c r="E16" s="4">
        <v>1</v>
      </c>
      <c r="F16" s="4">
        <v>1136.2950000000001</v>
      </c>
      <c r="G16" s="4">
        <v>788.41449999999998</v>
      </c>
      <c r="H16" s="4">
        <v>0.30615300000000001</v>
      </c>
      <c r="I16" s="4">
        <v>3602.4029999999998</v>
      </c>
      <c r="Y16" t="s">
        <v>25</v>
      </c>
      <c r="Z16" t="s">
        <v>75</v>
      </c>
      <c r="AA16" t="s">
        <v>26</v>
      </c>
      <c r="AB16" t="s">
        <v>61</v>
      </c>
      <c r="AC16" t="s">
        <v>27</v>
      </c>
      <c r="AE16" t="str">
        <f t="shared" si="0"/>
        <v>( 0.1 , 0.306 )</v>
      </c>
    </row>
    <row r="17" spans="1:31" x14ac:dyDescent="0.2">
      <c r="A17">
        <v>9</v>
      </c>
      <c r="B17">
        <v>0.15</v>
      </c>
      <c r="C17">
        <v>50</v>
      </c>
      <c r="D17">
        <v>1</v>
      </c>
      <c r="E17">
        <v>1</v>
      </c>
      <c r="F17">
        <v>855</v>
      </c>
      <c r="G17">
        <v>47.528560904336537</v>
      </c>
      <c r="H17">
        <v>0.94441103987796893</v>
      </c>
      <c r="I17">
        <v>3600.22996711731</v>
      </c>
      <c r="J17" t="s">
        <v>28</v>
      </c>
      <c r="K17">
        <f>AVERAGE(H17:H21)</f>
        <v>0.46857301457934453</v>
      </c>
      <c r="Y17" t="s">
        <v>25</v>
      </c>
      <c r="Z17" t="s">
        <v>76</v>
      </c>
      <c r="AA17" t="s">
        <v>26</v>
      </c>
      <c r="AB17" t="s">
        <v>86</v>
      </c>
      <c r="AC17" t="s">
        <v>27</v>
      </c>
      <c r="AE17" t="str">
        <f t="shared" ref="AE17:AE29" si="1">Y17&amp;" "&amp;Z17&amp;" "&amp;AA17&amp;" "&amp;AB17&amp;" "&amp;AC17</f>
        <v>( 0.15 , 0.944 )</v>
      </c>
    </row>
    <row r="18" spans="1:31" x14ac:dyDescent="0.2">
      <c r="A18">
        <v>9</v>
      </c>
      <c r="B18">
        <v>0.15</v>
      </c>
      <c r="C18">
        <v>50</v>
      </c>
      <c r="D18">
        <v>2</v>
      </c>
      <c r="E18">
        <v>1</v>
      </c>
      <c r="F18">
        <v>735.12999635067115</v>
      </c>
      <c r="G18">
        <v>663.07772926731081</v>
      </c>
      <c r="H18">
        <v>9.801296021253636E-2</v>
      </c>
      <c r="I18">
        <v>3600.0813884735112</v>
      </c>
      <c r="J18">
        <v>0.25</v>
      </c>
      <c r="K18">
        <f>_xlfn.PERCENTILE.INC(H17:H21,J18)</f>
        <v>0.1400311480598809</v>
      </c>
      <c r="Y18" t="s">
        <v>25</v>
      </c>
      <c r="Z18" t="s">
        <v>76</v>
      </c>
      <c r="AA18" t="s">
        <v>26</v>
      </c>
      <c r="AB18" t="s">
        <v>87</v>
      </c>
      <c r="AC18" t="s">
        <v>27</v>
      </c>
      <c r="AE18" t="str">
        <f t="shared" si="1"/>
        <v>( 0.15 , 0.098 )</v>
      </c>
    </row>
    <row r="19" spans="1:31" x14ac:dyDescent="0.2">
      <c r="A19">
        <v>9</v>
      </c>
      <c r="B19">
        <v>0.15</v>
      </c>
      <c r="C19">
        <v>50</v>
      </c>
      <c r="D19">
        <v>3</v>
      </c>
      <c r="E19">
        <v>1</v>
      </c>
      <c r="F19">
        <v>922.21498231623536</v>
      </c>
      <c r="G19">
        <v>108.46497017675949</v>
      </c>
      <c r="H19">
        <v>0.8823864584108807</v>
      </c>
      <c r="I19">
        <v>3600.176342010498</v>
      </c>
      <c r="J19">
        <v>0.75</v>
      </c>
      <c r="K19">
        <f>_xlfn.PERCENTILE.INC(H17:H21,J19)</f>
        <v>0.8823864584108807</v>
      </c>
      <c r="Y19" t="s">
        <v>25</v>
      </c>
      <c r="Z19" t="s">
        <v>76</v>
      </c>
      <c r="AA19" t="s">
        <v>26</v>
      </c>
      <c r="AB19" t="s">
        <v>88</v>
      </c>
      <c r="AC19" t="s">
        <v>27</v>
      </c>
      <c r="AE19" t="str">
        <f t="shared" si="1"/>
        <v>( 0.15 , 0.882 )</v>
      </c>
    </row>
    <row r="20" spans="1:31" x14ac:dyDescent="0.2">
      <c r="A20">
        <v>9</v>
      </c>
      <c r="B20">
        <v>0.15</v>
      </c>
      <c r="C20">
        <v>50</v>
      </c>
      <c r="D20">
        <v>4</v>
      </c>
      <c r="E20">
        <v>1</v>
      </c>
      <c r="F20">
        <v>1065.849992236112</v>
      </c>
      <c r="G20">
        <v>769.51868280101019</v>
      </c>
      <c r="H20">
        <v>0.27802346633545549</v>
      </c>
      <c r="I20">
        <v>3600.1102962493901</v>
      </c>
      <c r="Y20" t="s">
        <v>25</v>
      </c>
      <c r="Z20" t="s">
        <v>76</v>
      </c>
      <c r="AA20" t="s">
        <v>26</v>
      </c>
      <c r="AB20" t="s">
        <v>89</v>
      </c>
      <c r="AC20" t="s">
        <v>27</v>
      </c>
      <c r="AE20" t="str">
        <f t="shared" si="1"/>
        <v>( 0.15 , 0.278 )</v>
      </c>
    </row>
    <row r="21" spans="1:31" x14ac:dyDescent="0.2">
      <c r="A21">
        <v>9</v>
      </c>
      <c r="B21">
        <v>0.15</v>
      </c>
      <c r="C21">
        <v>50</v>
      </c>
      <c r="D21">
        <v>5</v>
      </c>
      <c r="E21">
        <v>1</v>
      </c>
      <c r="F21">
        <v>1067.479999166238</v>
      </c>
      <c r="G21">
        <v>917.99954935202925</v>
      </c>
      <c r="H21">
        <v>0.1400311480598809</v>
      </c>
      <c r="I21">
        <v>3600.1510028839111</v>
      </c>
      <c r="Y21" t="s">
        <v>25</v>
      </c>
      <c r="Z21" t="s">
        <v>76</v>
      </c>
      <c r="AA21" t="s">
        <v>26</v>
      </c>
      <c r="AB21" t="s">
        <v>90</v>
      </c>
      <c r="AC21" t="s">
        <v>27</v>
      </c>
      <c r="AE21" t="str">
        <f t="shared" si="1"/>
        <v>( 0.15 , 0.14 )</v>
      </c>
    </row>
    <row r="22" spans="1:31" x14ac:dyDescent="0.2">
      <c r="A22">
        <v>9</v>
      </c>
      <c r="B22">
        <v>0.2</v>
      </c>
      <c r="C22">
        <v>50</v>
      </c>
      <c r="D22">
        <v>1</v>
      </c>
      <c r="E22">
        <v>1</v>
      </c>
      <c r="F22">
        <v>862.32499846861049</v>
      </c>
      <c r="G22">
        <v>58.853387792068382</v>
      </c>
      <c r="H22">
        <v>0.93175034018892511</v>
      </c>
      <c r="I22">
        <v>3600.1075878143311</v>
      </c>
      <c r="J22" t="s">
        <v>28</v>
      </c>
      <c r="K22">
        <f>AVERAGE(H22:H26)</f>
        <v>0.51351866119696976</v>
      </c>
      <c r="Y22" t="s">
        <v>25</v>
      </c>
      <c r="Z22" t="s">
        <v>77</v>
      </c>
      <c r="AA22" t="s">
        <v>26</v>
      </c>
      <c r="AB22" t="s">
        <v>91</v>
      </c>
      <c r="AC22" t="s">
        <v>27</v>
      </c>
      <c r="AE22" t="str">
        <f t="shared" si="1"/>
        <v>( 0.2 , 0.932 )</v>
      </c>
    </row>
    <row r="23" spans="1:31" x14ac:dyDescent="0.2">
      <c r="A23">
        <v>9</v>
      </c>
      <c r="B23">
        <v>0.2</v>
      </c>
      <c r="C23">
        <v>50</v>
      </c>
      <c r="D23">
        <v>2</v>
      </c>
      <c r="E23">
        <v>1</v>
      </c>
      <c r="F23">
        <v>842.21999018950919</v>
      </c>
      <c r="G23">
        <v>625.18721234108853</v>
      </c>
      <c r="H23">
        <v>0.25769131625525271</v>
      </c>
      <c r="I23">
        <v>3600.7124843597412</v>
      </c>
      <c r="J23">
        <v>0.25</v>
      </c>
      <c r="K23">
        <f>_xlfn.PERCENTILE.INC(H22:H26,J23)</f>
        <v>0.25769131625525271</v>
      </c>
      <c r="Y23" t="s">
        <v>25</v>
      </c>
      <c r="Z23" t="s">
        <v>77</v>
      </c>
      <c r="AA23" t="s">
        <v>26</v>
      </c>
      <c r="AB23" t="s">
        <v>92</v>
      </c>
      <c r="AC23" t="s">
        <v>27</v>
      </c>
      <c r="AE23" t="str">
        <f t="shared" si="1"/>
        <v>( 0.2 , 0.258 )</v>
      </c>
    </row>
    <row r="24" spans="1:31" x14ac:dyDescent="0.2">
      <c r="A24">
        <v>9</v>
      </c>
      <c r="B24">
        <v>0.2</v>
      </c>
      <c r="C24">
        <v>50</v>
      </c>
      <c r="D24">
        <v>3</v>
      </c>
      <c r="E24">
        <v>1</v>
      </c>
      <c r="F24">
        <v>730.58500000000004</v>
      </c>
      <c r="G24">
        <v>22.218159352959049</v>
      </c>
      <c r="H24">
        <v>0.96958853610057816</v>
      </c>
      <c r="I24">
        <v>3600.298490524292</v>
      </c>
      <c r="J24">
        <v>0.75</v>
      </c>
      <c r="K24">
        <f>_xlfn.PERCENTILE.INC(H22:H26,J24)</f>
        <v>0.93175034018892511</v>
      </c>
      <c r="Y24" t="s">
        <v>25</v>
      </c>
      <c r="Z24" t="s">
        <v>77</v>
      </c>
      <c r="AA24" t="s">
        <v>26</v>
      </c>
      <c r="AB24" t="s">
        <v>93</v>
      </c>
      <c r="AC24" t="s">
        <v>27</v>
      </c>
      <c r="AE24" t="str">
        <f t="shared" si="1"/>
        <v>( 0.2 , 0.97 )</v>
      </c>
    </row>
    <row r="25" spans="1:31" x14ac:dyDescent="0.2">
      <c r="A25">
        <v>9</v>
      </c>
      <c r="B25">
        <v>0.2</v>
      </c>
      <c r="C25">
        <v>50</v>
      </c>
      <c r="D25">
        <v>4</v>
      </c>
      <c r="E25">
        <v>1</v>
      </c>
      <c r="F25">
        <v>1014.669999532655</v>
      </c>
      <c r="G25">
        <v>878.85109485714986</v>
      </c>
      <c r="H25">
        <v>0.13385524824628861</v>
      </c>
      <c r="I25">
        <v>3600.0735454559331</v>
      </c>
      <c r="Y25" t="s">
        <v>25</v>
      </c>
      <c r="Z25" t="s">
        <v>77</v>
      </c>
      <c r="AA25" t="s">
        <v>26</v>
      </c>
      <c r="AB25" t="s">
        <v>84</v>
      </c>
      <c r="AC25" t="s">
        <v>27</v>
      </c>
      <c r="AE25" t="str">
        <f t="shared" si="1"/>
        <v>( 0.2 , 0.134 )</v>
      </c>
    </row>
    <row r="26" spans="1:31" x14ac:dyDescent="0.2">
      <c r="A26">
        <v>9</v>
      </c>
      <c r="B26">
        <v>0.2</v>
      </c>
      <c r="C26">
        <v>50</v>
      </c>
      <c r="D26">
        <v>5</v>
      </c>
      <c r="E26">
        <v>1</v>
      </c>
      <c r="F26">
        <v>1051.9949942473711</v>
      </c>
      <c r="G26">
        <v>763.00369518310686</v>
      </c>
      <c r="H26">
        <v>0.27470786519380452</v>
      </c>
      <c r="I26">
        <v>3600.6182765960689</v>
      </c>
      <c r="Y26" t="s">
        <v>25</v>
      </c>
      <c r="Z26" t="s">
        <v>72</v>
      </c>
      <c r="AA26" t="s">
        <v>26</v>
      </c>
      <c r="AB26" t="s">
        <v>94</v>
      </c>
      <c r="AC26" t="s">
        <v>27</v>
      </c>
      <c r="AE26" t="str">
        <f t="shared" si="1"/>
        <v>( 0.25 , 0.37 )</v>
      </c>
    </row>
    <row r="27" spans="1:31" x14ac:dyDescent="0.2">
      <c r="A27">
        <v>9</v>
      </c>
      <c r="B27">
        <v>0.25</v>
      </c>
      <c r="C27">
        <v>50</v>
      </c>
      <c r="D27">
        <v>1</v>
      </c>
      <c r="E27">
        <v>1</v>
      </c>
      <c r="F27">
        <v>772.07498631999999</v>
      </c>
      <c r="G27">
        <v>486.1748350140723</v>
      </c>
      <c r="H27">
        <v>0.37030101527914461</v>
      </c>
      <c r="I27">
        <v>3601.1181468963618</v>
      </c>
      <c r="J27" t="s">
        <v>28</v>
      </c>
      <c r="K27">
        <f>AVERAGE(H27:H31)</f>
        <v>0.49800464756283419</v>
      </c>
      <c r="Y27" t="s">
        <v>25</v>
      </c>
      <c r="Z27" t="s">
        <v>72</v>
      </c>
      <c r="AA27" t="s">
        <v>26</v>
      </c>
      <c r="AB27" t="s">
        <v>95</v>
      </c>
      <c r="AC27" t="s">
        <v>27</v>
      </c>
      <c r="AE27" t="str">
        <f t="shared" si="1"/>
        <v>( 0.25 , 0.483 )</v>
      </c>
    </row>
    <row r="28" spans="1:31" x14ac:dyDescent="0.2">
      <c r="A28">
        <v>9</v>
      </c>
      <c r="B28">
        <v>0.25</v>
      </c>
      <c r="C28">
        <v>50</v>
      </c>
      <c r="D28">
        <v>2</v>
      </c>
      <c r="E28">
        <v>1</v>
      </c>
      <c r="F28">
        <v>842.21999531123618</v>
      </c>
      <c r="G28">
        <v>435.84861244497802</v>
      </c>
      <c r="H28">
        <v>0.48250027917716037</v>
      </c>
      <c r="I28">
        <v>3600.788272857666</v>
      </c>
      <c r="J28">
        <v>0.25</v>
      </c>
      <c r="K28">
        <f>_xlfn.PERCENTILE.INC(H27:H31,J28)</f>
        <v>0.34223437672511892</v>
      </c>
      <c r="Y28" t="s">
        <v>25</v>
      </c>
      <c r="Z28" t="s">
        <v>72</v>
      </c>
      <c r="AA28" t="s">
        <v>26</v>
      </c>
      <c r="AB28" t="s">
        <v>96</v>
      </c>
      <c r="AC28" t="s">
        <v>27</v>
      </c>
      <c r="AE28" t="str">
        <f t="shared" si="1"/>
        <v>( 0.25 , 0.953 )</v>
      </c>
    </row>
    <row r="29" spans="1:31" x14ac:dyDescent="0.2">
      <c r="A29">
        <v>9</v>
      </c>
      <c r="B29">
        <v>0.25</v>
      </c>
      <c r="C29">
        <v>50</v>
      </c>
      <c r="D29">
        <v>3</v>
      </c>
      <c r="E29">
        <v>1</v>
      </c>
      <c r="F29">
        <v>764.70000000000016</v>
      </c>
      <c r="G29">
        <v>35.788884367020003</v>
      </c>
      <c r="H29">
        <v>0.95319879120305995</v>
      </c>
      <c r="I29">
        <v>3600.2228183746338</v>
      </c>
      <c r="J29">
        <v>0.75</v>
      </c>
      <c r="K29">
        <f>_xlfn.PERCENTILE.INC(H27:H31,J29)</f>
        <v>0.48250027917716037</v>
      </c>
      <c r="Y29" t="s">
        <v>25</v>
      </c>
      <c r="Z29" t="s">
        <v>72</v>
      </c>
      <c r="AA29" t="s">
        <v>26</v>
      </c>
      <c r="AB29" t="s">
        <v>97</v>
      </c>
      <c r="AC29" t="s">
        <v>27</v>
      </c>
      <c r="AE29" t="str">
        <f t="shared" si="1"/>
        <v>( 0.25 , 0.342 )</v>
      </c>
    </row>
    <row r="30" spans="1:31" x14ac:dyDescent="0.2">
      <c r="A30">
        <v>9</v>
      </c>
      <c r="B30">
        <v>0.25</v>
      </c>
      <c r="C30">
        <v>50</v>
      </c>
      <c r="D30">
        <v>4</v>
      </c>
      <c r="E30">
        <v>1</v>
      </c>
      <c r="F30">
        <v>994.72499647426525</v>
      </c>
      <c r="G30">
        <v>654.73915804002672</v>
      </c>
      <c r="H30">
        <v>0.34178877542968672</v>
      </c>
      <c r="I30">
        <v>3600.0636081695561</v>
      </c>
    </row>
    <row r="31" spans="1:31" x14ac:dyDescent="0.2">
      <c r="A31">
        <v>9</v>
      </c>
      <c r="B31">
        <v>0.25</v>
      </c>
      <c r="C31">
        <v>50</v>
      </c>
      <c r="D31">
        <v>5</v>
      </c>
      <c r="E31">
        <v>1</v>
      </c>
      <c r="F31">
        <v>1066.519996444099</v>
      </c>
      <c r="G31">
        <v>701.52019019617705</v>
      </c>
      <c r="H31">
        <v>0.34223437672511892</v>
      </c>
      <c r="I31">
        <v>3600.4310531616211</v>
      </c>
    </row>
    <row r="36" spans="1:31" x14ac:dyDescent="0.2">
      <c r="L36">
        <v>0</v>
      </c>
      <c r="M36">
        <v>0.05</v>
      </c>
      <c r="N36">
        <v>0.1</v>
      </c>
      <c r="O36">
        <v>0.15</v>
      </c>
      <c r="P36">
        <v>0.2</v>
      </c>
      <c r="Q36">
        <v>0.25</v>
      </c>
    </row>
    <row r="37" spans="1:31" x14ac:dyDescent="0.2">
      <c r="K37" t="s">
        <v>28</v>
      </c>
      <c r="L37">
        <f>K2</f>
        <v>6.6272780990403735E-3</v>
      </c>
      <c r="M37">
        <f>K7</f>
        <v>0.17393939774177203</v>
      </c>
      <c r="N37">
        <f>K12</f>
        <v>0.29018759999999999</v>
      </c>
      <c r="O37">
        <f>K17</f>
        <v>0.46857301457934453</v>
      </c>
      <c r="P37">
        <f>K22</f>
        <v>0.51351866119696976</v>
      </c>
      <c r="Q37">
        <f>K27</f>
        <v>0.49800464756283419</v>
      </c>
    </row>
    <row r="38" spans="1:31" x14ac:dyDescent="0.2">
      <c r="K38">
        <v>0.25</v>
      </c>
      <c r="L38">
        <f t="shared" ref="L38:L39" si="2">K3</f>
        <v>0</v>
      </c>
      <c r="M38">
        <f t="shared" ref="M38:M39" si="3">K8</f>
        <v>0.14269058975361401</v>
      </c>
      <c r="N38">
        <f t="shared" ref="N38:N39" si="4">K13</f>
        <v>0.28722199999999998</v>
      </c>
      <c r="O38">
        <f t="shared" ref="O38:O39" si="5">K18</f>
        <v>0.1400311480598809</v>
      </c>
      <c r="P38">
        <f t="shared" ref="P38:P39" si="6">K23</f>
        <v>0.25769131625525271</v>
      </c>
      <c r="Q38">
        <f t="shared" ref="Q38:Q39" si="7">K28</f>
        <v>0.34223437672511892</v>
      </c>
    </row>
    <row r="39" spans="1:31" x14ac:dyDescent="0.2">
      <c r="K39">
        <v>0.75</v>
      </c>
      <c r="L39">
        <f t="shared" si="2"/>
        <v>1.249986309277939E-2</v>
      </c>
      <c r="M39">
        <f t="shared" si="3"/>
        <v>0.18800313824188089</v>
      </c>
      <c r="N39">
        <f t="shared" si="4"/>
        <v>0.30615300000000001</v>
      </c>
      <c r="O39">
        <f t="shared" si="5"/>
        <v>0.8823864584108807</v>
      </c>
      <c r="P39">
        <f t="shared" si="6"/>
        <v>0.93175034018892511</v>
      </c>
      <c r="Q39">
        <f t="shared" si="7"/>
        <v>0.48250027917716037</v>
      </c>
    </row>
    <row r="41" spans="1:31" x14ac:dyDescent="0.2">
      <c r="AE41" t="str">
        <f>AE1&amp;""&amp;AE2&amp;""&amp;AE3&amp;""&amp;AE4&amp;""&amp;AE5&amp;""&amp;AE6&amp;""&amp;AE7&amp;""&amp;AE8&amp;""&amp;AE9&amp;""&amp;AE10&amp;""&amp;AE11&amp;""&amp;AE12&amp;""&amp;AE13&amp;""&amp;AE14&amp;""&amp;AE15&amp;""&amp;AE16&amp;""&amp;AE17&amp;""&amp;AE18&amp;""&amp;AE19&amp;""&amp;AE20&amp;""&amp;AE21&amp;""&amp;AE22&amp;""&amp;AE23&amp;""&amp;AE24&amp;""&amp;AE25&amp;""&amp;AE26&amp;""&amp;AE27&amp;""&amp;AE28&amp;""&amp;AE29</f>
        <v>( 0 , 0.012 )( 0 , 0.005 )( 0 , 0 )( 0 , 0.016 )( 0 , 0 )( 0.05 , 0.143 )( 0.05 , 0.174 )( 0.05 , 0.188 )( 0.05 , 0.134 )( 0.05 , 0.231 )( 0.1 , 0.287 )( 0.1 , 0.318 )( 0.1 , 0.301 )( 0.1 , 0.239 )( 0.1 , 0.306 )( 0.15 , 0.944 )( 0.15 , 0.098 )( 0.15 , 0.882 )( 0.15 , 0.278 )( 0.15 , 0.14 )( 0.2 , 0.932 )( 0.2 , 0.258 )( 0.2 , 0.97 )( 0.2 , 0.134 )( 0.25 , 0.37 )( 0.25 , 0.483 )( 0.25 , 0.953 )( 0.25 , 0.342 )</v>
      </c>
    </row>
    <row r="43" spans="1:31" x14ac:dyDescent="0.2">
      <c r="Y43" t="s">
        <v>25</v>
      </c>
      <c r="Z43">
        <v>0</v>
      </c>
      <c r="AA43" t="s">
        <v>26</v>
      </c>
      <c r="AB43" t="s">
        <v>98</v>
      </c>
      <c r="AC43" t="s">
        <v>27</v>
      </c>
      <c r="AE43" t="str">
        <f>Y43&amp;" "&amp;Z43&amp;" "&amp;AA43&amp;" "&amp;AB43&amp;" "&amp;AC43</f>
        <v>( 0 , 0.00662727809904037 )</v>
      </c>
    </row>
    <row r="44" spans="1:31" x14ac:dyDescent="0.2">
      <c r="A44" s="4">
        <v>9</v>
      </c>
      <c r="B44">
        <v>0.1</v>
      </c>
      <c r="C44">
        <v>50</v>
      </c>
      <c r="D44">
        <v>6</v>
      </c>
      <c r="E44">
        <v>1</v>
      </c>
      <c r="F44">
        <v>1128.489989874794</v>
      </c>
      <c r="G44">
        <v>735.64967906953041</v>
      </c>
      <c r="H44">
        <v>0.34811147137321879</v>
      </c>
      <c r="I44">
        <v>3600.1193008422852</v>
      </c>
      <c r="Y44" t="s">
        <v>25</v>
      </c>
      <c r="Z44" t="s">
        <v>74</v>
      </c>
      <c r="AA44" t="s">
        <v>26</v>
      </c>
      <c r="AB44" t="s">
        <v>99</v>
      </c>
      <c r="AC44" t="s">
        <v>27</v>
      </c>
      <c r="AE44" t="str">
        <f>Y44&amp;" "&amp;Z44&amp;" "&amp;AA44&amp;" "&amp;AB44&amp;" "&amp;AC44</f>
        <v>( 0.05 , 0.173939397741772 )</v>
      </c>
    </row>
    <row r="45" spans="1:31" x14ac:dyDescent="0.2">
      <c r="A45" s="4">
        <v>9</v>
      </c>
      <c r="B45">
        <v>0.1</v>
      </c>
      <c r="C45">
        <v>50</v>
      </c>
      <c r="D45">
        <v>7</v>
      </c>
      <c r="E45">
        <v>1</v>
      </c>
      <c r="F45">
        <v>1253.2349860585909</v>
      </c>
      <c r="G45">
        <v>478.72273512897692</v>
      </c>
      <c r="H45">
        <v>0.61801039672970348</v>
      </c>
      <c r="I45">
        <v>3600.120210647583</v>
      </c>
      <c r="Y45" t="s">
        <v>25</v>
      </c>
      <c r="Z45" t="s">
        <v>75</v>
      </c>
      <c r="AA45" t="s">
        <v>26</v>
      </c>
      <c r="AB45" t="s">
        <v>100</v>
      </c>
      <c r="AC45" t="s">
        <v>27</v>
      </c>
      <c r="AE45" t="str">
        <f t="shared" ref="AE45:AE48" si="8">Y45&amp;" "&amp;Z45&amp;" "&amp;AA45&amp;" "&amp;AB45&amp;" "&amp;AC45</f>
        <v>( 0.1 , 0.2901876 )</v>
      </c>
    </row>
    <row r="46" spans="1:31" x14ac:dyDescent="0.2">
      <c r="A46" s="4">
        <v>9</v>
      </c>
      <c r="B46">
        <v>0.1</v>
      </c>
      <c r="C46">
        <v>50</v>
      </c>
      <c r="D46">
        <v>8</v>
      </c>
      <c r="E46">
        <v>1</v>
      </c>
      <c r="F46">
        <v>958.14999820934804</v>
      </c>
      <c r="G46">
        <v>794.62347168473093</v>
      </c>
      <c r="H46">
        <v>0.1706690255494713</v>
      </c>
      <c r="I46">
        <v>3600.123132705688</v>
      </c>
      <c r="Y46" t="s">
        <v>25</v>
      </c>
      <c r="Z46" t="s">
        <v>76</v>
      </c>
      <c r="AA46" t="s">
        <v>26</v>
      </c>
      <c r="AB46" t="s">
        <v>101</v>
      </c>
      <c r="AC46" t="s">
        <v>27</v>
      </c>
      <c r="AE46" t="str">
        <f t="shared" si="8"/>
        <v>( 0.15 , 0.468573014579345 )</v>
      </c>
    </row>
    <row r="47" spans="1:31" x14ac:dyDescent="0.2">
      <c r="A47" s="4">
        <v>9</v>
      </c>
      <c r="B47">
        <v>0.1</v>
      </c>
      <c r="C47">
        <v>50</v>
      </c>
      <c r="D47">
        <v>9</v>
      </c>
      <c r="E47">
        <v>1</v>
      </c>
      <c r="F47">
        <v>862.84499411151921</v>
      </c>
      <c r="G47">
        <v>488.60723019352218</v>
      </c>
      <c r="H47">
        <v>0.43372536952984658</v>
      </c>
      <c r="I47">
        <v>3600.1032085418701</v>
      </c>
      <c r="Y47" t="s">
        <v>25</v>
      </c>
      <c r="Z47" t="s">
        <v>77</v>
      </c>
      <c r="AA47" t="s">
        <v>26</v>
      </c>
      <c r="AB47" t="s">
        <v>102</v>
      </c>
      <c r="AC47" t="s">
        <v>27</v>
      </c>
      <c r="AE47" t="str">
        <f t="shared" si="8"/>
        <v>( 0.2 , 0.51351866119697 )</v>
      </c>
    </row>
    <row r="48" spans="1:31" x14ac:dyDescent="0.2">
      <c r="A48" s="4">
        <v>9</v>
      </c>
      <c r="B48">
        <v>0.1</v>
      </c>
      <c r="C48">
        <v>50</v>
      </c>
      <c r="D48">
        <v>10</v>
      </c>
      <c r="E48">
        <v>1</v>
      </c>
      <c r="F48">
        <v>933.86500000000001</v>
      </c>
      <c r="G48">
        <v>463.50400104427791</v>
      </c>
      <c r="H48">
        <v>0.50367130040821972</v>
      </c>
      <c r="I48">
        <v>3600.085147857666</v>
      </c>
      <c r="Y48" t="s">
        <v>25</v>
      </c>
      <c r="Z48" t="s">
        <v>72</v>
      </c>
      <c r="AA48" t="s">
        <v>26</v>
      </c>
      <c r="AB48" t="s">
        <v>103</v>
      </c>
      <c r="AC48" t="s">
        <v>27</v>
      </c>
      <c r="AE48" t="str">
        <f t="shared" si="8"/>
        <v>( 0.25 , 0.498004647562834 )</v>
      </c>
    </row>
    <row r="49" spans="1:31" x14ac:dyDescent="0.2">
      <c r="A49" s="4">
        <v>9</v>
      </c>
      <c r="B49">
        <v>0.1</v>
      </c>
      <c r="C49">
        <v>50</v>
      </c>
      <c r="D49">
        <v>11</v>
      </c>
      <c r="E49">
        <v>1</v>
      </c>
      <c r="F49">
        <v>1035.4749999999999</v>
      </c>
      <c r="G49">
        <v>686.53211538598589</v>
      </c>
      <c r="H49">
        <v>0.33698822725224081</v>
      </c>
      <c r="I49">
        <v>3600.1755180358891</v>
      </c>
    </row>
    <row r="50" spans="1:31" x14ac:dyDescent="0.2">
      <c r="A50" s="4">
        <v>9</v>
      </c>
      <c r="B50">
        <v>0.1</v>
      </c>
      <c r="C50">
        <v>50</v>
      </c>
      <c r="D50">
        <v>12</v>
      </c>
      <c r="E50">
        <v>1</v>
      </c>
      <c r="F50">
        <v>1389.889999030436</v>
      </c>
      <c r="G50">
        <v>1310.0163223683221</v>
      </c>
      <c r="H50">
        <v>5.7467624573047417E-2</v>
      </c>
      <c r="I50">
        <v>3600.1704006195068</v>
      </c>
      <c r="Y50" t="s">
        <v>25</v>
      </c>
      <c r="Z50">
        <v>0</v>
      </c>
      <c r="AA50" t="s">
        <v>26</v>
      </c>
      <c r="AB50">
        <v>0</v>
      </c>
      <c r="AC50" t="s">
        <v>27</v>
      </c>
      <c r="AE50" t="str">
        <f t="shared" ref="AE50:AE55" si="9">Y50&amp;" "&amp;Z50&amp;" "&amp;AA50&amp;" "&amp;AB50&amp;" "&amp;AC50</f>
        <v>( 0 , 0 )</v>
      </c>
    </row>
    <row r="51" spans="1:31" x14ac:dyDescent="0.2">
      <c r="A51" s="4">
        <v>9</v>
      </c>
      <c r="B51">
        <v>0.1</v>
      </c>
      <c r="C51">
        <v>50</v>
      </c>
      <c r="D51">
        <v>13</v>
      </c>
      <c r="E51">
        <v>1</v>
      </c>
      <c r="F51">
        <v>955.22499876535574</v>
      </c>
      <c r="G51">
        <v>695.31032928650598</v>
      </c>
      <c r="H51">
        <v>0.27209785109769302</v>
      </c>
      <c r="I51">
        <v>3600.1459560394292</v>
      </c>
      <c r="Y51" t="s">
        <v>25</v>
      </c>
      <c r="Z51" t="s">
        <v>74</v>
      </c>
      <c r="AA51" t="s">
        <v>26</v>
      </c>
      <c r="AB51" t="s">
        <v>104</v>
      </c>
      <c r="AC51" t="s">
        <v>27</v>
      </c>
      <c r="AE51" t="str">
        <f t="shared" si="9"/>
        <v>( 0.05 , 0.142690589753614 )</v>
      </c>
    </row>
    <row r="52" spans="1:31" x14ac:dyDescent="0.2">
      <c r="A52" s="4">
        <v>9</v>
      </c>
      <c r="B52">
        <v>0.1</v>
      </c>
      <c r="C52">
        <v>50</v>
      </c>
      <c r="D52">
        <v>14</v>
      </c>
      <c r="E52">
        <v>1</v>
      </c>
      <c r="F52">
        <v>1227.5349993032739</v>
      </c>
      <c r="G52">
        <v>814.74006567403842</v>
      </c>
      <c r="H52">
        <v>0.33627956340432658</v>
      </c>
      <c r="I52">
        <v>3600.200639724731</v>
      </c>
      <c r="Y52" t="s">
        <v>25</v>
      </c>
      <c r="Z52" t="s">
        <v>75</v>
      </c>
      <c r="AA52" t="s">
        <v>26</v>
      </c>
      <c r="AB52" t="s">
        <v>105</v>
      </c>
      <c r="AC52" t="s">
        <v>27</v>
      </c>
      <c r="AE52" t="str">
        <f t="shared" si="9"/>
        <v>( 0.1 , 0.287222 )</v>
      </c>
    </row>
    <row r="53" spans="1:31" x14ac:dyDescent="0.2">
      <c r="A53" s="4">
        <v>9</v>
      </c>
      <c r="B53">
        <v>0.1</v>
      </c>
      <c r="C53">
        <v>50</v>
      </c>
      <c r="D53">
        <v>15</v>
      </c>
      <c r="E53">
        <v>1</v>
      </c>
      <c r="F53">
        <v>904.51499242537966</v>
      </c>
      <c r="G53">
        <v>656.34400978116366</v>
      </c>
      <c r="H53">
        <v>0.27436912016103432</v>
      </c>
      <c r="I53">
        <v>3600.083776473999</v>
      </c>
      <c r="Y53" t="s">
        <v>25</v>
      </c>
      <c r="Z53" t="s">
        <v>76</v>
      </c>
      <c r="AA53" t="s">
        <v>26</v>
      </c>
      <c r="AB53" t="s">
        <v>106</v>
      </c>
      <c r="AC53" t="s">
        <v>27</v>
      </c>
      <c r="AE53" t="str">
        <f t="shared" si="9"/>
        <v>( 0.15 , 0.140031148059881 )</v>
      </c>
    </row>
    <row r="54" spans="1:31" x14ac:dyDescent="0.2">
      <c r="Y54" t="s">
        <v>25</v>
      </c>
      <c r="Z54" t="s">
        <v>77</v>
      </c>
      <c r="AA54" t="s">
        <v>26</v>
      </c>
      <c r="AB54" t="s">
        <v>107</v>
      </c>
      <c r="AC54" t="s">
        <v>27</v>
      </c>
      <c r="AE54" t="str">
        <f t="shared" si="9"/>
        <v>( 0.2 , 0.257691316255253 )</v>
      </c>
    </row>
    <row r="55" spans="1:31" x14ac:dyDescent="0.2">
      <c r="Y55" t="s">
        <v>25</v>
      </c>
      <c r="Z55" t="s">
        <v>72</v>
      </c>
      <c r="AA55" t="s">
        <v>26</v>
      </c>
      <c r="AB55" t="s">
        <v>108</v>
      </c>
      <c r="AC55" t="s">
        <v>27</v>
      </c>
      <c r="AE55" t="str">
        <f t="shared" si="9"/>
        <v>( 0.25 , 0.342234376725119 )</v>
      </c>
    </row>
    <row r="57" spans="1:31" x14ac:dyDescent="0.2">
      <c r="Y57" t="s">
        <v>25</v>
      </c>
      <c r="Z57">
        <v>0</v>
      </c>
      <c r="AA57" t="s">
        <v>26</v>
      </c>
      <c r="AB57" t="s">
        <v>109</v>
      </c>
      <c r="AC57" t="s">
        <v>27</v>
      </c>
      <c r="AE57" t="str">
        <f t="shared" ref="AE57:AE62" si="10">Y57&amp;" "&amp;Z57&amp;" "&amp;AA57&amp;" "&amp;AB57&amp;" "&amp;AC57</f>
        <v>( 0 , 0.0124998630927794 )</v>
      </c>
    </row>
    <row r="58" spans="1:31" x14ac:dyDescent="0.2">
      <c r="Y58" t="s">
        <v>25</v>
      </c>
      <c r="Z58" t="s">
        <v>74</v>
      </c>
      <c r="AA58" t="s">
        <v>26</v>
      </c>
      <c r="AB58" t="s">
        <v>110</v>
      </c>
      <c r="AC58" t="s">
        <v>27</v>
      </c>
      <c r="AE58" t="str">
        <f t="shared" si="10"/>
        <v>( 0.05 , 0.188003138241881 )</v>
      </c>
    </row>
    <row r="59" spans="1:31" x14ac:dyDescent="0.2">
      <c r="Y59" t="s">
        <v>25</v>
      </c>
      <c r="Z59" t="s">
        <v>75</v>
      </c>
      <c r="AA59" t="s">
        <v>26</v>
      </c>
      <c r="AB59" t="s">
        <v>111</v>
      </c>
      <c r="AC59" t="s">
        <v>27</v>
      </c>
      <c r="AE59" t="str">
        <f t="shared" si="10"/>
        <v>( 0.1 , 0.306153 )</v>
      </c>
    </row>
    <row r="60" spans="1:31" x14ac:dyDescent="0.2">
      <c r="Y60" t="s">
        <v>25</v>
      </c>
      <c r="Z60" t="s">
        <v>76</v>
      </c>
      <c r="AA60" t="s">
        <v>26</v>
      </c>
      <c r="AB60" t="s">
        <v>112</v>
      </c>
      <c r="AC60" t="s">
        <v>27</v>
      </c>
      <c r="AE60" t="str">
        <f t="shared" si="10"/>
        <v>( 0.15 , 0.882386458410881 )</v>
      </c>
    </row>
    <row r="61" spans="1:31" x14ac:dyDescent="0.2">
      <c r="Y61" t="s">
        <v>25</v>
      </c>
      <c r="Z61" t="s">
        <v>77</v>
      </c>
      <c r="AA61" t="s">
        <v>26</v>
      </c>
      <c r="AB61" t="s">
        <v>113</v>
      </c>
      <c r="AC61" t="s">
        <v>27</v>
      </c>
      <c r="AE61" t="str">
        <f t="shared" si="10"/>
        <v>( 0.2 , 0.931750340188925 )</v>
      </c>
    </row>
    <row r="62" spans="1:31" x14ac:dyDescent="0.2">
      <c r="Y62" t="s">
        <v>25</v>
      </c>
      <c r="Z62" t="s">
        <v>72</v>
      </c>
      <c r="AA62" t="s">
        <v>26</v>
      </c>
      <c r="AB62" t="s">
        <v>114</v>
      </c>
      <c r="AC62" t="s">
        <v>27</v>
      </c>
      <c r="AE62" t="str">
        <f t="shared" si="10"/>
        <v>( 0.25 , 0.48250027917716 )</v>
      </c>
    </row>
  </sheetData>
  <phoneticPr fontId="3" type="noConversion"/>
  <pageMargins left="0.75" right="0.75" top="1" bottom="1" header="0.5" footer="0.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FE905-2D4B-4F45-8F02-276A919FB94C}">
  <dimension ref="A1:AS87"/>
  <sheetViews>
    <sheetView topLeftCell="N24" workbookViewId="0">
      <selection activeCell="AE20" sqref="AE20"/>
    </sheetView>
  </sheetViews>
  <sheetFormatPr baseColWidth="10" defaultColWidth="8.83203125" defaultRowHeight="15" x14ac:dyDescent="0.2"/>
  <cols>
    <col min="30" max="30" width="2.83203125" customWidth="1"/>
    <col min="31" max="31" width="5.1640625" customWidth="1"/>
    <col min="32" max="32" width="1.83203125" customWidth="1"/>
    <col min="34" max="34" width="3" customWidth="1"/>
    <col min="39" max="39" width="3.1640625" customWidth="1"/>
    <col min="40" max="40" width="5" customWidth="1"/>
    <col min="41" max="41" width="2.1640625" customWidth="1"/>
  </cols>
  <sheetData>
    <row r="1" spans="1:20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20" x14ac:dyDescent="0.2">
      <c r="A2" s="4">
        <v>9</v>
      </c>
      <c r="B2" s="4">
        <v>0.1</v>
      </c>
      <c r="C2" s="4">
        <v>50</v>
      </c>
      <c r="D2" s="4">
        <v>1</v>
      </c>
      <c r="E2" s="4">
        <v>0.6</v>
      </c>
      <c r="F2" s="4">
        <v>1838.615</v>
      </c>
      <c r="G2" s="4">
        <v>757.54639999999995</v>
      </c>
      <c r="H2" s="4">
        <v>0.58797999999999995</v>
      </c>
      <c r="I2" s="4">
        <v>3600.12</v>
      </c>
      <c r="O2">
        <v>1</v>
      </c>
      <c r="P2" cm="1">
        <f t="array" ref="P2:T2">TRANSPOSE(H12:H16)</f>
        <v>0.28722199999999998</v>
      </c>
      <c r="Q2">
        <v>0.31761600000000001</v>
      </c>
      <c r="R2">
        <v>0.30059599999999997</v>
      </c>
      <c r="S2">
        <v>0.23935100000000001</v>
      </c>
      <c r="T2">
        <v>0.30615300000000001</v>
      </c>
    </row>
    <row r="3" spans="1:20" x14ac:dyDescent="0.2">
      <c r="A3" s="4">
        <v>9</v>
      </c>
      <c r="B3" s="4">
        <v>0.1</v>
      </c>
      <c r="C3" s="4">
        <v>50</v>
      </c>
      <c r="D3" s="4">
        <v>2</v>
      </c>
      <c r="E3" s="4">
        <v>0.6</v>
      </c>
      <c r="F3" s="4">
        <v>1179.7070000000001</v>
      </c>
      <c r="G3" s="4">
        <v>687.67560000000003</v>
      </c>
      <c r="H3" s="4">
        <v>0.41707899999999998</v>
      </c>
      <c r="I3" s="4">
        <v>3600.067</v>
      </c>
      <c r="O3">
        <v>0.6</v>
      </c>
      <c r="P3" cm="1">
        <f t="array" ref="P3:T3">TRANSPOSE(H2:H6)</f>
        <v>0.58797999999999995</v>
      </c>
      <c r="Q3">
        <v>0.41707899999999998</v>
      </c>
      <c r="R3">
        <v>0.37416300000000002</v>
      </c>
      <c r="S3">
        <v>0.36458600000000002</v>
      </c>
      <c r="T3">
        <v>0.44109199999999998</v>
      </c>
    </row>
    <row r="4" spans="1:20" x14ac:dyDescent="0.2">
      <c r="A4" s="4">
        <v>9</v>
      </c>
      <c r="B4" s="4">
        <v>0.1</v>
      </c>
      <c r="C4" s="4">
        <v>50</v>
      </c>
      <c r="D4" s="4">
        <v>3</v>
      </c>
      <c r="E4" s="4">
        <v>0.6</v>
      </c>
      <c r="F4" s="4">
        <v>1243.761</v>
      </c>
      <c r="G4" s="4">
        <v>778.39099999999996</v>
      </c>
      <c r="H4" s="4">
        <v>0.37416300000000002</v>
      </c>
      <c r="I4" s="4">
        <v>3600.0819999999999</v>
      </c>
      <c r="O4">
        <v>0.4</v>
      </c>
      <c r="P4" cm="1">
        <f t="array" ref="P4:T4">TRANSPOSE(H7:H11)</f>
        <v>7.5495000000000007E-2</v>
      </c>
      <c r="Q4">
        <v>9.1284000000000004E-2</v>
      </c>
      <c r="R4">
        <v>7.2258000000000003E-2</v>
      </c>
      <c r="S4">
        <v>9.2780000000000001E-2</v>
      </c>
      <c r="T4">
        <v>9.7203999999999999E-2</v>
      </c>
    </row>
    <row r="5" spans="1:20" x14ac:dyDescent="0.2">
      <c r="A5" s="4">
        <v>9</v>
      </c>
      <c r="B5" s="4">
        <v>0.1</v>
      </c>
      <c r="C5" s="4">
        <v>50</v>
      </c>
      <c r="D5" s="4">
        <v>4</v>
      </c>
      <c r="E5" s="4">
        <v>0.6</v>
      </c>
      <c r="F5" s="4">
        <v>1543.989</v>
      </c>
      <c r="G5" s="4">
        <v>981.0729</v>
      </c>
      <c r="H5" s="4">
        <v>0.36458600000000002</v>
      </c>
      <c r="I5" s="4">
        <v>3600.0819999999999</v>
      </c>
    </row>
    <row r="6" spans="1:20" x14ac:dyDescent="0.2">
      <c r="A6" s="4">
        <v>9</v>
      </c>
      <c r="B6" s="4">
        <v>0.1</v>
      </c>
      <c r="C6" s="4">
        <v>50</v>
      </c>
      <c r="D6" s="4">
        <v>5</v>
      </c>
      <c r="E6" s="4">
        <v>0.6</v>
      </c>
      <c r="F6" s="4">
        <v>1523.1669999999999</v>
      </c>
      <c r="G6" s="4">
        <v>851.30970000000002</v>
      </c>
      <c r="H6" s="4">
        <v>0.44109199999999998</v>
      </c>
      <c r="I6" s="4">
        <v>3600.0630000000001</v>
      </c>
    </row>
    <row r="7" spans="1:20" x14ac:dyDescent="0.2">
      <c r="A7" s="4">
        <v>9</v>
      </c>
      <c r="B7" s="4">
        <v>0.1</v>
      </c>
      <c r="C7" s="4">
        <v>50</v>
      </c>
      <c r="D7" s="4">
        <v>1</v>
      </c>
      <c r="E7" s="4">
        <v>0.4</v>
      </c>
      <c r="F7" s="4">
        <v>8560.6</v>
      </c>
      <c r="G7" s="4">
        <v>7914.3190000000004</v>
      </c>
      <c r="H7" s="4">
        <v>7.5495000000000007E-2</v>
      </c>
      <c r="I7" s="4">
        <v>3600.1239999999998</v>
      </c>
    </row>
    <row r="8" spans="1:20" x14ac:dyDescent="0.2">
      <c r="A8" s="4">
        <v>9</v>
      </c>
      <c r="B8" s="4">
        <v>0.1</v>
      </c>
      <c r="C8" s="4">
        <v>50</v>
      </c>
      <c r="D8" s="4">
        <v>2</v>
      </c>
      <c r="E8" s="4">
        <v>0.4</v>
      </c>
      <c r="F8" s="4">
        <v>8415.1659999999993</v>
      </c>
      <c r="G8" s="4">
        <v>7646.9989999999998</v>
      </c>
      <c r="H8" s="4">
        <v>9.1284000000000004E-2</v>
      </c>
      <c r="I8" s="4">
        <v>3600.2579999999998</v>
      </c>
      <c r="O8" s="7">
        <v>0.4</v>
      </c>
      <c r="P8" s="7">
        <v>0.6</v>
      </c>
      <c r="Q8" s="7">
        <v>1</v>
      </c>
    </row>
    <row r="9" spans="1:20" x14ac:dyDescent="0.2">
      <c r="A9" s="4">
        <v>9</v>
      </c>
      <c r="B9" s="4">
        <v>0.1</v>
      </c>
      <c r="C9" s="4">
        <v>50</v>
      </c>
      <c r="D9" s="4">
        <v>3</v>
      </c>
      <c r="E9" s="4">
        <v>0.4</v>
      </c>
      <c r="F9" s="4">
        <v>8376.9290000000001</v>
      </c>
      <c r="G9" s="4">
        <v>7771.6319999999996</v>
      </c>
      <c r="H9" s="4">
        <v>7.2258000000000003E-2</v>
      </c>
      <c r="I9" s="4">
        <v>3600.0889999999999</v>
      </c>
      <c r="O9" s="4">
        <v>7.5495000000000007E-2</v>
      </c>
      <c r="P9" s="4">
        <v>0.58797999999999995</v>
      </c>
      <c r="Q9" s="4">
        <v>0.28722199999999998</v>
      </c>
    </row>
    <row r="10" spans="1:20" x14ac:dyDescent="0.2">
      <c r="A10" s="4">
        <v>9</v>
      </c>
      <c r="B10" s="4">
        <v>0.1</v>
      </c>
      <c r="C10" s="4">
        <v>50</v>
      </c>
      <c r="D10" s="4">
        <v>4</v>
      </c>
      <c r="E10" s="4">
        <v>0.4</v>
      </c>
      <c r="F10" s="4">
        <v>8898.43</v>
      </c>
      <c r="G10" s="4">
        <v>8072.8339999999998</v>
      </c>
      <c r="H10" s="4">
        <v>9.2780000000000001E-2</v>
      </c>
      <c r="I10" s="4">
        <v>3600.2489999999998</v>
      </c>
      <c r="O10" s="4">
        <v>9.1284000000000004E-2</v>
      </c>
      <c r="P10" s="4">
        <v>0.41707899999999998</v>
      </c>
      <c r="Q10" s="4">
        <v>0.31761600000000001</v>
      </c>
    </row>
    <row r="11" spans="1:20" x14ac:dyDescent="0.2">
      <c r="A11" s="4">
        <v>9</v>
      </c>
      <c r="B11" s="4">
        <v>0.1</v>
      </c>
      <c r="C11" s="4">
        <v>50</v>
      </c>
      <c r="D11" s="4">
        <v>5</v>
      </c>
      <c r="E11" s="4">
        <v>0.4</v>
      </c>
      <c r="F11" s="4">
        <v>8412.7330000000002</v>
      </c>
      <c r="G11" s="4">
        <v>7594.982</v>
      </c>
      <c r="H11" s="4">
        <v>9.7203999999999999E-2</v>
      </c>
      <c r="I11" s="4">
        <v>3600.1280000000002</v>
      </c>
      <c r="O11" s="4">
        <v>7.2258000000000003E-2</v>
      </c>
      <c r="P11" s="4">
        <v>0.37416300000000002</v>
      </c>
      <c r="Q11" s="4">
        <v>0.30059599999999997</v>
      </c>
    </row>
    <row r="12" spans="1:20" x14ac:dyDescent="0.2">
      <c r="A12" s="4">
        <v>9</v>
      </c>
      <c r="B12" s="4">
        <v>0.1</v>
      </c>
      <c r="C12" s="4">
        <v>50</v>
      </c>
      <c r="D12" s="4">
        <v>1</v>
      </c>
      <c r="E12" s="4">
        <v>1</v>
      </c>
      <c r="F12" s="4">
        <v>792.28</v>
      </c>
      <c r="G12" s="4">
        <v>564.71990000000005</v>
      </c>
      <c r="H12" s="4">
        <v>0.28722199999999998</v>
      </c>
      <c r="I12" s="4">
        <v>3600.1239999999998</v>
      </c>
      <c r="O12" s="4">
        <v>9.2780000000000001E-2</v>
      </c>
      <c r="P12" s="4">
        <v>0.36458600000000002</v>
      </c>
      <c r="Q12" s="4">
        <v>0.23935100000000001</v>
      </c>
    </row>
    <row r="13" spans="1:20" x14ac:dyDescent="0.2">
      <c r="A13" s="4">
        <v>9</v>
      </c>
      <c r="B13" s="4">
        <v>0.1</v>
      </c>
      <c r="C13" s="4">
        <v>50</v>
      </c>
      <c r="D13" s="4">
        <v>2</v>
      </c>
      <c r="E13" s="4">
        <v>1</v>
      </c>
      <c r="F13" s="4">
        <v>799.57</v>
      </c>
      <c r="G13" s="4">
        <v>545.61379999999997</v>
      </c>
      <c r="H13" s="4">
        <v>0.31761600000000001</v>
      </c>
      <c r="I13" s="4">
        <v>3600.0949999999998</v>
      </c>
      <c r="O13" s="4">
        <v>9.7203999999999999E-2</v>
      </c>
      <c r="P13" s="4">
        <v>0.44109199999999998</v>
      </c>
      <c r="Q13" s="4">
        <v>0.30615300000000001</v>
      </c>
    </row>
    <row r="14" spans="1:20" x14ac:dyDescent="0.2">
      <c r="A14" s="4">
        <v>9</v>
      </c>
      <c r="B14" s="4">
        <v>0.1</v>
      </c>
      <c r="C14" s="4">
        <v>50</v>
      </c>
      <c r="D14" s="4">
        <v>3</v>
      </c>
      <c r="E14" s="4">
        <v>1</v>
      </c>
      <c r="F14" s="4">
        <v>833.68</v>
      </c>
      <c r="G14" s="4">
        <v>583.07910000000004</v>
      </c>
      <c r="H14" s="4">
        <v>0.30059599999999997</v>
      </c>
      <c r="I14" s="4">
        <v>3600.1529999999998</v>
      </c>
    </row>
    <row r="15" spans="1:20" x14ac:dyDescent="0.2">
      <c r="A15" s="4">
        <v>9</v>
      </c>
      <c r="B15" s="4">
        <v>0.1</v>
      </c>
      <c r="C15" s="4">
        <v>50</v>
      </c>
      <c r="D15" s="4">
        <v>4</v>
      </c>
      <c r="E15" s="4">
        <v>1</v>
      </c>
      <c r="F15" s="4">
        <v>1067.1500000000001</v>
      </c>
      <c r="G15" s="4">
        <v>811.72619999999995</v>
      </c>
      <c r="H15" s="4">
        <v>0.23935100000000001</v>
      </c>
      <c r="I15" s="4">
        <v>3600.078</v>
      </c>
    </row>
    <row r="16" spans="1:20" x14ac:dyDescent="0.2">
      <c r="A16" s="4">
        <v>9</v>
      </c>
      <c r="B16" s="4">
        <v>0.1</v>
      </c>
      <c r="C16" s="4">
        <v>50</v>
      </c>
      <c r="D16" s="4">
        <v>5</v>
      </c>
      <c r="E16" s="4">
        <v>1</v>
      </c>
      <c r="F16" s="4">
        <v>1136.2950000000001</v>
      </c>
      <c r="G16" s="4">
        <v>788.41449999999998</v>
      </c>
      <c r="H16" s="4">
        <v>0.30615300000000001</v>
      </c>
      <c r="I16" s="4">
        <v>3602.4029999999998</v>
      </c>
    </row>
    <row r="20" spans="1:45" x14ac:dyDescent="0.2">
      <c r="A20" s="4" t="s">
        <v>0</v>
      </c>
      <c r="B20" t="s">
        <v>1</v>
      </c>
      <c r="C20" t="s">
        <v>2</v>
      </c>
      <c r="D20" t="s">
        <v>3</v>
      </c>
      <c r="E20" t="s">
        <v>4</v>
      </c>
      <c r="F20" t="s">
        <v>5</v>
      </c>
      <c r="G20" t="s">
        <v>6</v>
      </c>
      <c r="H20" t="s">
        <v>7</v>
      </c>
      <c r="I20" t="s">
        <v>8</v>
      </c>
    </row>
    <row r="21" spans="1:45" x14ac:dyDescent="0.2">
      <c r="A21" s="4">
        <v>9</v>
      </c>
      <c r="B21">
        <v>0.1</v>
      </c>
      <c r="C21">
        <v>50</v>
      </c>
      <c r="D21">
        <v>1</v>
      </c>
      <c r="E21">
        <v>0.6</v>
      </c>
      <c r="F21">
        <v>1838.614988475138</v>
      </c>
      <c r="G21">
        <v>757.54639664352192</v>
      </c>
      <c r="H21">
        <v>0.58797986452193796</v>
      </c>
      <c r="I21">
        <v>3600.1195449829102</v>
      </c>
    </row>
    <row r="22" spans="1:45" x14ac:dyDescent="0.2">
      <c r="A22" s="4">
        <v>9</v>
      </c>
      <c r="B22">
        <v>0.1</v>
      </c>
      <c r="C22">
        <v>50</v>
      </c>
      <c r="D22">
        <v>2</v>
      </c>
      <c r="E22">
        <v>0.6</v>
      </c>
      <c r="F22">
        <v>1179.7070000000001</v>
      </c>
      <c r="G22">
        <v>687.67564307391831</v>
      </c>
      <c r="H22">
        <v>0.41707928911677361</v>
      </c>
      <c r="I22">
        <v>3600.0674915313721</v>
      </c>
    </row>
    <row r="23" spans="1:45" x14ac:dyDescent="0.2">
      <c r="A23" s="4">
        <v>9</v>
      </c>
      <c r="B23">
        <v>0.1</v>
      </c>
      <c r="C23">
        <v>50</v>
      </c>
      <c r="D23">
        <v>3</v>
      </c>
      <c r="E23">
        <v>0.6</v>
      </c>
      <c r="F23">
        <v>1243.760994781687</v>
      </c>
      <c r="G23">
        <v>778.3910479773424</v>
      </c>
      <c r="H23">
        <v>0.3741634837857491</v>
      </c>
      <c r="I23">
        <v>3600.0815830230708</v>
      </c>
    </row>
    <row r="24" spans="1:45" x14ac:dyDescent="0.2">
      <c r="A24" s="4">
        <v>9</v>
      </c>
      <c r="B24">
        <v>0.1</v>
      </c>
      <c r="C24">
        <v>50</v>
      </c>
      <c r="D24">
        <v>4</v>
      </c>
      <c r="E24">
        <v>0.6</v>
      </c>
      <c r="F24">
        <v>1543.988997990723</v>
      </c>
      <c r="G24">
        <v>981.07285092538564</v>
      </c>
      <c r="H24">
        <v>0.36458559471465862</v>
      </c>
      <c r="I24">
        <v>3600.08225440979</v>
      </c>
    </row>
    <row r="25" spans="1:45" x14ac:dyDescent="0.2">
      <c r="A25" s="4">
        <v>9</v>
      </c>
      <c r="B25">
        <v>0.1</v>
      </c>
      <c r="C25">
        <v>50</v>
      </c>
      <c r="D25">
        <v>5</v>
      </c>
      <c r="E25">
        <v>0.6</v>
      </c>
      <c r="F25">
        <v>1523.166997108533</v>
      </c>
      <c r="G25">
        <v>851.30965366673627</v>
      </c>
      <c r="H25">
        <v>0.44109237182607097</v>
      </c>
      <c r="I25">
        <v>3600.062967300415</v>
      </c>
      <c r="P25" s="7">
        <v>0.4</v>
      </c>
      <c r="Q25" s="7">
        <v>0.6</v>
      </c>
      <c r="R25" s="7">
        <v>1</v>
      </c>
      <c r="AM25" t="s">
        <v>28</v>
      </c>
    </row>
    <row r="26" spans="1:45" x14ac:dyDescent="0.2">
      <c r="A26" s="4">
        <v>9</v>
      </c>
      <c r="B26">
        <v>0.1</v>
      </c>
      <c r="C26">
        <v>50</v>
      </c>
      <c r="D26">
        <v>6</v>
      </c>
      <c r="E26">
        <v>0.6</v>
      </c>
      <c r="F26">
        <v>1814.034993210839</v>
      </c>
      <c r="G26">
        <v>1030.404523603519</v>
      </c>
      <c r="H26">
        <v>0.43198200285006388</v>
      </c>
      <c r="I26">
        <v>3600.0693511962891</v>
      </c>
      <c r="O26">
        <v>1</v>
      </c>
      <c r="P26">
        <f>H38</f>
        <v>7.5494782755571033E-2</v>
      </c>
      <c r="Q26">
        <f>H21</f>
        <v>0.58797986452193796</v>
      </c>
      <c r="R26">
        <f>H56</f>
        <v>0.28722199999999998</v>
      </c>
      <c r="AB26">
        <f>ROUND(P26,3)</f>
        <v>7.4999999999999997E-2</v>
      </c>
      <c r="AD26" t="s">
        <v>25</v>
      </c>
      <c r="AE26" t="s">
        <v>29</v>
      </c>
      <c r="AF26" t="s">
        <v>26</v>
      </c>
      <c r="AG26" t="s">
        <v>31</v>
      </c>
      <c r="AH26" t="s">
        <v>27</v>
      </c>
      <c r="AJ26" t="str">
        <f>AD26&amp;" "&amp;AE26&amp;" "&amp;AF26&amp;" "&amp;AG26&amp;" "&amp;AH26</f>
        <v>( 0.4 , 0.075 )</v>
      </c>
      <c r="AM26" t="s">
        <v>25</v>
      </c>
      <c r="AN26" t="s">
        <v>29</v>
      </c>
      <c r="AO26" t="s">
        <v>26</v>
      </c>
      <c r="AP26">
        <v>8.3384910906465187E-2</v>
      </c>
      <c r="AQ26" t="s">
        <v>27</v>
      </c>
      <c r="AS26" t="str">
        <f>AM26&amp;" "&amp;AN26&amp;" "&amp;AO26&amp;" "&amp;AP26&amp;" "&amp;AQ26</f>
        <v>( 0.4 , 0,0833849109064652 )</v>
      </c>
    </row>
    <row r="27" spans="1:45" x14ac:dyDescent="0.2">
      <c r="A27" s="4">
        <v>9</v>
      </c>
      <c r="B27">
        <v>0.1</v>
      </c>
      <c r="C27">
        <v>50</v>
      </c>
      <c r="D27">
        <v>7</v>
      </c>
      <c r="E27">
        <v>0.6</v>
      </c>
      <c r="F27">
        <v>1145.6869975462289</v>
      </c>
      <c r="G27">
        <v>697.12082752932793</v>
      </c>
      <c r="H27">
        <v>0.39152593245591177</v>
      </c>
      <c r="I27">
        <v>3600.1101818084721</v>
      </c>
      <c r="O27">
        <v>2</v>
      </c>
      <c r="P27">
        <f t="shared" ref="P27:P40" si="0">H39</f>
        <v>9.1283693483001152E-2</v>
      </c>
      <c r="Q27">
        <f t="shared" ref="Q27:Q40" si="1">H22</f>
        <v>0.41707928911677361</v>
      </c>
      <c r="R27">
        <f t="shared" ref="R27:R40" si="2">H57</f>
        <v>0.31761600000000001</v>
      </c>
      <c r="AB27">
        <f t="shared" ref="AB27:AB40" si="3">ROUND(P27,3)</f>
        <v>9.0999999999999998E-2</v>
      </c>
      <c r="AD27" t="s">
        <v>25</v>
      </c>
      <c r="AE27" t="s">
        <v>29</v>
      </c>
      <c r="AF27" t="s">
        <v>26</v>
      </c>
      <c r="AG27" t="s">
        <v>32</v>
      </c>
      <c r="AH27" t="s">
        <v>27</v>
      </c>
      <c r="AJ27" t="str">
        <f t="shared" ref="AJ27:AJ85" si="4">AD27&amp;" "&amp;AE27&amp;" "&amp;AF27&amp;" "&amp;AG27&amp;" "&amp;AH27</f>
        <v>( 0.4 , 0.091 )</v>
      </c>
      <c r="AM27" t="s">
        <v>25</v>
      </c>
      <c r="AN27" t="s">
        <v>30</v>
      </c>
      <c r="AO27" t="s">
        <v>26</v>
      </c>
      <c r="AP27">
        <v>0.42980387703388101</v>
      </c>
      <c r="AQ27" t="s">
        <v>27</v>
      </c>
      <c r="AS27" t="str">
        <f t="shared" ref="AS27:AS37" si="5">AM27&amp;" "&amp;AN27&amp;" "&amp;AO27&amp;" "&amp;AP27&amp;" "&amp;AQ27</f>
        <v>( 0.6 , 0,429803877033881 )</v>
      </c>
    </row>
    <row r="28" spans="1:45" x14ac:dyDescent="0.2">
      <c r="A28" s="4">
        <v>9</v>
      </c>
      <c r="B28">
        <v>0.1</v>
      </c>
      <c r="C28">
        <v>50</v>
      </c>
      <c r="D28">
        <v>8</v>
      </c>
      <c r="E28">
        <v>0.6</v>
      </c>
      <c r="F28">
        <v>1615.3549963102651</v>
      </c>
      <c r="G28">
        <v>874.85728784742605</v>
      </c>
      <c r="H28">
        <v>0.45841174859659761</v>
      </c>
      <c r="I28">
        <v>3600.087623596191</v>
      </c>
      <c r="O28">
        <v>3</v>
      </c>
      <c r="P28">
        <f t="shared" si="0"/>
        <v>7.2257659211897668E-2</v>
      </c>
      <c r="Q28">
        <f t="shared" si="1"/>
        <v>0.3741634837857491</v>
      </c>
      <c r="R28">
        <f t="shared" si="2"/>
        <v>0.30059599999999997</v>
      </c>
      <c r="AB28">
        <f t="shared" si="3"/>
        <v>7.1999999999999995E-2</v>
      </c>
      <c r="AD28" t="s">
        <v>25</v>
      </c>
      <c r="AE28" t="s">
        <v>29</v>
      </c>
      <c r="AF28" t="s">
        <v>26</v>
      </c>
      <c r="AG28" t="s">
        <v>33</v>
      </c>
      <c r="AH28" t="s">
        <v>27</v>
      </c>
      <c r="AJ28" t="str">
        <f t="shared" si="4"/>
        <v>( 0.4 , 0.072 )</v>
      </c>
      <c r="AM28" t="s">
        <v>25</v>
      </c>
      <c r="AN28">
        <v>1</v>
      </c>
      <c r="AO28" t="s">
        <v>26</v>
      </c>
      <c r="AP28">
        <v>0.32015519667192016</v>
      </c>
      <c r="AQ28" t="s">
        <v>27</v>
      </c>
      <c r="AS28" t="str">
        <f t="shared" si="5"/>
        <v>( 1 , 0,32015519667192 )</v>
      </c>
    </row>
    <row r="29" spans="1:45" x14ac:dyDescent="0.2">
      <c r="A29" s="4">
        <v>9</v>
      </c>
      <c r="B29">
        <v>0.1</v>
      </c>
      <c r="C29">
        <v>50</v>
      </c>
      <c r="D29">
        <v>9</v>
      </c>
      <c r="E29">
        <v>0.6</v>
      </c>
      <c r="F29">
        <v>1223.8029972336619</v>
      </c>
      <c r="G29">
        <v>779.59789639080282</v>
      </c>
      <c r="H29">
        <v>0.36297108427333458</v>
      </c>
      <c r="I29">
        <v>3600.199808120728</v>
      </c>
      <c r="O29">
        <v>4</v>
      </c>
      <c r="P29">
        <f t="shared" si="0"/>
        <v>9.2780009829809856E-2</v>
      </c>
      <c r="Q29">
        <f t="shared" si="1"/>
        <v>0.36458559471465862</v>
      </c>
      <c r="R29">
        <f t="shared" si="2"/>
        <v>0.23935100000000001</v>
      </c>
      <c r="AB29">
        <f t="shared" si="3"/>
        <v>9.2999999999999999E-2</v>
      </c>
      <c r="AD29" t="s">
        <v>25</v>
      </c>
      <c r="AE29" t="s">
        <v>29</v>
      </c>
      <c r="AF29" t="s">
        <v>26</v>
      </c>
      <c r="AG29" t="s">
        <v>34</v>
      </c>
      <c r="AH29" t="s">
        <v>27</v>
      </c>
      <c r="AJ29" t="str">
        <f t="shared" si="4"/>
        <v>( 0.4 , 0.093 )</v>
      </c>
    </row>
    <row r="30" spans="1:45" x14ac:dyDescent="0.2">
      <c r="A30" s="4">
        <v>9</v>
      </c>
      <c r="B30">
        <v>0.1</v>
      </c>
      <c r="C30">
        <v>50</v>
      </c>
      <c r="D30">
        <v>10</v>
      </c>
      <c r="E30">
        <v>0.6</v>
      </c>
      <c r="F30">
        <v>1278.1559945193001</v>
      </c>
      <c r="G30">
        <v>625.8159015636835</v>
      </c>
      <c r="H30">
        <v>0.51037596017452791</v>
      </c>
      <c r="I30">
        <v>3600.1032104492192</v>
      </c>
      <c r="O30">
        <v>5</v>
      </c>
      <c r="P30">
        <f t="shared" si="0"/>
        <v>9.7204003518009369E-2</v>
      </c>
      <c r="Q30">
        <f t="shared" si="1"/>
        <v>0.44109237182607097</v>
      </c>
      <c r="R30">
        <f t="shared" si="2"/>
        <v>0.30615300000000001</v>
      </c>
      <c r="AB30">
        <f t="shared" si="3"/>
        <v>9.7000000000000003E-2</v>
      </c>
      <c r="AD30" t="s">
        <v>25</v>
      </c>
      <c r="AE30" t="s">
        <v>29</v>
      </c>
      <c r="AF30" t="s">
        <v>26</v>
      </c>
      <c r="AG30" t="s">
        <v>35</v>
      </c>
      <c r="AH30" t="s">
        <v>27</v>
      </c>
      <c r="AJ30" t="str">
        <f t="shared" si="4"/>
        <v>( 0.4 , 0.097 )</v>
      </c>
      <c r="AM30" t="s">
        <v>72</v>
      </c>
    </row>
    <row r="31" spans="1:45" x14ac:dyDescent="0.2">
      <c r="A31" s="4">
        <v>9</v>
      </c>
      <c r="B31">
        <v>0.1</v>
      </c>
      <c r="C31">
        <v>50</v>
      </c>
      <c r="D31">
        <v>11</v>
      </c>
      <c r="E31">
        <v>0.6</v>
      </c>
      <c r="F31">
        <v>1277.643993554015</v>
      </c>
      <c r="G31">
        <v>809.84275413772787</v>
      </c>
      <c r="H31">
        <v>0.36614365329970122</v>
      </c>
      <c r="I31">
        <v>3600.1361846923828</v>
      </c>
      <c r="O31">
        <v>6</v>
      </c>
      <c r="P31">
        <f t="shared" si="0"/>
        <v>6.3154916594589272E-2</v>
      </c>
      <c r="Q31">
        <f t="shared" si="1"/>
        <v>0.43198200285006388</v>
      </c>
      <c r="R31">
        <f t="shared" si="2"/>
        <v>0.34811147137321879</v>
      </c>
      <c r="AB31">
        <f t="shared" si="3"/>
        <v>6.3E-2</v>
      </c>
      <c r="AD31" t="s">
        <v>25</v>
      </c>
      <c r="AE31" t="s">
        <v>29</v>
      </c>
      <c r="AF31" t="s">
        <v>26</v>
      </c>
      <c r="AG31" t="s">
        <v>36</v>
      </c>
      <c r="AH31" t="s">
        <v>27</v>
      </c>
      <c r="AJ31" t="str">
        <f t="shared" si="4"/>
        <v>( 0.4 , 0.063 )</v>
      </c>
      <c r="AM31" t="s">
        <v>25</v>
      </c>
      <c r="AN31" t="s">
        <v>29</v>
      </c>
      <c r="AO31" t="s">
        <v>26</v>
      </c>
      <c r="AP31">
        <v>7.387622098373435E-2</v>
      </c>
      <c r="AQ31" t="s">
        <v>27</v>
      </c>
      <c r="AS31" t="str">
        <f t="shared" si="5"/>
        <v>( 0.4 , 0,0738762209837344 )</v>
      </c>
    </row>
    <row r="32" spans="1:45" x14ac:dyDescent="0.2">
      <c r="A32" s="4">
        <v>9</v>
      </c>
      <c r="B32">
        <v>0.1</v>
      </c>
      <c r="C32">
        <v>50</v>
      </c>
      <c r="D32">
        <v>12</v>
      </c>
      <c r="E32">
        <v>0.6</v>
      </c>
      <c r="F32">
        <v>1905.9879963065439</v>
      </c>
      <c r="G32">
        <v>1354.196549731967</v>
      </c>
      <c r="H32">
        <v>0.28950415618768238</v>
      </c>
      <c r="I32">
        <v>3600.106552124023</v>
      </c>
      <c r="O32">
        <v>7</v>
      </c>
      <c r="P32">
        <f t="shared" si="0"/>
        <v>9.118113927531675E-2</v>
      </c>
      <c r="Q32">
        <f t="shared" si="1"/>
        <v>0.39152593245591177</v>
      </c>
      <c r="R32">
        <f t="shared" si="2"/>
        <v>0.61801039672970348</v>
      </c>
      <c r="AB32">
        <f t="shared" si="3"/>
        <v>9.0999999999999998E-2</v>
      </c>
      <c r="AD32" t="s">
        <v>25</v>
      </c>
      <c r="AE32" t="s">
        <v>29</v>
      </c>
      <c r="AF32" t="s">
        <v>26</v>
      </c>
      <c r="AG32" t="s">
        <v>32</v>
      </c>
      <c r="AH32" t="s">
        <v>27</v>
      </c>
      <c r="AJ32" t="str">
        <f t="shared" si="4"/>
        <v>( 0.4 , 0.091 )</v>
      </c>
      <c r="AM32" t="s">
        <v>25</v>
      </c>
      <c r="AN32" t="s">
        <v>30</v>
      </c>
      <c r="AO32" t="s">
        <v>26</v>
      </c>
      <c r="AP32">
        <v>0.37015356854272519</v>
      </c>
      <c r="AQ32" t="s">
        <v>27</v>
      </c>
      <c r="AS32" t="str">
        <f t="shared" si="5"/>
        <v>( 0.6 , 0,370153568542725 )</v>
      </c>
    </row>
    <row r="33" spans="1:45" x14ac:dyDescent="0.2">
      <c r="A33" s="4">
        <v>9</v>
      </c>
      <c r="B33">
        <v>0.1</v>
      </c>
      <c r="C33">
        <v>50</v>
      </c>
      <c r="D33">
        <v>13</v>
      </c>
      <c r="E33">
        <v>0.6</v>
      </c>
      <c r="F33">
        <v>1820.2319958721109</v>
      </c>
      <c r="G33">
        <v>906.29316784897605</v>
      </c>
      <c r="H33">
        <v>0.50210018838024439</v>
      </c>
      <c r="I33">
        <v>3600.0650177001949</v>
      </c>
      <c r="O33">
        <v>8</v>
      </c>
      <c r="P33">
        <f t="shared" si="0"/>
        <v>9.0136638672149008E-2</v>
      </c>
      <c r="Q33">
        <f t="shared" si="1"/>
        <v>0.45841174859659761</v>
      </c>
      <c r="R33">
        <f t="shared" si="2"/>
        <v>0.1706690255494713</v>
      </c>
      <c r="AB33">
        <f t="shared" si="3"/>
        <v>0.09</v>
      </c>
      <c r="AD33" t="s">
        <v>25</v>
      </c>
      <c r="AE33" t="s">
        <v>29</v>
      </c>
      <c r="AF33" t="s">
        <v>26</v>
      </c>
      <c r="AG33" t="s">
        <v>37</v>
      </c>
      <c r="AH33" t="s">
        <v>27</v>
      </c>
      <c r="AJ33" t="str">
        <f t="shared" si="4"/>
        <v>( 0.4 , 0.09 )</v>
      </c>
      <c r="AM33" t="s">
        <v>25</v>
      </c>
      <c r="AN33">
        <v>1</v>
      </c>
      <c r="AO33" t="s">
        <v>26</v>
      </c>
      <c r="AP33">
        <v>0.27323348562936367</v>
      </c>
      <c r="AQ33" t="s">
        <v>27</v>
      </c>
      <c r="AS33" t="str">
        <f t="shared" si="5"/>
        <v>( 1 , 0,273233485629364 )</v>
      </c>
    </row>
    <row r="34" spans="1:45" x14ac:dyDescent="0.2">
      <c r="A34" s="4">
        <v>9</v>
      </c>
      <c r="B34">
        <v>0.1</v>
      </c>
      <c r="C34">
        <v>50</v>
      </c>
      <c r="D34">
        <v>14</v>
      </c>
      <c r="E34">
        <v>0.6</v>
      </c>
      <c r="F34">
        <v>1727.0169950776119</v>
      </c>
      <c r="G34">
        <v>1067.5615931338939</v>
      </c>
      <c r="H34">
        <v>0.38184650401432901</v>
      </c>
      <c r="I34">
        <v>3600.0872840881352</v>
      </c>
      <c r="O34">
        <v>9</v>
      </c>
      <c r="P34">
        <f t="shared" si="0"/>
        <v>7.073199540743795E-2</v>
      </c>
      <c r="Q34">
        <f t="shared" si="1"/>
        <v>0.36297108427333458</v>
      </c>
      <c r="R34">
        <f t="shared" si="2"/>
        <v>0.43372536952984658</v>
      </c>
      <c r="AB34">
        <f t="shared" si="3"/>
        <v>7.0999999999999994E-2</v>
      </c>
      <c r="AD34" t="s">
        <v>25</v>
      </c>
      <c r="AE34" t="s">
        <v>29</v>
      </c>
      <c r="AF34" t="s">
        <v>26</v>
      </c>
      <c r="AG34" t="s">
        <v>38</v>
      </c>
      <c r="AH34" t="s">
        <v>27</v>
      </c>
      <c r="AJ34" t="str">
        <f t="shared" si="4"/>
        <v>( 0.4 , 0.071 )</v>
      </c>
      <c r="AS34" t="str">
        <f t="shared" si="5"/>
        <v xml:space="preserve">    </v>
      </c>
    </row>
    <row r="35" spans="1:45" x14ac:dyDescent="0.2">
      <c r="A35" s="4">
        <v>9</v>
      </c>
      <c r="B35">
        <v>0.1</v>
      </c>
      <c r="C35">
        <v>50</v>
      </c>
      <c r="D35">
        <v>15</v>
      </c>
      <c r="E35">
        <v>0.6</v>
      </c>
      <c r="F35">
        <v>1768.307</v>
      </c>
      <c r="G35">
        <v>765.15294395216029</v>
      </c>
      <c r="H35">
        <v>0.56729632131063201</v>
      </c>
      <c r="I35">
        <v>3600.1182231903081</v>
      </c>
      <c r="O35">
        <v>10</v>
      </c>
      <c r="P35">
        <f t="shared" si="0"/>
        <v>9.5291142112992402E-2</v>
      </c>
      <c r="Q35">
        <f t="shared" si="1"/>
        <v>0.51037596017452791</v>
      </c>
      <c r="R35">
        <f t="shared" si="2"/>
        <v>0.50367130040821972</v>
      </c>
      <c r="AB35">
        <f t="shared" si="3"/>
        <v>9.5000000000000001E-2</v>
      </c>
      <c r="AD35" t="s">
        <v>25</v>
      </c>
      <c r="AE35" t="s">
        <v>29</v>
      </c>
      <c r="AF35" t="s">
        <v>26</v>
      </c>
      <c r="AG35" t="s">
        <v>39</v>
      </c>
      <c r="AH35" t="s">
        <v>27</v>
      </c>
      <c r="AJ35" t="str">
        <f t="shared" si="4"/>
        <v>( 0.4 , 0.095 )</v>
      </c>
      <c r="AM35" t="s">
        <v>73</v>
      </c>
    </row>
    <row r="36" spans="1:45" x14ac:dyDescent="0.2">
      <c r="O36">
        <v>11</v>
      </c>
      <c r="P36">
        <f t="shared" si="0"/>
        <v>9.2013698296172605E-2</v>
      </c>
      <c r="Q36">
        <f t="shared" si="1"/>
        <v>0.36614365329970122</v>
      </c>
      <c r="R36">
        <f t="shared" si="2"/>
        <v>0.33698822725224081</v>
      </c>
      <c r="AB36">
        <f t="shared" si="3"/>
        <v>9.1999999999999998E-2</v>
      </c>
      <c r="AD36" t="s">
        <v>25</v>
      </c>
      <c r="AE36" t="s">
        <v>29</v>
      </c>
      <c r="AF36" t="s">
        <v>26</v>
      </c>
      <c r="AG36" t="s">
        <v>40</v>
      </c>
      <c r="AH36" t="s">
        <v>27</v>
      </c>
      <c r="AJ36" t="str">
        <f t="shared" si="4"/>
        <v>( 0.4 , 0.092 )</v>
      </c>
      <c r="AM36" t="s">
        <v>25</v>
      </c>
      <c r="AN36" t="s">
        <v>29</v>
      </c>
      <c r="AO36" t="s">
        <v>26</v>
      </c>
      <c r="AP36">
        <v>9.2396854062991224E-2</v>
      </c>
      <c r="AQ36" t="s">
        <v>27</v>
      </c>
      <c r="AS36" t="str">
        <f t="shared" si="5"/>
        <v>( 0.4 , 0,0923968540629912 )</v>
      </c>
    </row>
    <row r="37" spans="1:45" x14ac:dyDescent="0.2">
      <c r="A37" s="4" t="s">
        <v>0</v>
      </c>
      <c r="B37" t="s">
        <v>1</v>
      </c>
      <c r="C37" t="s">
        <v>2</v>
      </c>
      <c r="D37" t="s">
        <v>3</v>
      </c>
      <c r="E37" t="s">
        <v>4</v>
      </c>
      <c r="F37" t="s">
        <v>5</v>
      </c>
      <c r="G37" t="s">
        <v>6</v>
      </c>
      <c r="H37" t="s">
        <v>7</v>
      </c>
      <c r="I37" t="s">
        <v>8</v>
      </c>
      <c r="O37">
        <v>12</v>
      </c>
      <c r="P37">
        <f t="shared" si="0"/>
        <v>7.5673690017795961E-2</v>
      </c>
      <c r="Q37">
        <f t="shared" si="1"/>
        <v>0.28950415618768238</v>
      </c>
      <c r="R37">
        <f t="shared" si="2"/>
        <v>5.7467624573047417E-2</v>
      </c>
      <c r="AB37">
        <f t="shared" si="3"/>
        <v>7.5999999999999998E-2</v>
      </c>
      <c r="AD37" t="s">
        <v>25</v>
      </c>
      <c r="AE37" t="s">
        <v>29</v>
      </c>
      <c r="AF37" t="s">
        <v>26</v>
      </c>
      <c r="AG37" t="s">
        <v>41</v>
      </c>
      <c r="AH37" t="s">
        <v>27</v>
      </c>
      <c r="AJ37" t="str">
        <f t="shared" si="4"/>
        <v>( 0.4 , 0.076 )</v>
      </c>
      <c r="AM37" t="s">
        <v>25</v>
      </c>
      <c r="AN37" t="s">
        <v>30</v>
      </c>
      <c r="AO37" t="s">
        <v>26</v>
      </c>
      <c r="AP37">
        <v>0.480255968488421</v>
      </c>
      <c r="AQ37" t="s">
        <v>27</v>
      </c>
      <c r="AS37" t="str">
        <f t="shared" si="5"/>
        <v>( 0.6 , 0,480255968488421 )</v>
      </c>
    </row>
    <row r="38" spans="1:45" x14ac:dyDescent="0.2">
      <c r="A38" s="4">
        <v>9</v>
      </c>
      <c r="B38">
        <v>0.1</v>
      </c>
      <c r="C38">
        <v>50</v>
      </c>
      <c r="D38">
        <v>1</v>
      </c>
      <c r="E38">
        <v>0.4</v>
      </c>
      <c r="F38">
        <v>8560.5999990073415</v>
      </c>
      <c r="G38">
        <v>7914.3193618249406</v>
      </c>
      <c r="H38">
        <v>7.5494782755571033E-2</v>
      </c>
      <c r="I38">
        <v>3600.1236228942871</v>
      </c>
      <c r="O38">
        <v>13</v>
      </c>
      <c r="P38">
        <f t="shared" si="0"/>
        <v>7.5761943320223693E-2</v>
      </c>
      <c r="Q38">
        <f t="shared" si="1"/>
        <v>0.50210018838024439</v>
      </c>
      <c r="R38">
        <f t="shared" si="2"/>
        <v>0.27209785109769302</v>
      </c>
      <c r="AB38">
        <f t="shared" si="3"/>
        <v>7.5999999999999998E-2</v>
      </c>
      <c r="AD38" t="s">
        <v>25</v>
      </c>
      <c r="AE38" t="s">
        <v>29</v>
      </c>
      <c r="AF38" t="s">
        <v>26</v>
      </c>
      <c r="AG38" t="s">
        <v>41</v>
      </c>
      <c r="AH38" t="s">
        <v>27</v>
      </c>
      <c r="AJ38" t="str">
        <f t="shared" si="4"/>
        <v>( 0.4 , 0.076 )</v>
      </c>
      <c r="AM38" t="s">
        <v>25</v>
      </c>
      <c r="AN38">
        <v>1</v>
      </c>
      <c r="AO38" t="s">
        <v>26</v>
      </c>
      <c r="AP38">
        <v>0.3425498493127298</v>
      </c>
      <c r="AQ38" t="s">
        <v>27</v>
      </c>
      <c r="AS38" t="str">
        <f>AM38&amp;" "&amp;AN38&amp;" "&amp;AO38&amp;" "&amp;AP38&amp;" "&amp;AQ38</f>
        <v>( 1 , 0,34254984931273 )</v>
      </c>
    </row>
    <row r="39" spans="1:45" x14ac:dyDescent="0.2">
      <c r="A39" s="4">
        <v>9</v>
      </c>
      <c r="B39">
        <v>0.1</v>
      </c>
      <c r="C39">
        <v>50</v>
      </c>
      <c r="D39">
        <v>2</v>
      </c>
      <c r="E39">
        <v>0.4</v>
      </c>
      <c r="F39">
        <v>8415.1659999999993</v>
      </c>
      <c r="G39">
        <v>7646.9985662474264</v>
      </c>
      <c r="H39">
        <v>9.1283693483001152E-2</v>
      </c>
      <c r="I39">
        <v>3600.2582626342769</v>
      </c>
      <c r="O39">
        <v>14</v>
      </c>
      <c r="P39">
        <f t="shared" si="0"/>
        <v>7.1108472059565289E-2</v>
      </c>
      <c r="Q39">
        <f t="shared" si="1"/>
        <v>0.38184650401432901</v>
      </c>
      <c r="R39">
        <f t="shared" si="2"/>
        <v>0.33627956340432658</v>
      </c>
      <c r="AB39">
        <f t="shared" si="3"/>
        <v>7.0999999999999994E-2</v>
      </c>
      <c r="AD39" t="s">
        <v>25</v>
      </c>
      <c r="AE39" t="s">
        <v>29</v>
      </c>
      <c r="AF39" t="s">
        <v>26</v>
      </c>
      <c r="AG39" t="s">
        <v>38</v>
      </c>
      <c r="AH39" t="s">
        <v>27</v>
      </c>
      <c r="AJ39" t="str">
        <f t="shared" si="4"/>
        <v>( 0.4 , 0.071 )</v>
      </c>
    </row>
    <row r="40" spans="1:45" x14ac:dyDescent="0.2">
      <c r="A40" s="4">
        <v>9</v>
      </c>
      <c r="B40">
        <v>0.1</v>
      </c>
      <c r="C40">
        <v>50</v>
      </c>
      <c r="D40">
        <v>3</v>
      </c>
      <c r="E40">
        <v>0.4</v>
      </c>
      <c r="F40">
        <v>8376.9290000000019</v>
      </c>
      <c r="G40">
        <v>7771.6317190757391</v>
      </c>
      <c r="H40">
        <v>7.2257659211897668E-2</v>
      </c>
      <c r="I40">
        <v>3600.0889072418208</v>
      </c>
      <c r="O40">
        <v>15</v>
      </c>
      <c r="P40">
        <f t="shared" si="0"/>
        <v>9.6699879042445661E-2</v>
      </c>
      <c r="Q40">
        <f t="shared" si="1"/>
        <v>0.56729632131063201</v>
      </c>
      <c r="R40">
        <f t="shared" si="2"/>
        <v>0.27436912016103432</v>
      </c>
      <c r="AB40">
        <f t="shared" si="3"/>
        <v>9.7000000000000003E-2</v>
      </c>
      <c r="AD40" t="s">
        <v>25</v>
      </c>
      <c r="AE40" t="s">
        <v>29</v>
      </c>
      <c r="AF40" t="s">
        <v>26</v>
      </c>
      <c r="AG40" t="s">
        <v>35</v>
      </c>
      <c r="AH40" t="s">
        <v>27</v>
      </c>
      <c r="AJ40" t="str">
        <f t="shared" si="4"/>
        <v>( 0.4 , 0.097 )</v>
      </c>
    </row>
    <row r="41" spans="1:45" x14ac:dyDescent="0.2">
      <c r="A41" s="4">
        <v>9</v>
      </c>
      <c r="B41">
        <v>0.1</v>
      </c>
      <c r="C41">
        <v>50</v>
      </c>
      <c r="D41">
        <v>4</v>
      </c>
      <c r="E41">
        <v>0.4</v>
      </c>
      <c r="F41">
        <v>8898.43</v>
      </c>
      <c r="G41">
        <v>8072.8335771301254</v>
      </c>
      <c r="H41">
        <v>9.2780009829809856E-2</v>
      </c>
      <c r="I41">
        <v>3600.2486953735352</v>
      </c>
      <c r="P41" s="7">
        <v>0.4</v>
      </c>
      <c r="Q41" s="7">
        <v>0.6</v>
      </c>
      <c r="R41" s="7">
        <v>1</v>
      </c>
      <c r="AB41">
        <f>ROUND(Q26,3)</f>
        <v>0.58799999999999997</v>
      </c>
      <c r="AD41" t="s">
        <v>25</v>
      </c>
      <c r="AE41" t="s">
        <v>30</v>
      </c>
      <c r="AF41" t="s">
        <v>26</v>
      </c>
      <c r="AG41" t="s">
        <v>42</v>
      </c>
      <c r="AH41" t="s">
        <v>27</v>
      </c>
      <c r="AJ41" t="str">
        <f t="shared" si="4"/>
        <v>( 0.6 , 0.588 )</v>
      </c>
    </row>
    <row r="42" spans="1:45" x14ac:dyDescent="0.2">
      <c r="A42" s="4">
        <v>9</v>
      </c>
      <c r="B42">
        <v>0.1</v>
      </c>
      <c r="C42">
        <v>50</v>
      </c>
      <c r="D42">
        <v>5</v>
      </c>
      <c r="E42">
        <v>0.4</v>
      </c>
      <c r="F42">
        <v>8412.7330000000002</v>
      </c>
      <c r="G42">
        <v>7594.9816718719267</v>
      </c>
      <c r="H42">
        <v>9.7204003518009369E-2</v>
      </c>
      <c r="I42">
        <v>3600.1282844543462</v>
      </c>
      <c r="O42" t="s">
        <v>28</v>
      </c>
      <c r="P42">
        <f>AVERAGE(P26:P40)</f>
        <v>8.3384910906465187E-2</v>
      </c>
      <c r="Q42">
        <f t="shared" ref="Q42:R42" si="6">AVERAGE(Q26:Q40)</f>
        <v>0.42980387703388101</v>
      </c>
      <c r="R42">
        <f t="shared" si="6"/>
        <v>0.32015519667192016</v>
      </c>
      <c r="AB42">
        <f t="shared" ref="AB42:AB55" si="7">ROUND(Q27,3)</f>
        <v>0.41699999999999998</v>
      </c>
      <c r="AD42" t="s">
        <v>25</v>
      </c>
      <c r="AE42" t="s">
        <v>30</v>
      </c>
      <c r="AF42" t="s">
        <v>26</v>
      </c>
      <c r="AG42" t="s">
        <v>43</v>
      </c>
      <c r="AH42" t="s">
        <v>27</v>
      </c>
      <c r="AJ42" t="str">
        <f t="shared" si="4"/>
        <v>( 0.6 , 0.417 )</v>
      </c>
    </row>
    <row r="43" spans="1:45" x14ac:dyDescent="0.2">
      <c r="A43" s="4">
        <v>9</v>
      </c>
      <c r="B43">
        <v>0.1</v>
      </c>
      <c r="C43">
        <v>50</v>
      </c>
      <c r="D43">
        <v>6</v>
      </c>
      <c r="E43">
        <v>0.4</v>
      </c>
      <c r="F43">
        <v>8524.9939995468212</v>
      </c>
      <c r="G43">
        <v>7986.5987145360677</v>
      </c>
      <c r="H43">
        <v>6.3154916594589272E-2</v>
      </c>
      <c r="I43">
        <v>3600.1033954620361</v>
      </c>
      <c r="O43">
        <v>0.75</v>
      </c>
      <c r="P43">
        <f>_xlfn.PERCENTILE.INC(P26:P40,$O$43)</f>
        <v>9.2396854062991224E-2</v>
      </c>
      <c r="Q43">
        <f t="shared" ref="Q43:R43" si="8">_xlfn.PERCENTILE.INC(Q26:Q40,$O$43)</f>
        <v>0.480255968488421</v>
      </c>
      <c r="R43">
        <f t="shared" si="8"/>
        <v>0.3425498493127298</v>
      </c>
      <c r="AB43">
        <f t="shared" si="7"/>
        <v>0.374</v>
      </c>
      <c r="AD43" t="s">
        <v>25</v>
      </c>
      <c r="AE43" t="s">
        <v>30</v>
      </c>
      <c r="AF43" t="s">
        <v>26</v>
      </c>
      <c r="AG43" t="s">
        <v>44</v>
      </c>
      <c r="AH43" t="s">
        <v>27</v>
      </c>
      <c r="AJ43" t="str">
        <f t="shared" si="4"/>
        <v>( 0.6 , 0.374 )</v>
      </c>
    </row>
    <row r="44" spans="1:45" x14ac:dyDescent="0.2">
      <c r="A44" s="4">
        <v>9</v>
      </c>
      <c r="B44">
        <v>0.1</v>
      </c>
      <c r="C44">
        <v>50</v>
      </c>
      <c r="D44">
        <v>7</v>
      </c>
      <c r="E44">
        <v>0.4</v>
      </c>
      <c r="F44">
        <v>8632.3529999999992</v>
      </c>
      <c r="G44">
        <v>7845.2452188333009</v>
      </c>
      <c r="H44">
        <v>9.118113927531675E-2</v>
      </c>
      <c r="I44">
        <v>3600.1965751647949</v>
      </c>
      <c r="O44">
        <v>0.25</v>
      </c>
      <c r="P44">
        <f>_xlfn.PERCENTILE.INC(P26:P40,$O$44)</f>
        <v>7.387622098373435E-2</v>
      </c>
      <c r="Q44">
        <f>_xlfn.PERCENTILE.INC(Q26:Q40,$O$44)</f>
        <v>0.37015356854272519</v>
      </c>
      <c r="R44">
        <f>_xlfn.PERCENTILE.INC(R26:R40,$O$44)</f>
        <v>0.27323348562936367</v>
      </c>
      <c r="AB44">
        <f t="shared" si="7"/>
        <v>0.36499999999999999</v>
      </c>
      <c r="AD44" t="s">
        <v>25</v>
      </c>
      <c r="AE44" t="s">
        <v>30</v>
      </c>
      <c r="AF44" t="s">
        <v>26</v>
      </c>
      <c r="AG44" t="s">
        <v>45</v>
      </c>
      <c r="AH44" t="s">
        <v>27</v>
      </c>
      <c r="AJ44" t="str">
        <f t="shared" si="4"/>
        <v>( 0.6 , 0.365 )</v>
      </c>
    </row>
    <row r="45" spans="1:45" x14ac:dyDescent="0.2">
      <c r="A45" s="4">
        <v>9</v>
      </c>
      <c r="B45">
        <v>0.1</v>
      </c>
      <c r="C45">
        <v>50</v>
      </c>
      <c r="D45">
        <v>8</v>
      </c>
      <c r="E45">
        <v>0.4</v>
      </c>
      <c r="F45">
        <v>8452.5859988405064</v>
      </c>
      <c r="G45">
        <v>7690.698308817754</v>
      </c>
      <c r="H45">
        <v>9.0136638672149008E-2</v>
      </c>
      <c r="I45">
        <v>3600.1303081512451</v>
      </c>
      <c r="AB45">
        <f t="shared" si="7"/>
        <v>0.441</v>
      </c>
      <c r="AD45" t="s">
        <v>25</v>
      </c>
      <c r="AE45" t="s">
        <v>30</v>
      </c>
      <c r="AF45" t="s">
        <v>26</v>
      </c>
      <c r="AG45" t="s">
        <v>46</v>
      </c>
      <c r="AH45" t="s">
        <v>27</v>
      </c>
      <c r="AJ45" t="str">
        <f t="shared" si="4"/>
        <v>( 0.6 , 0.441 )</v>
      </c>
    </row>
    <row r="46" spans="1:45" x14ac:dyDescent="0.2">
      <c r="A46" s="4">
        <v>9</v>
      </c>
      <c r="B46">
        <v>0.1</v>
      </c>
      <c r="C46">
        <v>50</v>
      </c>
      <c r="D46">
        <v>9</v>
      </c>
      <c r="E46">
        <v>0.4</v>
      </c>
      <c r="F46">
        <v>8180.6349999999993</v>
      </c>
      <c r="G46">
        <v>7602.0023627500732</v>
      </c>
      <c r="H46">
        <v>7.073199540743795E-2</v>
      </c>
      <c r="I46">
        <v>3600.166725158691</v>
      </c>
      <c r="AB46">
        <f t="shared" si="7"/>
        <v>0.432</v>
      </c>
      <c r="AD46" t="s">
        <v>25</v>
      </c>
      <c r="AE46" t="s">
        <v>30</v>
      </c>
      <c r="AF46" t="s">
        <v>26</v>
      </c>
      <c r="AG46" t="s">
        <v>47</v>
      </c>
      <c r="AH46" t="s">
        <v>27</v>
      </c>
      <c r="AJ46" t="str">
        <f t="shared" si="4"/>
        <v>( 0.6 , 0.432 )</v>
      </c>
    </row>
    <row r="47" spans="1:45" x14ac:dyDescent="0.2">
      <c r="A47" s="4">
        <v>9</v>
      </c>
      <c r="B47">
        <v>0.1</v>
      </c>
      <c r="C47">
        <v>50</v>
      </c>
      <c r="D47">
        <v>10</v>
      </c>
      <c r="E47">
        <v>0.4</v>
      </c>
      <c r="F47">
        <v>8317.1769999999997</v>
      </c>
      <c r="G47">
        <v>7524.6237045140879</v>
      </c>
      <c r="H47">
        <v>9.5291142112992402E-2</v>
      </c>
      <c r="I47">
        <v>3600.148294448853</v>
      </c>
      <c r="AB47">
        <f t="shared" si="7"/>
        <v>0.39200000000000002</v>
      </c>
      <c r="AD47" t="s">
        <v>25</v>
      </c>
      <c r="AE47" t="s">
        <v>30</v>
      </c>
      <c r="AF47" t="s">
        <v>26</v>
      </c>
      <c r="AG47" t="s">
        <v>48</v>
      </c>
      <c r="AH47" t="s">
        <v>27</v>
      </c>
      <c r="AJ47" t="str">
        <f t="shared" si="4"/>
        <v>( 0.6 , 0.392 )</v>
      </c>
    </row>
    <row r="48" spans="1:45" x14ac:dyDescent="0.2">
      <c r="A48" s="4">
        <v>9</v>
      </c>
      <c r="B48">
        <v>0.1</v>
      </c>
      <c r="C48">
        <v>50</v>
      </c>
      <c r="D48">
        <v>11</v>
      </c>
      <c r="E48">
        <v>0.4</v>
      </c>
      <c r="F48">
        <v>8610.3779990727289</v>
      </c>
      <c r="G48">
        <v>7818.1052756500476</v>
      </c>
      <c r="H48">
        <v>9.2013698296172605E-2</v>
      </c>
      <c r="I48">
        <v>3600.141033172607</v>
      </c>
      <c r="AB48">
        <f t="shared" si="7"/>
        <v>0.45800000000000002</v>
      </c>
      <c r="AD48" t="s">
        <v>25</v>
      </c>
      <c r="AE48" t="s">
        <v>30</v>
      </c>
      <c r="AF48" t="s">
        <v>26</v>
      </c>
      <c r="AG48" t="s">
        <v>49</v>
      </c>
      <c r="AH48" t="s">
        <v>27</v>
      </c>
      <c r="AJ48" t="str">
        <f t="shared" si="4"/>
        <v>( 0.6 , 0.458 )</v>
      </c>
    </row>
    <row r="49" spans="1:36" x14ac:dyDescent="0.2">
      <c r="A49" s="4">
        <v>9</v>
      </c>
      <c r="B49">
        <v>0.1</v>
      </c>
      <c r="C49">
        <v>50</v>
      </c>
      <c r="D49">
        <v>12</v>
      </c>
      <c r="E49">
        <v>0.4</v>
      </c>
      <c r="F49">
        <v>8852.0049999999992</v>
      </c>
      <c r="G49">
        <v>8182.1411175940193</v>
      </c>
      <c r="H49">
        <v>7.5673690017795961E-2</v>
      </c>
      <c r="I49">
        <v>3600.1736946105962</v>
      </c>
      <c r="AB49">
        <f t="shared" si="7"/>
        <v>0.36299999999999999</v>
      </c>
      <c r="AD49" t="s">
        <v>25</v>
      </c>
      <c r="AE49" t="s">
        <v>30</v>
      </c>
      <c r="AF49" t="s">
        <v>26</v>
      </c>
      <c r="AG49" t="s">
        <v>50</v>
      </c>
      <c r="AH49" t="s">
        <v>27</v>
      </c>
      <c r="AJ49" t="str">
        <f t="shared" si="4"/>
        <v>( 0.6 , 0.363 )</v>
      </c>
    </row>
    <row r="50" spans="1:36" x14ac:dyDescent="0.2">
      <c r="A50" s="4">
        <v>9</v>
      </c>
      <c r="B50">
        <v>0.1</v>
      </c>
      <c r="C50">
        <v>50</v>
      </c>
      <c r="D50">
        <v>13</v>
      </c>
      <c r="E50">
        <v>0.4</v>
      </c>
      <c r="F50">
        <v>8497.0380000000005</v>
      </c>
      <c r="G50">
        <v>7853.2858886542144</v>
      </c>
      <c r="H50">
        <v>7.5761943320223693E-2</v>
      </c>
      <c r="I50">
        <v>3600.1607398986821</v>
      </c>
      <c r="AB50">
        <f t="shared" si="7"/>
        <v>0.51</v>
      </c>
      <c r="AD50" t="s">
        <v>25</v>
      </c>
      <c r="AE50" t="s">
        <v>30</v>
      </c>
      <c r="AF50" t="s">
        <v>26</v>
      </c>
      <c r="AG50" t="s">
        <v>51</v>
      </c>
      <c r="AH50" t="s">
        <v>27</v>
      </c>
      <c r="AJ50" t="str">
        <f t="shared" si="4"/>
        <v>( 0.6 , 0.51 )</v>
      </c>
    </row>
    <row r="51" spans="1:36" x14ac:dyDescent="0.2">
      <c r="A51" s="4">
        <v>9</v>
      </c>
      <c r="B51">
        <v>0.1</v>
      </c>
      <c r="C51">
        <v>50</v>
      </c>
      <c r="D51">
        <v>14</v>
      </c>
      <c r="E51">
        <v>0.4</v>
      </c>
      <c r="F51">
        <v>9046.0730000000003</v>
      </c>
      <c r="G51">
        <v>8402.8205708307123</v>
      </c>
      <c r="H51">
        <v>7.1108472059565289E-2</v>
      </c>
      <c r="I51">
        <v>3600.289571762085</v>
      </c>
      <c r="AB51">
        <f t="shared" si="7"/>
        <v>0.36599999999999999</v>
      </c>
      <c r="AD51" t="s">
        <v>25</v>
      </c>
      <c r="AE51" t="s">
        <v>30</v>
      </c>
      <c r="AF51" t="s">
        <v>26</v>
      </c>
      <c r="AG51" t="s">
        <v>52</v>
      </c>
      <c r="AH51" t="s">
        <v>27</v>
      </c>
      <c r="AJ51" t="str">
        <f t="shared" si="4"/>
        <v>( 0.6 , 0.366 )</v>
      </c>
    </row>
    <row r="52" spans="1:36" x14ac:dyDescent="0.2">
      <c r="A52" s="4">
        <v>9</v>
      </c>
      <c r="B52">
        <v>0.1</v>
      </c>
      <c r="C52">
        <v>50</v>
      </c>
      <c r="D52">
        <v>15</v>
      </c>
      <c r="E52">
        <v>0.4</v>
      </c>
      <c r="F52">
        <v>8344.1809946533049</v>
      </c>
      <c r="G52">
        <v>7537.2997017620564</v>
      </c>
      <c r="H52">
        <v>9.6699879042445661E-2</v>
      </c>
      <c r="I52">
        <v>3600.127368927002</v>
      </c>
      <c r="AB52">
        <f t="shared" si="7"/>
        <v>0.28999999999999998</v>
      </c>
      <c r="AD52" t="s">
        <v>25</v>
      </c>
      <c r="AE52" t="s">
        <v>30</v>
      </c>
      <c r="AF52" t="s">
        <v>26</v>
      </c>
      <c r="AG52" t="s">
        <v>53</v>
      </c>
      <c r="AH52" t="s">
        <v>27</v>
      </c>
      <c r="AJ52" t="str">
        <f t="shared" si="4"/>
        <v>( 0.6 , 0.29 )</v>
      </c>
    </row>
    <row r="53" spans="1:36" x14ac:dyDescent="0.2">
      <c r="AB53">
        <f t="shared" si="7"/>
        <v>0.502</v>
      </c>
      <c r="AD53" t="s">
        <v>25</v>
      </c>
      <c r="AE53" t="s">
        <v>30</v>
      </c>
      <c r="AF53" t="s">
        <v>26</v>
      </c>
      <c r="AG53" t="s">
        <v>54</v>
      </c>
      <c r="AH53" t="s">
        <v>27</v>
      </c>
      <c r="AJ53" t="str">
        <f t="shared" si="4"/>
        <v>( 0.6 , 0.502 )</v>
      </c>
    </row>
    <row r="54" spans="1:36" x14ac:dyDescent="0.2">
      <c r="AB54">
        <f t="shared" si="7"/>
        <v>0.38200000000000001</v>
      </c>
      <c r="AD54" t="s">
        <v>25</v>
      </c>
      <c r="AE54" t="s">
        <v>30</v>
      </c>
      <c r="AF54" t="s">
        <v>26</v>
      </c>
      <c r="AG54" t="s">
        <v>55</v>
      </c>
      <c r="AH54" t="s">
        <v>27</v>
      </c>
      <c r="AJ54" t="str">
        <f t="shared" si="4"/>
        <v>( 0.6 , 0.382 )</v>
      </c>
    </row>
    <row r="55" spans="1:36" x14ac:dyDescent="0.2">
      <c r="A55" s="4" t="s">
        <v>0</v>
      </c>
      <c r="B55" s="4" t="s">
        <v>1</v>
      </c>
      <c r="C55" s="4" t="s">
        <v>2</v>
      </c>
      <c r="D55" s="4" t="s">
        <v>3</v>
      </c>
      <c r="E55" s="4" t="s">
        <v>4</v>
      </c>
      <c r="F55" s="4" t="s">
        <v>5</v>
      </c>
      <c r="G55" s="4" t="s">
        <v>6</v>
      </c>
      <c r="H55" s="4" t="s">
        <v>7</v>
      </c>
      <c r="I55" s="4" t="s">
        <v>8</v>
      </c>
      <c r="AB55">
        <f t="shared" si="7"/>
        <v>0.56699999999999995</v>
      </c>
      <c r="AD55" t="s">
        <v>25</v>
      </c>
      <c r="AE55" t="s">
        <v>30</v>
      </c>
      <c r="AF55" t="s">
        <v>26</v>
      </c>
      <c r="AG55" t="s">
        <v>56</v>
      </c>
      <c r="AH55" t="s">
        <v>27</v>
      </c>
      <c r="AJ55" t="str">
        <f t="shared" si="4"/>
        <v>( 0.6 , 0.567 )</v>
      </c>
    </row>
    <row r="56" spans="1:36" x14ac:dyDescent="0.2">
      <c r="A56" s="4">
        <v>9</v>
      </c>
      <c r="B56" s="4">
        <v>0.1</v>
      </c>
      <c r="C56" s="4">
        <v>50</v>
      </c>
      <c r="D56" s="4">
        <v>1</v>
      </c>
      <c r="E56" s="4">
        <v>1</v>
      </c>
      <c r="F56" s="4">
        <v>792.28</v>
      </c>
      <c r="G56" s="4">
        <v>564.71990000000005</v>
      </c>
      <c r="H56" s="4">
        <v>0.28722199999999998</v>
      </c>
      <c r="I56" s="4">
        <v>3600.1239999999998</v>
      </c>
      <c r="AB56">
        <f>ROUND(R26,3)</f>
        <v>0.28699999999999998</v>
      </c>
      <c r="AD56" t="s">
        <v>25</v>
      </c>
      <c r="AE56">
        <v>1</v>
      </c>
      <c r="AF56" t="s">
        <v>26</v>
      </c>
      <c r="AG56" t="s">
        <v>57</v>
      </c>
      <c r="AH56" t="s">
        <v>27</v>
      </c>
      <c r="AJ56" t="str">
        <f t="shared" si="4"/>
        <v>( 1 , 0.287 )</v>
      </c>
    </row>
    <row r="57" spans="1:36" x14ac:dyDescent="0.2">
      <c r="A57" s="4">
        <v>9</v>
      </c>
      <c r="B57" s="4">
        <v>0.1</v>
      </c>
      <c r="C57" s="4">
        <v>50</v>
      </c>
      <c r="D57" s="4">
        <v>2</v>
      </c>
      <c r="E57" s="4">
        <v>1</v>
      </c>
      <c r="F57" s="4">
        <v>799.57</v>
      </c>
      <c r="G57" s="4">
        <v>545.61379999999997</v>
      </c>
      <c r="H57" s="4">
        <v>0.31761600000000001</v>
      </c>
      <c r="I57" s="4">
        <v>3600.0949999999998</v>
      </c>
      <c r="AB57">
        <f t="shared" ref="AB57:AB69" si="9">ROUND(R27,3)</f>
        <v>0.318</v>
      </c>
      <c r="AD57" t="s">
        <v>25</v>
      </c>
      <c r="AE57">
        <v>1</v>
      </c>
      <c r="AF57" t="s">
        <v>26</v>
      </c>
      <c r="AG57" t="s">
        <v>58</v>
      </c>
      <c r="AH57" t="s">
        <v>27</v>
      </c>
      <c r="AJ57" t="str">
        <f t="shared" si="4"/>
        <v>( 1 , 0.318 )</v>
      </c>
    </row>
    <row r="58" spans="1:36" x14ac:dyDescent="0.2">
      <c r="A58" s="4">
        <v>9</v>
      </c>
      <c r="B58" s="4">
        <v>0.1</v>
      </c>
      <c r="C58" s="4">
        <v>50</v>
      </c>
      <c r="D58" s="4">
        <v>3</v>
      </c>
      <c r="E58" s="4">
        <v>1</v>
      </c>
      <c r="F58" s="4">
        <v>833.68</v>
      </c>
      <c r="G58" s="4">
        <v>583.07910000000004</v>
      </c>
      <c r="H58" s="4">
        <v>0.30059599999999997</v>
      </c>
      <c r="I58" s="4">
        <v>3600.1529999999998</v>
      </c>
      <c r="AB58">
        <f t="shared" si="9"/>
        <v>0.30099999999999999</v>
      </c>
      <c r="AD58" t="s">
        <v>25</v>
      </c>
      <c r="AE58">
        <v>1</v>
      </c>
      <c r="AF58" t="s">
        <v>26</v>
      </c>
      <c r="AG58" t="s">
        <v>59</v>
      </c>
      <c r="AH58" t="s">
        <v>27</v>
      </c>
      <c r="AJ58" t="str">
        <f t="shared" si="4"/>
        <v>( 1 , 0.301 )</v>
      </c>
    </row>
    <row r="59" spans="1:36" x14ac:dyDescent="0.2">
      <c r="A59" s="4">
        <v>9</v>
      </c>
      <c r="B59" s="4">
        <v>0.1</v>
      </c>
      <c r="C59" s="4">
        <v>50</v>
      </c>
      <c r="D59" s="4">
        <v>4</v>
      </c>
      <c r="E59" s="4">
        <v>1</v>
      </c>
      <c r="F59" s="4">
        <v>1067.1500000000001</v>
      </c>
      <c r="G59" s="4">
        <v>811.72619999999995</v>
      </c>
      <c r="H59" s="4">
        <v>0.23935100000000001</v>
      </c>
      <c r="I59" s="4">
        <v>3600.078</v>
      </c>
      <c r="AB59">
        <f t="shared" si="9"/>
        <v>0.23899999999999999</v>
      </c>
      <c r="AD59" t="s">
        <v>25</v>
      </c>
      <c r="AE59">
        <v>1</v>
      </c>
      <c r="AF59" t="s">
        <v>26</v>
      </c>
      <c r="AG59" t="s">
        <v>60</v>
      </c>
      <c r="AH59" t="s">
        <v>27</v>
      </c>
      <c r="AJ59" t="str">
        <f t="shared" si="4"/>
        <v>( 1 , 0.239 )</v>
      </c>
    </row>
    <row r="60" spans="1:36" x14ac:dyDescent="0.2">
      <c r="A60" s="4">
        <v>9</v>
      </c>
      <c r="B60" s="4">
        <v>0.1</v>
      </c>
      <c r="C60" s="4">
        <v>50</v>
      </c>
      <c r="D60" s="4">
        <v>5</v>
      </c>
      <c r="E60" s="4">
        <v>1</v>
      </c>
      <c r="F60" s="4">
        <v>1136.2950000000001</v>
      </c>
      <c r="G60" s="4">
        <v>788.41449999999998</v>
      </c>
      <c r="H60" s="4">
        <v>0.30615300000000001</v>
      </c>
      <c r="I60" s="4">
        <v>3602.4029999999998</v>
      </c>
      <c r="AB60">
        <f t="shared" si="9"/>
        <v>0.30599999999999999</v>
      </c>
      <c r="AD60" t="s">
        <v>25</v>
      </c>
      <c r="AE60">
        <v>1</v>
      </c>
      <c r="AF60" t="s">
        <v>26</v>
      </c>
      <c r="AG60" t="s">
        <v>61</v>
      </c>
      <c r="AH60" t="s">
        <v>27</v>
      </c>
      <c r="AJ60" t="str">
        <f t="shared" si="4"/>
        <v>( 1 , 0.306 )</v>
      </c>
    </row>
    <row r="61" spans="1:36" x14ac:dyDescent="0.2">
      <c r="A61" s="4">
        <v>9</v>
      </c>
      <c r="B61">
        <v>0.1</v>
      </c>
      <c r="C61">
        <v>50</v>
      </c>
      <c r="D61">
        <v>6</v>
      </c>
      <c r="E61">
        <v>1</v>
      </c>
      <c r="F61">
        <v>1128.489989874794</v>
      </c>
      <c r="G61">
        <v>735.64967906953041</v>
      </c>
      <c r="H61">
        <v>0.34811147137321879</v>
      </c>
      <c r="I61">
        <v>3600.1193008422852</v>
      </c>
      <c r="AB61">
        <f t="shared" si="9"/>
        <v>0.34799999999999998</v>
      </c>
      <c r="AD61" t="s">
        <v>25</v>
      </c>
      <c r="AE61">
        <v>1</v>
      </c>
      <c r="AF61" t="s">
        <v>26</v>
      </c>
      <c r="AG61" t="s">
        <v>62</v>
      </c>
      <c r="AH61" t="s">
        <v>27</v>
      </c>
      <c r="AJ61" t="str">
        <f t="shared" si="4"/>
        <v>( 1 , 0.348 )</v>
      </c>
    </row>
    <row r="62" spans="1:36" x14ac:dyDescent="0.2">
      <c r="A62" s="4">
        <v>9</v>
      </c>
      <c r="B62">
        <v>0.1</v>
      </c>
      <c r="C62">
        <v>50</v>
      </c>
      <c r="D62">
        <v>7</v>
      </c>
      <c r="E62">
        <v>1</v>
      </c>
      <c r="F62">
        <v>1253.2349860585909</v>
      </c>
      <c r="G62">
        <v>478.72273512897692</v>
      </c>
      <c r="H62">
        <v>0.61801039672970348</v>
      </c>
      <c r="I62">
        <v>3600.120210647583</v>
      </c>
      <c r="AB62">
        <f t="shared" si="9"/>
        <v>0.61799999999999999</v>
      </c>
      <c r="AD62" t="s">
        <v>25</v>
      </c>
      <c r="AE62">
        <v>1</v>
      </c>
      <c r="AF62" t="s">
        <v>26</v>
      </c>
      <c r="AG62" t="s">
        <v>63</v>
      </c>
      <c r="AH62" t="s">
        <v>27</v>
      </c>
      <c r="AJ62" t="str">
        <f t="shared" si="4"/>
        <v>( 1 , 0.618 )</v>
      </c>
    </row>
    <row r="63" spans="1:36" x14ac:dyDescent="0.2">
      <c r="A63" s="4">
        <v>9</v>
      </c>
      <c r="B63">
        <v>0.1</v>
      </c>
      <c r="C63">
        <v>50</v>
      </c>
      <c r="D63">
        <v>8</v>
      </c>
      <c r="E63">
        <v>1</v>
      </c>
      <c r="F63">
        <v>958.14999820934804</v>
      </c>
      <c r="G63">
        <v>794.62347168473093</v>
      </c>
      <c r="H63">
        <v>0.1706690255494713</v>
      </c>
      <c r="I63">
        <v>3600.123132705688</v>
      </c>
      <c r="AB63">
        <f t="shared" si="9"/>
        <v>0.17100000000000001</v>
      </c>
      <c r="AD63" t="s">
        <v>25</v>
      </c>
      <c r="AE63">
        <v>1</v>
      </c>
      <c r="AF63" t="s">
        <v>26</v>
      </c>
      <c r="AG63" t="s">
        <v>64</v>
      </c>
      <c r="AH63" t="s">
        <v>27</v>
      </c>
      <c r="AJ63" t="str">
        <f t="shared" si="4"/>
        <v>( 1 , 0.171 )</v>
      </c>
    </row>
    <row r="64" spans="1:36" x14ac:dyDescent="0.2">
      <c r="A64" s="4">
        <v>9</v>
      </c>
      <c r="B64">
        <v>0.1</v>
      </c>
      <c r="C64">
        <v>50</v>
      </c>
      <c r="D64">
        <v>9</v>
      </c>
      <c r="E64">
        <v>1</v>
      </c>
      <c r="F64">
        <v>862.84499411151921</v>
      </c>
      <c r="G64">
        <v>488.60723019352218</v>
      </c>
      <c r="H64">
        <v>0.43372536952984658</v>
      </c>
      <c r="I64">
        <v>3600.1032085418701</v>
      </c>
      <c r="AB64">
        <f t="shared" si="9"/>
        <v>0.434</v>
      </c>
      <c r="AD64" t="s">
        <v>25</v>
      </c>
      <c r="AE64">
        <v>1</v>
      </c>
      <c r="AF64" t="s">
        <v>26</v>
      </c>
      <c r="AG64" t="s">
        <v>65</v>
      </c>
      <c r="AH64" t="s">
        <v>27</v>
      </c>
      <c r="AJ64" t="str">
        <f t="shared" si="4"/>
        <v>( 1 , 0.434 )</v>
      </c>
    </row>
    <row r="65" spans="1:36" x14ac:dyDescent="0.2">
      <c r="A65" s="4">
        <v>9</v>
      </c>
      <c r="B65">
        <v>0.1</v>
      </c>
      <c r="C65">
        <v>50</v>
      </c>
      <c r="D65">
        <v>10</v>
      </c>
      <c r="E65">
        <v>1</v>
      </c>
      <c r="F65">
        <v>933.86500000000001</v>
      </c>
      <c r="G65">
        <v>463.50400104427791</v>
      </c>
      <c r="H65">
        <v>0.50367130040821972</v>
      </c>
      <c r="I65">
        <v>3600.085147857666</v>
      </c>
      <c r="AB65">
        <f t="shared" si="9"/>
        <v>0.504</v>
      </c>
      <c r="AD65" t="s">
        <v>25</v>
      </c>
      <c r="AE65">
        <v>1</v>
      </c>
      <c r="AF65" t="s">
        <v>26</v>
      </c>
      <c r="AG65" t="s">
        <v>66</v>
      </c>
      <c r="AH65" t="s">
        <v>27</v>
      </c>
      <c r="AJ65" t="str">
        <f t="shared" si="4"/>
        <v>( 1 , 0.504 )</v>
      </c>
    </row>
    <row r="66" spans="1:36" x14ac:dyDescent="0.2">
      <c r="A66" s="4">
        <v>9</v>
      </c>
      <c r="B66">
        <v>0.1</v>
      </c>
      <c r="C66">
        <v>50</v>
      </c>
      <c r="D66">
        <v>11</v>
      </c>
      <c r="E66">
        <v>1</v>
      </c>
      <c r="F66">
        <v>1035.4749999999999</v>
      </c>
      <c r="G66">
        <v>686.53211538598589</v>
      </c>
      <c r="H66">
        <v>0.33698822725224081</v>
      </c>
      <c r="I66">
        <v>3600.1755180358891</v>
      </c>
      <c r="AB66">
        <f t="shared" si="9"/>
        <v>0.33700000000000002</v>
      </c>
      <c r="AD66" t="s">
        <v>25</v>
      </c>
      <c r="AE66">
        <v>1</v>
      </c>
      <c r="AF66" t="s">
        <v>26</v>
      </c>
      <c r="AG66" t="s">
        <v>67</v>
      </c>
      <c r="AH66" t="s">
        <v>27</v>
      </c>
      <c r="AJ66" t="str">
        <f t="shared" si="4"/>
        <v>( 1 , 0.337 )</v>
      </c>
    </row>
    <row r="67" spans="1:36" x14ac:dyDescent="0.2">
      <c r="A67" s="4">
        <v>9</v>
      </c>
      <c r="B67">
        <v>0.1</v>
      </c>
      <c r="C67">
        <v>50</v>
      </c>
      <c r="D67">
        <v>12</v>
      </c>
      <c r="E67">
        <v>1</v>
      </c>
      <c r="F67">
        <v>1389.889999030436</v>
      </c>
      <c r="G67">
        <v>1310.0163223683221</v>
      </c>
      <c r="H67">
        <v>5.7467624573047417E-2</v>
      </c>
      <c r="I67">
        <v>3600.1704006195068</v>
      </c>
      <c r="AB67">
        <f t="shared" si="9"/>
        <v>5.7000000000000002E-2</v>
      </c>
      <c r="AD67" t="s">
        <v>25</v>
      </c>
      <c r="AE67">
        <v>1</v>
      </c>
      <c r="AF67" t="s">
        <v>26</v>
      </c>
      <c r="AG67" t="s">
        <v>68</v>
      </c>
      <c r="AH67" t="s">
        <v>27</v>
      </c>
      <c r="AJ67" t="str">
        <f t="shared" si="4"/>
        <v>( 1 , 0.057 )</v>
      </c>
    </row>
    <row r="68" spans="1:36" x14ac:dyDescent="0.2">
      <c r="A68" s="4">
        <v>9</v>
      </c>
      <c r="B68">
        <v>0.1</v>
      </c>
      <c r="C68">
        <v>50</v>
      </c>
      <c r="D68">
        <v>13</v>
      </c>
      <c r="E68">
        <v>1</v>
      </c>
      <c r="F68">
        <v>955.22499876535574</v>
      </c>
      <c r="G68">
        <v>695.31032928650598</v>
      </c>
      <c r="H68">
        <v>0.27209785109769302</v>
      </c>
      <c r="I68">
        <v>3600.1459560394292</v>
      </c>
      <c r="AB68">
        <f t="shared" si="9"/>
        <v>0.27200000000000002</v>
      </c>
      <c r="AD68" t="s">
        <v>25</v>
      </c>
      <c r="AE68">
        <v>1</v>
      </c>
      <c r="AF68" t="s">
        <v>26</v>
      </c>
      <c r="AG68" t="s">
        <v>69</v>
      </c>
      <c r="AH68" t="s">
        <v>27</v>
      </c>
      <c r="AJ68" t="str">
        <f t="shared" si="4"/>
        <v>( 1 , 0.272 )</v>
      </c>
    </row>
    <row r="69" spans="1:36" x14ac:dyDescent="0.2">
      <c r="A69" s="4">
        <v>9</v>
      </c>
      <c r="B69">
        <v>0.1</v>
      </c>
      <c r="C69">
        <v>50</v>
      </c>
      <c r="D69">
        <v>14</v>
      </c>
      <c r="E69">
        <v>1</v>
      </c>
      <c r="F69">
        <v>1227.5349993032739</v>
      </c>
      <c r="G69">
        <v>814.74006567403842</v>
      </c>
      <c r="H69">
        <v>0.33627956340432658</v>
      </c>
      <c r="I69">
        <v>3600.200639724731</v>
      </c>
      <c r="AB69">
        <f t="shared" si="9"/>
        <v>0.33600000000000002</v>
      </c>
      <c r="AD69" t="s">
        <v>25</v>
      </c>
      <c r="AE69">
        <v>1</v>
      </c>
      <c r="AF69" t="s">
        <v>26</v>
      </c>
      <c r="AG69" t="s">
        <v>70</v>
      </c>
      <c r="AH69" t="s">
        <v>27</v>
      </c>
      <c r="AJ69" t="str">
        <f t="shared" si="4"/>
        <v>( 1 , 0.336 )</v>
      </c>
    </row>
    <row r="70" spans="1:36" x14ac:dyDescent="0.2">
      <c r="A70" s="4">
        <v>9</v>
      </c>
      <c r="B70">
        <v>0.1</v>
      </c>
      <c r="C70">
        <v>50</v>
      </c>
      <c r="D70">
        <v>15</v>
      </c>
      <c r="E70">
        <v>1</v>
      </c>
      <c r="F70">
        <v>904.51499242537966</v>
      </c>
      <c r="G70">
        <v>656.34400978116366</v>
      </c>
      <c r="H70">
        <v>0.27436912016103432</v>
      </c>
      <c r="I70">
        <v>3600.083776473999</v>
      </c>
      <c r="AB70">
        <f>ROUND(R40,3)</f>
        <v>0.27400000000000002</v>
      </c>
      <c r="AD70" t="s">
        <v>25</v>
      </c>
      <c r="AE70">
        <v>1</v>
      </c>
      <c r="AF70" t="s">
        <v>26</v>
      </c>
      <c r="AG70" t="s">
        <v>71</v>
      </c>
      <c r="AH70" t="s">
        <v>27</v>
      </c>
      <c r="AJ70" t="str">
        <f t="shared" si="4"/>
        <v>( 1 , 0.274 )</v>
      </c>
    </row>
    <row r="71" spans="1:36" x14ac:dyDescent="0.2">
      <c r="AD71" t="s">
        <v>25</v>
      </c>
      <c r="AE71">
        <v>460</v>
      </c>
      <c r="AF71" t="s">
        <v>26</v>
      </c>
      <c r="AG71">
        <v>0</v>
      </c>
      <c r="AH71" t="s">
        <v>27</v>
      </c>
      <c r="AJ71" t="str">
        <f t="shared" si="4"/>
        <v>( 460 , 0 )</v>
      </c>
    </row>
    <row r="72" spans="1:36" x14ac:dyDescent="0.2">
      <c r="AD72" t="s">
        <v>25</v>
      </c>
      <c r="AE72">
        <v>470</v>
      </c>
      <c r="AF72" t="s">
        <v>26</v>
      </c>
      <c r="AG72">
        <v>0</v>
      </c>
      <c r="AH72" t="s">
        <v>27</v>
      </c>
      <c r="AJ72" t="str">
        <f t="shared" si="4"/>
        <v>( 470 , 0 )</v>
      </c>
    </row>
    <row r="73" spans="1:36" x14ac:dyDescent="0.2">
      <c r="AD73" t="s">
        <v>25</v>
      </c>
      <c r="AE73">
        <v>480</v>
      </c>
      <c r="AF73" t="s">
        <v>26</v>
      </c>
      <c r="AG73">
        <v>0</v>
      </c>
      <c r="AH73" t="s">
        <v>27</v>
      </c>
      <c r="AJ73" t="str">
        <f t="shared" si="4"/>
        <v>( 480 , 0 )</v>
      </c>
    </row>
    <row r="74" spans="1:36" x14ac:dyDescent="0.2">
      <c r="AD74" t="s">
        <v>25</v>
      </c>
      <c r="AE74">
        <v>490</v>
      </c>
      <c r="AF74" t="s">
        <v>26</v>
      </c>
      <c r="AG74">
        <v>0</v>
      </c>
      <c r="AH74" t="s">
        <v>27</v>
      </c>
      <c r="AJ74" t="str">
        <f t="shared" si="4"/>
        <v>( 490 , 0 )</v>
      </c>
    </row>
    <row r="75" spans="1:36" x14ac:dyDescent="0.2">
      <c r="AD75" t="s">
        <v>25</v>
      </c>
      <c r="AE75">
        <v>500</v>
      </c>
      <c r="AF75" t="s">
        <v>26</v>
      </c>
      <c r="AG75">
        <v>0</v>
      </c>
      <c r="AH75" t="s">
        <v>27</v>
      </c>
      <c r="AJ75" t="str">
        <f t="shared" si="4"/>
        <v>( 500 , 0 )</v>
      </c>
    </row>
    <row r="76" spans="1:36" x14ac:dyDescent="0.2">
      <c r="AD76" t="s">
        <v>25</v>
      </c>
      <c r="AE76">
        <v>510</v>
      </c>
      <c r="AF76" t="s">
        <v>26</v>
      </c>
      <c r="AG76">
        <v>0</v>
      </c>
      <c r="AH76" t="s">
        <v>27</v>
      </c>
      <c r="AJ76" t="str">
        <f t="shared" si="4"/>
        <v>( 510 , 0 )</v>
      </c>
    </row>
    <row r="77" spans="1:36" x14ac:dyDescent="0.2">
      <c r="AD77" t="s">
        <v>25</v>
      </c>
      <c r="AE77">
        <v>520</v>
      </c>
      <c r="AF77" t="s">
        <v>26</v>
      </c>
      <c r="AG77">
        <v>0</v>
      </c>
      <c r="AH77" t="s">
        <v>27</v>
      </c>
      <c r="AJ77" t="str">
        <f t="shared" si="4"/>
        <v>( 520 , 0 )</v>
      </c>
    </row>
    <row r="78" spans="1:36" x14ac:dyDescent="0.2">
      <c r="AD78" t="s">
        <v>25</v>
      </c>
      <c r="AE78">
        <v>530</v>
      </c>
      <c r="AF78" t="s">
        <v>26</v>
      </c>
      <c r="AG78">
        <v>0</v>
      </c>
      <c r="AH78" t="s">
        <v>27</v>
      </c>
      <c r="AJ78" t="str">
        <f t="shared" si="4"/>
        <v>( 530 , 0 )</v>
      </c>
    </row>
    <row r="79" spans="1:36" x14ac:dyDescent="0.2">
      <c r="AD79" t="s">
        <v>25</v>
      </c>
      <c r="AE79">
        <v>540</v>
      </c>
      <c r="AF79" t="s">
        <v>26</v>
      </c>
      <c r="AG79">
        <v>0</v>
      </c>
      <c r="AH79" t="s">
        <v>27</v>
      </c>
      <c r="AJ79" t="str">
        <f t="shared" si="4"/>
        <v>( 540 , 0 )</v>
      </c>
    </row>
    <row r="80" spans="1:36" x14ac:dyDescent="0.2">
      <c r="AD80" t="s">
        <v>25</v>
      </c>
      <c r="AE80">
        <v>550</v>
      </c>
      <c r="AF80" t="s">
        <v>26</v>
      </c>
      <c r="AG80">
        <v>0</v>
      </c>
      <c r="AH80" t="s">
        <v>27</v>
      </c>
      <c r="AJ80" t="str">
        <f t="shared" si="4"/>
        <v>( 550 , 0 )</v>
      </c>
    </row>
    <row r="81" spans="30:36" x14ac:dyDescent="0.2">
      <c r="AD81" t="s">
        <v>25</v>
      </c>
      <c r="AE81">
        <v>560</v>
      </c>
      <c r="AF81" t="s">
        <v>26</v>
      </c>
      <c r="AG81">
        <v>0</v>
      </c>
      <c r="AH81" t="s">
        <v>27</v>
      </c>
      <c r="AJ81" t="str">
        <f t="shared" si="4"/>
        <v>( 560 , 0 )</v>
      </c>
    </row>
    <row r="82" spans="30:36" x14ac:dyDescent="0.2">
      <c r="AD82" t="s">
        <v>25</v>
      </c>
      <c r="AE82">
        <v>570</v>
      </c>
      <c r="AF82" t="s">
        <v>26</v>
      </c>
      <c r="AG82">
        <v>0</v>
      </c>
      <c r="AH82" t="s">
        <v>27</v>
      </c>
      <c r="AJ82" t="str">
        <f t="shared" si="4"/>
        <v>( 570 , 0 )</v>
      </c>
    </row>
    <row r="83" spans="30:36" x14ac:dyDescent="0.2">
      <c r="AD83" t="s">
        <v>25</v>
      </c>
      <c r="AE83">
        <v>580</v>
      </c>
      <c r="AF83" t="s">
        <v>26</v>
      </c>
      <c r="AG83">
        <v>0</v>
      </c>
      <c r="AH83" t="s">
        <v>27</v>
      </c>
      <c r="AJ83" t="str">
        <f t="shared" si="4"/>
        <v>( 580 , 0 )</v>
      </c>
    </row>
    <row r="84" spans="30:36" x14ac:dyDescent="0.2">
      <c r="AD84" t="s">
        <v>25</v>
      </c>
      <c r="AE84">
        <v>590</v>
      </c>
      <c r="AF84" t="s">
        <v>26</v>
      </c>
      <c r="AG84">
        <v>0</v>
      </c>
      <c r="AH84" t="s">
        <v>27</v>
      </c>
      <c r="AJ84" t="str">
        <f t="shared" si="4"/>
        <v>( 590 , 0 )</v>
      </c>
    </row>
    <row r="85" spans="30:36" x14ac:dyDescent="0.2">
      <c r="AD85" t="s">
        <v>25</v>
      </c>
      <c r="AE85">
        <v>600</v>
      </c>
      <c r="AF85" t="s">
        <v>26</v>
      </c>
      <c r="AG85">
        <v>0</v>
      </c>
      <c r="AH85" t="s">
        <v>27</v>
      </c>
      <c r="AJ85" t="str">
        <f t="shared" si="4"/>
        <v>( 600 , 0 )</v>
      </c>
    </row>
    <row r="87" spans="30:36" x14ac:dyDescent="0.2">
      <c r="AJ87" t="str">
        <f>AJ26&amp;""&amp;AJ27&amp;""&amp;AJ28&amp;""&amp;AJ29&amp;""&amp;AJ30&amp;""&amp;AJ31&amp;""&amp;AJ32&amp;""&amp;AJ33&amp;""&amp;AJ34&amp;""&amp;AJ35&amp;""&amp;AJ36&amp;""&amp;AJ37&amp;""&amp;AJ38&amp;""&amp;AJ39&amp;""&amp;AJ40&amp;""&amp;AJ41&amp;""&amp;AJ42&amp;""&amp;AJ43&amp;""&amp;AJ44&amp;""&amp;AJ45&amp;""&amp;AJ46&amp;""&amp;AJ47&amp;""&amp;AJ48&amp;""&amp;AJ49&amp;""&amp;AJ50&amp;""&amp;AJ51&amp;""&amp;AJ52&amp;""&amp;AJ53&amp;""&amp;AJ54&amp;""&amp;AJ55&amp;""&amp;AJ56&amp;""&amp;AJ57&amp;""&amp;AJ58&amp;""&amp;AJ59&amp;""&amp;AJ60&amp;""&amp;AJ61&amp;""&amp;AJ62&amp;""&amp;AJ63&amp;""&amp;AJ64&amp;""&amp;AJ65&amp;""&amp;AJ66&amp;""&amp;AJ67&amp;""&amp;AJ68&amp;""&amp;AJ69&amp;""&amp;AJ70</f>
        <v>( 0.4 , 0.075 )( 0.4 , 0.091 )( 0.4 , 0.072 )( 0.4 , 0.093 )( 0.4 , 0.097 )( 0.4 , 0.063 )( 0.4 , 0.091 )( 0.4 , 0.09 )( 0.4 , 0.071 )( 0.4 , 0.095 )( 0.4 , 0.092 )( 0.4 , 0.076 )( 0.4 , 0.076 )( 0.4 , 0.071 )( 0.4 , 0.097 )( 0.6 , 0.588 )( 0.6 , 0.417 )( 0.6 , 0.374 )( 0.6 , 0.365 )( 0.6 , 0.441 )( 0.6 , 0.432 )( 0.6 , 0.392 )( 0.6 , 0.458 )( 0.6 , 0.363 )( 0.6 , 0.51 )( 0.6 , 0.366 )( 0.6 , 0.29 )( 0.6 , 0.502 )( 0.6 , 0.382 )( 0.6 , 0.567 )( 1 , 0.287 )( 1 , 0.318 )( 1 , 0.301 )( 1 , 0.239 )( 1 , 0.306 )( 1 , 0.348 )( 1 , 0.618 )( 1 , 0.171 )( 1 , 0.434 )( 1 , 0.504 )( 1 , 0.337 )( 1 , 0.057 )( 1 , 0.272 )( 1 , 0.336 )( 1 , 0.274 )</v>
      </c>
    </row>
  </sheetData>
  <pageMargins left="0.75" right="0.75" top="1" bottom="1" header="0.5" footer="0.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C8099-D25B-764F-80C8-60188E8C26D7}">
  <dimension ref="A1:Z110"/>
  <sheetViews>
    <sheetView topLeftCell="I1" workbookViewId="0">
      <selection activeCell="U2" sqref="U2:Z4"/>
    </sheetView>
  </sheetViews>
  <sheetFormatPr baseColWidth="10" defaultRowHeight="15" x14ac:dyDescent="0.2"/>
  <cols>
    <col min="1" max="1" width="33.1640625" bestFit="1" customWidth="1"/>
    <col min="2" max="2" width="49" bestFit="1" customWidth="1"/>
    <col min="3" max="3" width="19.33203125" bestFit="1" customWidth="1"/>
    <col min="4" max="4" width="12.6640625" bestFit="1" customWidth="1"/>
    <col min="5" max="5" width="9.6640625" bestFit="1" customWidth="1"/>
    <col min="6" max="6" width="19.33203125" bestFit="1" customWidth="1"/>
    <col min="7" max="7" width="14.33203125" bestFit="1" customWidth="1"/>
    <col min="8" max="8" width="10.5" bestFit="1" customWidth="1"/>
    <col min="9" max="9" width="7.6640625" bestFit="1" customWidth="1"/>
    <col min="10" max="10" width="9.33203125" bestFit="1" customWidth="1"/>
    <col min="11" max="11" width="7" bestFit="1" customWidth="1"/>
    <col min="12" max="12" width="5.83203125" bestFit="1" customWidth="1"/>
    <col min="13" max="13" width="7.83203125" bestFit="1" customWidth="1"/>
    <col min="14" max="14" width="5.6640625" bestFit="1" customWidth="1"/>
    <col min="15" max="15" width="8.1640625" bestFit="1" customWidth="1"/>
    <col min="16" max="16" width="7.6640625" bestFit="1" customWidth="1"/>
    <col min="21" max="21" width="2.83203125" customWidth="1"/>
    <col min="23" max="23" width="1.5" customWidth="1"/>
    <col min="24" max="24" width="5" customWidth="1"/>
    <col min="25" max="25" width="3.6640625" customWidth="1"/>
  </cols>
  <sheetData>
    <row r="1" spans="1:26" ht="16" x14ac:dyDescent="0.2">
      <c r="A1" s="9" t="s">
        <v>135</v>
      </c>
      <c r="B1" s="9">
        <v>9</v>
      </c>
      <c r="C1" s="9" t="s">
        <v>136</v>
      </c>
      <c r="D1" s="9">
        <v>250</v>
      </c>
      <c r="E1" s="9" t="s">
        <v>137</v>
      </c>
      <c r="F1" s="9" t="s">
        <v>138</v>
      </c>
      <c r="G1" s="9" t="s">
        <v>139</v>
      </c>
      <c r="H1" s="9" t="s">
        <v>140</v>
      </c>
      <c r="I1" s="9" t="s">
        <v>141</v>
      </c>
      <c r="J1" s="9" t="s">
        <v>142</v>
      </c>
      <c r="K1" s="9" t="s">
        <v>143</v>
      </c>
      <c r="L1" s="9" t="s">
        <v>144</v>
      </c>
      <c r="M1" s="9" t="s">
        <v>145</v>
      </c>
      <c r="N1" s="9" t="s">
        <v>146</v>
      </c>
      <c r="O1" s="9" t="s">
        <v>147</v>
      </c>
      <c r="P1" s="9" t="s">
        <v>148</v>
      </c>
      <c r="Q1" s="9" t="s">
        <v>134</v>
      </c>
      <c r="R1" s="9" t="s">
        <v>6</v>
      </c>
      <c r="S1" s="9" t="s">
        <v>133</v>
      </c>
      <c r="T1" s="9"/>
      <c r="V1" t="s">
        <v>133</v>
      </c>
      <c r="X1" t="s">
        <v>119</v>
      </c>
    </row>
    <row r="2" spans="1:26" x14ac:dyDescent="0.2">
      <c r="B2">
        <v>0</v>
      </c>
      <c r="C2">
        <v>0</v>
      </c>
      <c r="D2" t="s">
        <v>149</v>
      </c>
      <c r="E2">
        <v>0</v>
      </c>
      <c r="F2">
        <v>64536</v>
      </c>
      <c r="G2" t="s">
        <v>150</v>
      </c>
      <c r="H2" t="s">
        <v>149</v>
      </c>
      <c r="I2" s="10">
        <v>1</v>
      </c>
      <c r="J2" t="s">
        <v>151</v>
      </c>
      <c r="K2" t="s">
        <v>152</v>
      </c>
      <c r="Q2" t="str">
        <f>IF(ISBLANK(A2),G2,D2)</f>
        <v>50625.5586</v>
      </c>
      <c r="R2" t="str">
        <f>IF(ISBLANK(A2),H2,E2)</f>
        <v>13.75189</v>
      </c>
      <c r="S2" t="str">
        <f>IF(ISBLANK(A2),K2,H2)</f>
        <v>69s</v>
      </c>
      <c r="U2" t="s">
        <v>25</v>
      </c>
      <c r="W2" t="s">
        <v>26</v>
      </c>
      <c r="Y2" t="s">
        <v>27</v>
      </c>
      <c r="Z2" t="str">
        <f>U2&amp;" "&amp;V2&amp;" "&amp;W2&amp;" "&amp;X2&amp;" "&amp;Y2</f>
        <v>(  ,  )</v>
      </c>
    </row>
    <row r="3" spans="1:26" x14ac:dyDescent="0.2">
      <c r="A3" t="s">
        <v>153</v>
      </c>
      <c r="B3">
        <v>0</v>
      </c>
      <c r="C3">
        <v>0</v>
      </c>
      <c r="D3" t="s">
        <v>154</v>
      </c>
      <c r="E3" t="s">
        <v>149</v>
      </c>
      <c r="F3" s="10">
        <v>1</v>
      </c>
      <c r="G3" t="s">
        <v>151</v>
      </c>
      <c r="H3" t="s">
        <v>155</v>
      </c>
      <c r="Q3" t="str">
        <f t="shared" ref="Q3:Q66" si="0">IF(ISBLANK(A3),G3,D3)</f>
        <v>46170.220600</v>
      </c>
      <c r="R3" t="str">
        <f t="shared" ref="R3:R66" si="1">IF(ISBLANK(A3),H3,E3)</f>
        <v>13.75189</v>
      </c>
      <c r="S3" t="str">
        <f t="shared" ref="S3:S66" si="2">IF(ISBLANK(A3),K3,H3)</f>
        <v>72s</v>
      </c>
      <c r="U3" t="s">
        <v>25</v>
      </c>
      <c r="W3" t="s">
        <v>26</v>
      </c>
      <c r="Y3" t="s">
        <v>27</v>
      </c>
      <c r="Z3" t="str">
        <f t="shared" ref="Z3:Z56" si="3">U3&amp;" "&amp;V3&amp;" "&amp;W3&amp;" "&amp;X3&amp;" "&amp;Y3</f>
        <v>(  ,  )</v>
      </c>
    </row>
    <row r="4" spans="1:26" x14ac:dyDescent="0.2">
      <c r="A4" t="s">
        <v>153</v>
      </c>
      <c r="B4">
        <v>0</v>
      </c>
      <c r="C4">
        <v>0</v>
      </c>
      <c r="D4" t="s">
        <v>156</v>
      </c>
      <c r="E4" t="s">
        <v>149</v>
      </c>
      <c r="F4" s="10">
        <v>1</v>
      </c>
      <c r="G4" t="s">
        <v>151</v>
      </c>
      <c r="H4" t="s">
        <v>155</v>
      </c>
      <c r="Q4" t="str">
        <f t="shared" si="0"/>
        <v>44412.193600</v>
      </c>
      <c r="R4" t="str">
        <f t="shared" si="1"/>
        <v>13.75189</v>
      </c>
      <c r="S4" t="str">
        <f t="shared" si="2"/>
        <v>72s</v>
      </c>
      <c r="U4" t="s">
        <v>25</v>
      </c>
      <c r="W4" t="s">
        <v>26</v>
      </c>
      <c r="Y4" t="s">
        <v>27</v>
      </c>
      <c r="Z4" t="str">
        <f t="shared" si="3"/>
        <v>(  ,  )</v>
      </c>
    </row>
    <row r="5" spans="1:26" x14ac:dyDescent="0.2">
      <c r="A5" t="s">
        <v>153</v>
      </c>
      <c r="B5">
        <v>0</v>
      </c>
      <c r="C5">
        <v>0</v>
      </c>
      <c r="D5" t="s">
        <v>157</v>
      </c>
      <c r="E5" t="s">
        <v>149</v>
      </c>
      <c r="F5" s="10">
        <v>1</v>
      </c>
      <c r="G5" t="s">
        <v>151</v>
      </c>
      <c r="H5" t="s">
        <v>158</v>
      </c>
      <c r="Q5" t="str">
        <f t="shared" si="0"/>
        <v>31142.563800</v>
      </c>
      <c r="R5" t="str">
        <f t="shared" si="1"/>
        <v>13.75189</v>
      </c>
      <c r="S5" t="str">
        <f t="shared" si="2"/>
        <v>73s</v>
      </c>
      <c r="U5" t="s">
        <v>25</v>
      </c>
      <c r="V5" t="str">
        <f>Q5</f>
        <v>31142.563800</v>
      </c>
      <c r="W5" t="s">
        <v>26</v>
      </c>
      <c r="Y5" t="s">
        <v>27</v>
      </c>
      <c r="Z5" t="str">
        <f t="shared" si="3"/>
        <v>( 31142.563800 ,  )</v>
      </c>
    </row>
    <row r="6" spans="1:26" x14ac:dyDescent="0.2">
      <c r="B6">
        <v>0</v>
      </c>
      <c r="C6">
        <v>0</v>
      </c>
      <c r="D6" t="s">
        <v>149</v>
      </c>
      <c r="E6">
        <v>0</v>
      </c>
      <c r="F6">
        <v>51928</v>
      </c>
      <c r="G6" t="s">
        <v>159</v>
      </c>
      <c r="H6" t="s">
        <v>149</v>
      </c>
      <c r="I6" s="10">
        <v>1</v>
      </c>
      <c r="J6" t="s">
        <v>151</v>
      </c>
      <c r="K6" t="s">
        <v>160</v>
      </c>
      <c r="Q6" t="str">
        <f t="shared" si="0"/>
        <v>31142.5638</v>
      </c>
      <c r="R6" t="str">
        <f t="shared" si="1"/>
        <v>13.75189</v>
      </c>
      <c r="S6" t="str">
        <f t="shared" si="2"/>
        <v>2960s</v>
      </c>
      <c r="U6" t="s">
        <v>25</v>
      </c>
      <c r="V6" t="str">
        <f>Q6</f>
        <v>31142.5638</v>
      </c>
      <c r="W6" t="s">
        <v>26</v>
      </c>
      <c r="Y6" t="s">
        <v>27</v>
      </c>
      <c r="Z6" t="str">
        <f t="shared" si="3"/>
        <v>( 31142.5638 ,  )</v>
      </c>
    </row>
    <row r="7" spans="1:26" x14ac:dyDescent="0.2">
      <c r="A7" t="s">
        <v>153</v>
      </c>
      <c r="B7">
        <v>0</v>
      </c>
      <c r="C7">
        <v>0</v>
      </c>
      <c r="D7" t="s">
        <v>161</v>
      </c>
      <c r="E7" t="s">
        <v>149</v>
      </c>
      <c r="F7" s="10">
        <v>1</v>
      </c>
      <c r="G7" t="s">
        <v>151</v>
      </c>
      <c r="H7" t="s">
        <v>160</v>
      </c>
      <c r="Q7" t="str">
        <f t="shared" si="0"/>
        <v>29825.865000</v>
      </c>
      <c r="R7" t="str">
        <f t="shared" si="1"/>
        <v>13.75189</v>
      </c>
      <c r="S7" t="str">
        <f t="shared" si="2"/>
        <v>2960s</v>
      </c>
      <c r="U7" t="s">
        <v>25</v>
      </c>
      <c r="V7" t="str">
        <f>Q7</f>
        <v>29825.865000</v>
      </c>
      <c r="W7" t="s">
        <v>26</v>
      </c>
      <c r="X7" t="str">
        <f>R7</f>
        <v>13.75189</v>
      </c>
      <c r="Y7" t="s">
        <v>27</v>
      </c>
      <c r="Z7" t="str">
        <f t="shared" si="3"/>
        <v>( 29825.865000 , 13.75189 )</v>
      </c>
    </row>
    <row r="8" spans="1:26" x14ac:dyDescent="0.2">
      <c r="A8" t="s">
        <v>153</v>
      </c>
      <c r="B8">
        <v>0</v>
      </c>
      <c r="C8">
        <v>0</v>
      </c>
      <c r="D8" t="s">
        <v>162</v>
      </c>
      <c r="E8" t="s">
        <v>149</v>
      </c>
      <c r="F8" s="10">
        <v>1</v>
      </c>
      <c r="G8" t="s">
        <v>151</v>
      </c>
      <c r="H8" t="s">
        <v>163</v>
      </c>
      <c r="Q8" t="str">
        <f t="shared" si="0"/>
        <v>27610.834800</v>
      </c>
      <c r="R8" t="str">
        <f t="shared" si="1"/>
        <v>13.75189</v>
      </c>
      <c r="S8" t="str">
        <f t="shared" si="2"/>
        <v>2962s</v>
      </c>
      <c r="U8" t="s">
        <v>25</v>
      </c>
      <c r="V8" t="str">
        <f>Q8</f>
        <v>27610.834800</v>
      </c>
      <c r="W8" t="s">
        <v>26</v>
      </c>
      <c r="X8" t="str">
        <f>R8</f>
        <v>13.75189</v>
      </c>
      <c r="Y8" t="s">
        <v>27</v>
      </c>
      <c r="Z8" t="str">
        <f t="shared" si="3"/>
        <v>( 27610.834800 , 13.75189 )</v>
      </c>
    </row>
    <row r="9" spans="1:26" x14ac:dyDescent="0.2">
      <c r="B9">
        <v>0</v>
      </c>
      <c r="C9">
        <v>0</v>
      </c>
      <c r="D9" t="s">
        <v>149</v>
      </c>
      <c r="E9">
        <v>0</v>
      </c>
      <c r="F9">
        <v>51696</v>
      </c>
      <c r="G9" t="s">
        <v>164</v>
      </c>
      <c r="H9" t="s">
        <v>149</v>
      </c>
      <c r="I9" s="10">
        <v>1</v>
      </c>
      <c r="J9" t="s">
        <v>151</v>
      </c>
      <c r="K9" t="s">
        <v>165</v>
      </c>
      <c r="Q9" t="str">
        <f t="shared" si="0"/>
        <v>27610.8348</v>
      </c>
      <c r="R9" t="str">
        <f t="shared" si="1"/>
        <v>13.75189</v>
      </c>
      <c r="S9" t="str">
        <f t="shared" si="2"/>
        <v>6019s</v>
      </c>
      <c r="U9" t="s">
        <v>25</v>
      </c>
      <c r="V9" t="str">
        <f>Q9</f>
        <v>27610.8348</v>
      </c>
      <c r="W9" t="s">
        <v>26</v>
      </c>
      <c r="X9" t="str">
        <f>R9</f>
        <v>13.75189</v>
      </c>
      <c r="Y9" t="s">
        <v>27</v>
      </c>
      <c r="Z9" t="str">
        <f t="shared" si="3"/>
        <v>( 27610.8348 , 13.75189 )</v>
      </c>
    </row>
    <row r="10" spans="1:26" x14ac:dyDescent="0.2">
      <c r="B10">
        <v>0</v>
      </c>
      <c r="C10">
        <v>0</v>
      </c>
      <c r="D10" t="s">
        <v>149</v>
      </c>
      <c r="E10">
        <v>0</v>
      </c>
      <c r="F10">
        <v>51831</v>
      </c>
      <c r="G10" t="s">
        <v>164</v>
      </c>
      <c r="H10" t="s">
        <v>149</v>
      </c>
      <c r="I10" s="10">
        <v>1</v>
      </c>
      <c r="J10" t="s">
        <v>151</v>
      </c>
      <c r="K10" t="s">
        <v>166</v>
      </c>
      <c r="Q10" t="str">
        <f t="shared" si="0"/>
        <v>27610.8348</v>
      </c>
      <c r="R10" t="str">
        <f t="shared" si="1"/>
        <v>13.75189</v>
      </c>
      <c r="S10" t="str">
        <f t="shared" si="2"/>
        <v>9168s</v>
      </c>
      <c r="U10" t="s">
        <v>25</v>
      </c>
      <c r="V10" t="str">
        <f>Q10</f>
        <v>27610.8348</v>
      </c>
      <c r="W10" t="s">
        <v>26</v>
      </c>
      <c r="X10" t="str">
        <f>R10</f>
        <v>13.75189</v>
      </c>
      <c r="Y10" t="s">
        <v>27</v>
      </c>
      <c r="Z10" t="str">
        <f t="shared" si="3"/>
        <v>( 27610.8348 , 13.75189 )</v>
      </c>
    </row>
    <row r="11" spans="1:26" x14ac:dyDescent="0.2">
      <c r="A11" t="s">
        <v>153</v>
      </c>
      <c r="B11">
        <v>0</v>
      </c>
      <c r="C11">
        <v>0</v>
      </c>
      <c r="D11" t="s">
        <v>167</v>
      </c>
      <c r="E11" t="s">
        <v>149</v>
      </c>
      <c r="F11" s="10">
        <v>1</v>
      </c>
      <c r="G11" t="s">
        <v>151</v>
      </c>
      <c r="H11" t="s">
        <v>166</v>
      </c>
      <c r="Q11" t="str">
        <f t="shared" si="0"/>
        <v>26380.495600</v>
      </c>
      <c r="R11" t="str">
        <f t="shared" si="1"/>
        <v>13.75189</v>
      </c>
      <c r="S11" t="str">
        <f t="shared" si="2"/>
        <v>9168s</v>
      </c>
      <c r="U11" t="s">
        <v>25</v>
      </c>
      <c r="V11" t="str">
        <f>Q11</f>
        <v>26380.495600</v>
      </c>
      <c r="W11" t="s">
        <v>26</v>
      </c>
      <c r="X11" t="str">
        <f>R11</f>
        <v>13.75189</v>
      </c>
      <c r="Y11" t="s">
        <v>27</v>
      </c>
      <c r="Z11" t="str">
        <f t="shared" si="3"/>
        <v>( 26380.495600 , 13.75189 )</v>
      </c>
    </row>
    <row r="12" spans="1:26" x14ac:dyDescent="0.2">
      <c r="A12" t="s">
        <v>153</v>
      </c>
      <c r="B12">
        <v>0</v>
      </c>
      <c r="C12">
        <v>0</v>
      </c>
      <c r="D12" t="s">
        <v>168</v>
      </c>
      <c r="E12" t="s">
        <v>149</v>
      </c>
      <c r="F12" s="10">
        <v>1</v>
      </c>
      <c r="G12" t="s">
        <v>151</v>
      </c>
      <c r="H12" t="s">
        <v>169</v>
      </c>
      <c r="Q12" t="str">
        <f t="shared" si="0"/>
        <v>19075.481200</v>
      </c>
      <c r="R12" t="str">
        <f t="shared" si="1"/>
        <v>13.75189</v>
      </c>
      <c r="S12" t="str">
        <f t="shared" si="2"/>
        <v>9170s</v>
      </c>
      <c r="U12" t="s">
        <v>25</v>
      </c>
      <c r="V12" t="str">
        <f>Q12</f>
        <v>19075.481200</v>
      </c>
      <c r="W12" t="s">
        <v>26</v>
      </c>
      <c r="X12" t="str">
        <f>R12</f>
        <v>13.75189</v>
      </c>
      <c r="Y12" t="s">
        <v>27</v>
      </c>
      <c r="Z12" t="str">
        <f t="shared" si="3"/>
        <v>( 19075.481200 , 13.75189 )</v>
      </c>
    </row>
    <row r="13" spans="1:26" x14ac:dyDescent="0.2">
      <c r="B13">
        <v>0</v>
      </c>
      <c r="C13">
        <v>0</v>
      </c>
      <c r="D13" t="s">
        <v>170</v>
      </c>
      <c r="E13">
        <v>0</v>
      </c>
      <c r="F13">
        <v>51724</v>
      </c>
      <c r="G13" t="s">
        <v>171</v>
      </c>
      <c r="H13" t="s">
        <v>170</v>
      </c>
      <c r="I13" s="10">
        <v>1</v>
      </c>
      <c r="J13" t="s">
        <v>151</v>
      </c>
      <c r="K13" t="s">
        <v>172</v>
      </c>
      <c r="Q13" t="str">
        <f t="shared" si="0"/>
        <v>19075.4812</v>
      </c>
      <c r="R13" t="str">
        <f t="shared" si="1"/>
        <v>14.76269</v>
      </c>
      <c r="S13" t="str">
        <f t="shared" si="2"/>
        <v>12737s</v>
      </c>
      <c r="U13" t="s">
        <v>25</v>
      </c>
      <c r="V13" t="str">
        <f>Q13</f>
        <v>19075.4812</v>
      </c>
      <c r="W13" t="s">
        <v>26</v>
      </c>
      <c r="X13" t="str">
        <f>R13</f>
        <v>14.76269</v>
      </c>
      <c r="Y13" t="s">
        <v>27</v>
      </c>
      <c r="Z13" t="str">
        <f t="shared" si="3"/>
        <v>( 19075.4812 , 14.76269 )</v>
      </c>
    </row>
    <row r="14" spans="1:26" x14ac:dyDescent="0.2">
      <c r="B14">
        <v>0</v>
      </c>
      <c r="C14">
        <v>0</v>
      </c>
      <c r="D14" t="s">
        <v>173</v>
      </c>
      <c r="E14">
        <v>0</v>
      </c>
      <c r="F14">
        <v>33654</v>
      </c>
      <c r="G14" t="s">
        <v>171</v>
      </c>
      <c r="H14" t="s">
        <v>173</v>
      </c>
      <c r="I14" s="10">
        <v>1</v>
      </c>
      <c r="J14" t="s">
        <v>151</v>
      </c>
      <c r="K14" t="s">
        <v>174</v>
      </c>
      <c r="Q14" t="str">
        <f t="shared" si="0"/>
        <v>19075.4812</v>
      </c>
      <c r="R14" t="str">
        <f t="shared" si="1"/>
        <v>19.59871</v>
      </c>
      <c r="S14" t="str">
        <f t="shared" si="2"/>
        <v>13982s</v>
      </c>
      <c r="U14" t="s">
        <v>25</v>
      </c>
      <c r="V14" t="str">
        <f>Q14</f>
        <v>19075.4812</v>
      </c>
      <c r="W14" t="s">
        <v>26</v>
      </c>
      <c r="X14" t="str">
        <f>R14</f>
        <v>19.59871</v>
      </c>
      <c r="Y14" t="s">
        <v>27</v>
      </c>
      <c r="Z14" t="str">
        <f t="shared" si="3"/>
        <v>( 19075.4812 , 19.59871 )</v>
      </c>
    </row>
    <row r="15" spans="1:26" x14ac:dyDescent="0.2">
      <c r="A15" t="s">
        <v>153</v>
      </c>
      <c r="B15">
        <v>0</v>
      </c>
      <c r="C15">
        <v>0</v>
      </c>
      <c r="D15" t="s">
        <v>175</v>
      </c>
      <c r="E15" t="s">
        <v>173</v>
      </c>
      <c r="F15" s="10">
        <v>1</v>
      </c>
      <c r="G15" t="s">
        <v>151</v>
      </c>
      <c r="H15" t="s">
        <v>176</v>
      </c>
      <c r="Q15" t="str">
        <f t="shared" si="0"/>
        <v>18102.361200</v>
      </c>
      <c r="R15" t="str">
        <f t="shared" si="1"/>
        <v>19.59871</v>
      </c>
      <c r="S15" t="str">
        <f t="shared" si="2"/>
        <v>13983s</v>
      </c>
      <c r="U15" t="s">
        <v>25</v>
      </c>
      <c r="V15" t="str">
        <f>Q15</f>
        <v>18102.361200</v>
      </c>
      <c r="W15" t="s">
        <v>26</v>
      </c>
      <c r="X15" t="str">
        <f>R15</f>
        <v>19.59871</v>
      </c>
      <c r="Y15" t="s">
        <v>27</v>
      </c>
      <c r="Z15" t="str">
        <f t="shared" si="3"/>
        <v>( 18102.361200 , 19.59871 )</v>
      </c>
    </row>
    <row r="16" spans="1:26" x14ac:dyDescent="0.2">
      <c r="A16" t="s">
        <v>153</v>
      </c>
      <c r="B16">
        <v>0</v>
      </c>
      <c r="C16">
        <v>0</v>
      </c>
      <c r="D16" t="s">
        <v>177</v>
      </c>
      <c r="E16" t="s">
        <v>173</v>
      </c>
      <c r="F16" s="10">
        <v>1</v>
      </c>
      <c r="G16" t="s">
        <v>151</v>
      </c>
      <c r="H16" t="s">
        <v>176</v>
      </c>
      <c r="Q16" t="str">
        <f t="shared" si="0"/>
        <v>5907.4050000</v>
      </c>
      <c r="R16" t="str">
        <f t="shared" si="1"/>
        <v>19.59871</v>
      </c>
      <c r="S16" t="str">
        <f t="shared" si="2"/>
        <v>13983s</v>
      </c>
      <c r="U16" t="s">
        <v>25</v>
      </c>
      <c r="V16" t="str">
        <f>Q16</f>
        <v>5907.4050000</v>
      </c>
      <c r="W16" t="s">
        <v>26</v>
      </c>
      <c r="X16" t="str">
        <f>R16</f>
        <v>19.59871</v>
      </c>
      <c r="Y16" t="s">
        <v>27</v>
      </c>
      <c r="Z16" t="str">
        <f t="shared" si="3"/>
        <v>( 5907.4050000 , 19.59871 )</v>
      </c>
    </row>
    <row r="17" spans="1:26" x14ac:dyDescent="0.2">
      <c r="A17" t="s">
        <v>153</v>
      </c>
      <c r="B17">
        <v>0</v>
      </c>
      <c r="C17">
        <v>0</v>
      </c>
      <c r="D17" t="s">
        <v>178</v>
      </c>
      <c r="E17" t="s">
        <v>173</v>
      </c>
      <c r="F17" s="10">
        <v>1</v>
      </c>
      <c r="G17" t="s">
        <v>151</v>
      </c>
      <c r="H17" t="s">
        <v>179</v>
      </c>
      <c r="Q17" t="str">
        <f t="shared" si="0"/>
        <v>5215.3728000</v>
      </c>
      <c r="R17" t="str">
        <f t="shared" si="1"/>
        <v>19.59871</v>
      </c>
      <c r="S17" t="str">
        <f t="shared" si="2"/>
        <v>13984s</v>
      </c>
      <c r="U17" t="s">
        <v>25</v>
      </c>
      <c r="V17" t="str">
        <f>Q17</f>
        <v>5215.3728000</v>
      </c>
      <c r="W17" t="s">
        <v>26</v>
      </c>
      <c r="X17" t="str">
        <f>R17</f>
        <v>19.59871</v>
      </c>
      <c r="Y17" t="s">
        <v>27</v>
      </c>
      <c r="Z17" t="str">
        <f t="shared" si="3"/>
        <v>( 5215.3728000 , 19.59871 )</v>
      </c>
    </row>
    <row r="18" spans="1:26" x14ac:dyDescent="0.2">
      <c r="A18" t="s">
        <v>153</v>
      </c>
      <c r="B18">
        <v>0</v>
      </c>
      <c r="C18">
        <v>0</v>
      </c>
      <c r="D18" t="s">
        <v>180</v>
      </c>
      <c r="E18" t="s">
        <v>173</v>
      </c>
      <c r="F18" t="s">
        <v>181</v>
      </c>
      <c r="G18" t="s">
        <v>151</v>
      </c>
      <c r="H18" t="s">
        <v>182</v>
      </c>
      <c r="Q18" t="str">
        <f t="shared" si="0"/>
        <v>2964.9626000</v>
      </c>
      <c r="R18" t="str">
        <f t="shared" si="1"/>
        <v>19.59871</v>
      </c>
      <c r="S18" t="str">
        <f t="shared" si="2"/>
        <v>13985s</v>
      </c>
      <c r="U18" t="s">
        <v>25</v>
      </c>
      <c r="V18" t="str">
        <f>Q18</f>
        <v>2964.9626000</v>
      </c>
      <c r="W18" t="s">
        <v>26</v>
      </c>
      <c r="X18" t="str">
        <f>R18</f>
        <v>19.59871</v>
      </c>
      <c r="Y18" t="s">
        <v>27</v>
      </c>
      <c r="Z18" t="str">
        <f t="shared" si="3"/>
        <v>( 2964.9626000 , 19.59871 )</v>
      </c>
    </row>
    <row r="19" spans="1:26" x14ac:dyDescent="0.2">
      <c r="B19">
        <v>0</v>
      </c>
      <c r="C19">
        <v>0</v>
      </c>
      <c r="D19" t="s">
        <v>183</v>
      </c>
      <c r="E19">
        <v>0</v>
      </c>
      <c r="F19">
        <v>39323</v>
      </c>
      <c r="G19" t="s">
        <v>184</v>
      </c>
      <c r="H19" t="s">
        <v>183</v>
      </c>
      <c r="I19" t="s">
        <v>185</v>
      </c>
      <c r="J19" t="s">
        <v>151</v>
      </c>
      <c r="K19" t="s">
        <v>186</v>
      </c>
      <c r="Q19" t="str">
        <f t="shared" si="0"/>
        <v>2964.96260</v>
      </c>
      <c r="R19" t="str">
        <f t="shared" si="1"/>
        <v>23.33401</v>
      </c>
      <c r="S19" t="str">
        <f t="shared" si="2"/>
        <v>14386s</v>
      </c>
      <c r="U19" t="s">
        <v>25</v>
      </c>
      <c r="V19" t="str">
        <f>Q19</f>
        <v>2964.96260</v>
      </c>
      <c r="W19" t="s">
        <v>26</v>
      </c>
      <c r="X19" t="str">
        <f>R19</f>
        <v>23.33401</v>
      </c>
      <c r="Y19" t="s">
        <v>27</v>
      </c>
      <c r="Z19" t="str">
        <f t="shared" si="3"/>
        <v>( 2964.96260 , 23.33401 )</v>
      </c>
    </row>
    <row r="20" spans="1:26" x14ac:dyDescent="0.2">
      <c r="B20">
        <v>0</v>
      </c>
      <c r="C20">
        <v>0</v>
      </c>
      <c r="D20" t="s">
        <v>187</v>
      </c>
      <c r="E20">
        <v>0</v>
      </c>
      <c r="F20">
        <v>50372</v>
      </c>
      <c r="G20" t="s">
        <v>184</v>
      </c>
      <c r="H20" t="s">
        <v>187</v>
      </c>
      <c r="I20" t="s">
        <v>188</v>
      </c>
      <c r="J20" t="s">
        <v>151</v>
      </c>
      <c r="K20" t="s">
        <v>189</v>
      </c>
      <c r="Q20" t="str">
        <f t="shared" si="0"/>
        <v>2964.96260</v>
      </c>
      <c r="R20" t="str">
        <f t="shared" si="1"/>
        <v>56.28105</v>
      </c>
      <c r="S20" t="str">
        <f t="shared" si="2"/>
        <v>14800s</v>
      </c>
      <c r="U20" t="s">
        <v>25</v>
      </c>
      <c r="V20" t="str">
        <f>Q20</f>
        <v>2964.96260</v>
      </c>
      <c r="W20" t="s">
        <v>26</v>
      </c>
      <c r="X20" t="str">
        <f>R20</f>
        <v>56.28105</v>
      </c>
      <c r="Y20" t="s">
        <v>27</v>
      </c>
      <c r="Z20" t="str">
        <f t="shared" si="3"/>
        <v>( 2964.96260 , 56.28105 )</v>
      </c>
    </row>
    <row r="21" spans="1:26" x14ac:dyDescent="0.2">
      <c r="B21">
        <v>0</v>
      </c>
      <c r="C21">
        <v>0</v>
      </c>
      <c r="D21" t="s">
        <v>190</v>
      </c>
      <c r="E21">
        <v>0</v>
      </c>
      <c r="F21">
        <v>46641</v>
      </c>
      <c r="G21" t="s">
        <v>184</v>
      </c>
      <c r="H21" t="s">
        <v>190</v>
      </c>
      <c r="I21" t="s">
        <v>191</v>
      </c>
      <c r="J21" t="s">
        <v>151</v>
      </c>
      <c r="K21" t="s">
        <v>192</v>
      </c>
      <c r="Q21" t="str">
        <f t="shared" si="0"/>
        <v>2964.96260</v>
      </c>
      <c r="R21" t="str">
        <f t="shared" si="1"/>
        <v>94.03635</v>
      </c>
      <c r="S21" t="str">
        <f t="shared" si="2"/>
        <v>14981s</v>
      </c>
      <c r="U21" t="s">
        <v>25</v>
      </c>
      <c r="V21" t="str">
        <f>Q21</f>
        <v>2964.96260</v>
      </c>
      <c r="W21" t="s">
        <v>26</v>
      </c>
      <c r="X21" t="str">
        <f>R21</f>
        <v>94.03635</v>
      </c>
      <c r="Y21" t="s">
        <v>27</v>
      </c>
      <c r="Z21" t="str">
        <f t="shared" si="3"/>
        <v>( 2964.96260 , 94.03635 )</v>
      </c>
    </row>
    <row r="22" spans="1:26" x14ac:dyDescent="0.2">
      <c r="B22">
        <v>0</v>
      </c>
      <c r="C22">
        <v>0</v>
      </c>
      <c r="D22" t="s">
        <v>193</v>
      </c>
      <c r="E22">
        <v>0</v>
      </c>
      <c r="F22">
        <v>47370</v>
      </c>
      <c r="G22" t="s">
        <v>184</v>
      </c>
      <c r="H22" t="s">
        <v>193</v>
      </c>
      <c r="I22" t="s">
        <v>194</v>
      </c>
      <c r="J22" t="s">
        <v>151</v>
      </c>
      <c r="K22" t="s">
        <v>195</v>
      </c>
      <c r="Q22" t="str">
        <f t="shared" si="0"/>
        <v>2964.96260</v>
      </c>
      <c r="R22" t="str">
        <f t="shared" si="1"/>
        <v>135.64024</v>
      </c>
      <c r="S22" t="str">
        <f t="shared" si="2"/>
        <v>15090s</v>
      </c>
      <c r="U22" t="s">
        <v>25</v>
      </c>
      <c r="V22" t="str">
        <f>Q22</f>
        <v>2964.96260</v>
      </c>
      <c r="W22" t="s">
        <v>26</v>
      </c>
      <c r="X22" t="str">
        <f>R22</f>
        <v>135.64024</v>
      </c>
      <c r="Y22" t="s">
        <v>27</v>
      </c>
      <c r="Z22" t="str">
        <f t="shared" si="3"/>
        <v>( 2964.96260 , 135.64024 )</v>
      </c>
    </row>
    <row r="23" spans="1:26" x14ac:dyDescent="0.2">
      <c r="B23">
        <v>0</v>
      </c>
      <c r="C23">
        <v>0</v>
      </c>
      <c r="D23" t="s">
        <v>196</v>
      </c>
      <c r="E23">
        <v>0</v>
      </c>
      <c r="F23">
        <v>52736</v>
      </c>
      <c r="G23" t="s">
        <v>184</v>
      </c>
      <c r="H23" t="s">
        <v>196</v>
      </c>
      <c r="I23" t="s">
        <v>197</v>
      </c>
      <c r="J23" t="s">
        <v>151</v>
      </c>
      <c r="K23" t="s">
        <v>198</v>
      </c>
      <c r="Q23" t="str">
        <f t="shared" si="0"/>
        <v>2964.96260</v>
      </c>
      <c r="R23" t="str">
        <f t="shared" si="1"/>
        <v>161.03127</v>
      </c>
      <c r="S23" t="str">
        <f t="shared" si="2"/>
        <v>15151s</v>
      </c>
      <c r="U23" t="s">
        <v>25</v>
      </c>
      <c r="V23" t="str">
        <f>Q23</f>
        <v>2964.96260</v>
      </c>
      <c r="W23" t="s">
        <v>26</v>
      </c>
      <c r="X23" t="str">
        <f>R23</f>
        <v>161.03127</v>
      </c>
      <c r="Y23" t="s">
        <v>27</v>
      </c>
      <c r="Z23" t="str">
        <f t="shared" si="3"/>
        <v>( 2964.96260 , 161.03127 )</v>
      </c>
    </row>
    <row r="24" spans="1:26" x14ac:dyDescent="0.2">
      <c r="B24">
        <v>0</v>
      </c>
      <c r="C24">
        <v>0</v>
      </c>
      <c r="D24" t="s">
        <v>199</v>
      </c>
      <c r="E24">
        <v>0</v>
      </c>
      <c r="F24">
        <v>49030</v>
      </c>
      <c r="G24" t="s">
        <v>184</v>
      </c>
      <c r="H24" t="s">
        <v>199</v>
      </c>
      <c r="I24" t="s">
        <v>200</v>
      </c>
      <c r="J24" t="s">
        <v>151</v>
      </c>
      <c r="K24" t="s">
        <v>201</v>
      </c>
      <c r="Q24" t="str">
        <f t="shared" si="0"/>
        <v>2964.96260</v>
      </c>
      <c r="R24" t="str">
        <f t="shared" si="1"/>
        <v>169.87334</v>
      </c>
      <c r="S24" t="str">
        <f t="shared" si="2"/>
        <v>15218s</v>
      </c>
      <c r="U24" t="s">
        <v>25</v>
      </c>
      <c r="V24" t="str">
        <f>Q24</f>
        <v>2964.96260</v>
      </c>
      <c r="W24" t="s">
        <v>26</v>
      </c>
      <c r="X24" t="str">
        <f>R24</f>
        <v>169.87334</v>
      </c>
      <c r="Y24" t="s">
        <v>27</v>
      </c>
      <c r="Z24" t="str">
        <f t="shared" si="3"/>
        <v>( 2964.96260 , 169.87334 )</v>
      </c>
    </row>
    <row r="25" spans="1:26" x14ac:dyDescent="0.2">
      <c r="B25">
        <v>0</v>
      </c>
      <c r="C25">
        <v>0</v>
      </c>
      <c r="D25" t="s">
        <v>202</v>
      </c>
      <c r="E25">
        <v>0</v>
      </c>
      <c r="F25">
        <v>46648</v>
      </c>
      <c r="G25" t="s">
        <v>184</v>
      </c>
      <c r="H25" t="s">
        <v>202</v>
      </c>
      <c r="I25" t="s">
        <v>203</v>
      </c>
      <c r="J25" t="s">
        <v>151</v>
      </c>
      <c r="K25" t="s">
        <v>204</v>
      </c>
      <c r="Q25" t="str">
        <f t="shared" si="0"/>
        <v>2964.96260</v>
      </c>
      <c r="R25" t="str">
        <f t="shared" si="1"/>
        <v>173.06166</v>
      </c>
      <c r="S25" t="str">
        <f t="shared" si="2"/>
        <v>15434s</v>
      </c>
      <c r="U25" t="s">
        <v>25</v>
      </c>
      <c r="V25" t="str">
        <f>Q25</f>
        <v>2964.96260</v>
      </c>
      <c r="W25" t="s">
        <v>26</v>
      </c>
      <c r="X25" t="str">
        <f>R25</f>
        <v>173.06166</v>
      </c>
      <c r="Y25" t="s">
        <v>27</v>
      </c>
      <c r="Z25" t="str">
        <f t="shared" si="3"/>
        <v>( 2964.96260 , 173.06166 )</v>
      </c>
    </row>
    <row r="26" spans="1:26" x14ac:dyDescent="0.2">
      <c r="B26">
        <v>0</v>
      </c>
      <c r="C26">
        <v>0</v>
      </c>
      <c r="D26" t="s">
        <v>205</v>
      </c>
      <c r="E26">
        <v>0</v>
      </c>
      <c r="F26">
        <v>48745</v>
      </c>
      <c r="G26" t="s">
        <v>184</v>
      </c>
      <c r="H26" t="s">
        <v>205</v>
      </c>
      <c r="I26" t="s">
        <v>206</v>
      </c>
      <c r="J26" t="s">
        <v>151</v>
      </c>
      <c r="K26" t="s">
        <v>207</v>
      </c>
      <c r="Q26" t="str">
        <f t="shared" si="0"/>
        <v>2964.96260</v>
      </c>
      <c r="R26" t="str">
        <f t="shared" si="1"/>
        <v>173.47471</v>
      </c>
      <c r="S26" t="str">
        <f t="shared" si="2"/>
        <v>15443s</v>
      </c>
      <c r="U26" t="s">
        <v>25</v>
      </c>
      <c r="V26" t="str">
        <f>Q26</f>
        <v>2964.96260</v>
      </c>
      <c r="W26" t="s">
        <v>26</v>
      </c>
      <c r="X26" t="str">
        <f>R26</f>
        <v>173.47471</v>
      </c>
      <c r="Y26" t="s">
        <v>27</v>
      </c>
      <c r="Z26" t="str">
        <f t="shared" si="3"/>
        <v>( 2964.96260 , 173.47471 )</v>
      </c>
    </row>
    <row r="27" spans="1:26" x14ac:dyDescent="0.2">
      <c r="B27">
        <v>0</v>
      </c>
      <c r="C27">
        <v>0</v>
      </c>
      <c r="D27" t="s">
        <v>208</v>
      </c>
      <c r="E27">
        <v>0</v>
      </c>
      <c r="F27">
        <v>48597</v>
      </c>
      <c r="G27" t="s">
        <v>184</v>
      </c>
      <c r="H27" t="s">
        <v>208</v>
      </c>
      <c r="I27" t="s">
        <v>206</v>
      </c>
      <c r="J27" t="s">
        <v>151</v>
      </c>
      <c r="K27" t="s">
        <v>209</v>
      </c>
      <c r="Q27" t="str">
        <f t="shared" si="0"/>
        <v>2964.96260</v>
      </c>
      <c r="R27" t="str">
        <f t="shared" si="1"/>
        <v>173.67442</v>
      </c>
      <c r="S27" t="str">
        <f t="shared" si="2"/>
        <v>15447s</v>
      </c>
      <c r="U27" t="s">
        <v>25</v>
      </c>
      <c r="V27" t="str">
        <f>Q27</f>
        <v>2964.96260</v>
      </c>
      <c r="W27" t="s">
        <v>26</v>
      </c>
      <c r="X27" t="str">
        <f>R27</f>
        <v>173.67442</v>
      </c>
      <c r="Y27" t="s">
        <v>27</v>
      </c>
      <c r="Z27" t="str">
        <f t="shared" si="3"/>
        <v>( 2964.96260 , 173.67442 )</v>
      </c>
    </row>
    <row r="28" spans="1:26" x14ac:dyDescent="0.2">
      <c r="B28">
        <v>0</v>
      </c>
      <c r="C28">
        <v>0</v>
      </c>
      <c r="D28" t="s">
        <v>210</v>
      </c>
      <c r="E28">
        <v>0</v>
      </c>
      <c r="F28">
        <v>49616</v>
      </c>
      <c r="G28" t="s">
        <v>184</v>
      </c>
      <c r="H28" t="s">
        <v>210</v>
      </c>
      <c r="I28" t="s">
        <v>206</v>
      </c>
      <c r="J28" t="s">
        <v>151</v>
      </c>
      <c r="K28" t="s">
        <v>211</v>
      </c>
      <c r="Q28" t="str">
        <f t="shared" si="0"/>
        <v>2964.96260</v>
      </c>
      <c r="R28" t="str">
        <f t="shared" si="1"/>
        <v>173.71610</v>
      </c>
      <c r="S28" t="str">
        <f t="shared" si="2"/>
        <v>15451s</v>
      </c>
      <c r="U28" t="s">
        <v>25</v>
      </c>
      <c r="V28" t="str">
        <f>Q28</f>
        <v>2964.96260</v>
      </c>
      <c r="W28" t="s">
        <v>26</v>
      </c>
      <c r="X28" t="str">
        <f>R28</f>
        <v>173.71610</v>
      </c>
      <c r="Y28" t="s">
        <v>27</v>
      </c>
      <c r="Z28" t="str">
        <f t="shared" si="3"/>
        <v>( 2964.96260 , 173.71610 )</v>
      </c>
    </row>
    <row r="29" spans="1:26" x14ac:dyDescent="0.2">
      <c r="B29">
        <v>0</v>
      </c>
      <c r="C29">
        <v>0</v>
      </c>
      <c r="D29" t="s">
        <v>212</v>
      </c>
      <c r="E29">
        <v>0</v>
      </c>
      <c r="F29">
        <v>47785</v>
      </c>
      <c r="G29" t="s">
        <v>184</v>
      </c>
      <c r="H29" t="s">
        <v>212</v>
      </c>
      <c r="I29" t="s">
        <v>206</v>
      </c>
      <c r="J29" t="s">
        <v>151</v>
      </c>
      <c r="K29" t="s">
        <v>213</v>
      </c>
      <c r="Q29" t="str">
        <f t="shared" si="0"/>
        <v>2964.96260</v>
      </c>
      <c r="R29" t="str">
        <f t="shared" si="1"/>
        <v>173.73757</v>
      </c>
      <c r="S29" t="str">
        <f t="shared" si="2"/>
        <v>15453s</v>
      </c>
      <c r="U29" t="s">
        <v>25</v>
      </c>
      <c r="V29" t="str">
        <f>Q29</f>
        <v>2964.96260</v>
      </c>
      <c r="W29" t="s">
        <v>26</v>
      </c>
      <c r="X29" t="str">
        <f>R29</f>
        <v>173.73757</v>
      </c>
      <c r="Y29" t="s">
        <v>27</v>
      </c>
      <c r="Z29" t="str">
        <f t="shared" si="3"/>
        <v>( 2964.96260 , 173.73757 )</v>
      </c>
    </row>
    <row r="30" spans="1:26" x14ac:dyDescent="0.2">
      <c r="B30">
        <v>0</v>
      </c>
      <c r="C30">
        <v>0</v>
      </c>
      <c r="D30" t="s">
        <v>214</v>
      </c>
      <c r="E30">
        <v>0</v>
      </c>
      <c r="F30">
        <v>50000</v>
      </c>
      <c r="G30" t="s">
        <v>184</v>
      </c>
      <c r="H30" t="s">
        <v>214</v>
      </c>
      <c r="I30" t="s">
        <v>206</v>
      </c>
      <c r="J30" t="s">
        <v>151</v>
      </c>
      <c r="K30" t="s">
        <v>215</v>
      </c>
      <c r="Q30" t="str">
        <f t="shared" si="0"/>
        <v>2964.96260</v>
      </c>
      <c r="R30" t="str">
        <f t="shared" si="1"/>
        <v>173.75648</v>
      </c>
      <c r="S30" t="str">
        <f t="shared" si="2"/>
        <v>15455s</v>
      </c>
      <c r="U30" t="s">
        <v>25</v>
      </c>
      <c r="V30" t="str">
        <f>Q30</f>
        <v>2964.96260</v>
      </c>
      <c r="W30" t="s">
        <v>26</v>
      </c>
      <c r="X30" t="str">
        <f>R30</f>
        <v>173.75648</v>
      </c>
      <c r="Y30" t="s">
        <v>27</v>
      </c>
      <c r="Z30" t="str">
        <f t="shared" si="3"/>
        <v>( 2964.96260 , 173.75648 )</v>
      </c>
    </row>
    <row r="31" spans="1:26" x14ac:dyDescent="0.2">
      <c r="B31">
        <v>0</v>
      </c>
      <c r="C31">
        <v>0</v>
      </c>
      <c r="D31" t="s">
        <v>216</v>
      </c>
      <c r="E31">
        <v>0</v>
      </c>
      <c r="F31">
        <v>49626</v>
      </c>
      <c r="G31" t="s">
        <v>184</v>
      </c>
      <c r="H31" t="s">
        <v>216</v>
      </c>
      <c r="I31" t="s">
        <v>206</v>
      </c>
      <c r="J31" t="s">
        <v>151</v>
      </c>
      <c r="K31" t="s">
        <v>217</v>
      </c>
      <c r="Q31" t="str">
        <f t="shared" si="0"/>
        <v>2964.96260</v>
      </c>
      <c r="R31" t="str">
        <f t="shared" si="1"/>
        <v>173.75653</v>
      </c>
      <c r="S31" t="str">
        <f t="shared" si="2"/>
        <v>15457s</v>
      </c>
      <c r="U31" t="s">
        <v>25</v>
      </c>
      <c r="V31" t="str">
        <f>Q31</f>
        <v>2964.96260</v>
      </c>
      <c r="W31" t="s">
        <v>26</v>
      </c>
      <c r="X31" t="str">
        <f>R31</f>
        <v>173.75653</v>
      </c>
      <c r="Y31" t="s">
        <v>27</v>
      </c>
      <c r="Z31" t="str">
        <f t="shared" si="3"/>
        <v>( 2964.96260 , 173.75653 )</v>
      </c>
    </row>
    <row r="32" spans="1:26" x14ac:dyDescent="0.2">
      <c r="B32">
        <v>0</v>
      </c>
      <c r="C32">
        <v>0</v>
      </c>
      <c r="D32" t="s">
        <v>218</v>
      </c>
      <c r="E32">
        <v>0</v>
      </c>
      <c r="F32">
        <v>50682</v>
      </c>
      <c r="G32" t="s">
        <v>184</v>
      </c>
      <c r="H32" t="s">
        <v>218</v>
      </c>
      <c r="I32" t="s">
        <v>219</v>
      </c>
      <c r="J32" t="s">
        <v>151</v>
      </c>
      <c r="K32" t="s">
        <v>220</v>
      </c>
      <c r="Q32" t="str">
        <f t="shared" si="0"/>
        <v>2964.96260</v>
      </c>
      <c r="R32" t="str">
        <f t="shared" si="1"/>
        <v>206.51327</v>
      </c>
      <c r="S32" t="str">
        <f t="shared" si="2"/>
        <v>15540s</v>
      </c>
      <c r="U32" t="s">
        <v>25</v>
      </c>
      <c r="V32" t="str">
        <f>Q32</f>
        <v>2964.96260</v>
      </c>
      <c r="W32" t="s">
        <v>26</v>
      </c>
      <c r="X32" t="str">
        <f>R32</f>
        <v>206.51327</v>
      </c>
      <c r="Y32" t="s">
        <v>27</v>
      </c>
      <c r="Z32" t="str">
        <f t="shared" si="3"/>
        <v>( 2964.96260 , 206.51327 )</v>
      </c>
    </row>
    <row r="33" spans="1:26" x14ac:dyDescent="0.2">
      <c r="A33" t="s">
        <v>153</v>
      </c>
      <c r="B33">
        <v>0</v>
      </c>
      <c r="C33">
        <v>0</v>
      </c>
      <c r="D33" t="s">
        <v>221</v>
      </c>
      <c r="E33" t="s">
        <v>218</v>
      </c>
      <c r="F33" t="s">
        <v>222</v>
      </c>
      <c r="G33" t="s">
        <v>151</v>
      </c>
      <c r="H33" t="s">
        <v>223</v>
      </c>
      <c r="Q33" t="str">
        <f t="shared" si="0"/>
        <v>2847.2066000</v>
      </c>
      <c r="R33" t="str">
        <f t="shared" si="1"/>
        <v>206.51327</v>
      </c>
      <c r="S33" t="str">
        <f t="shared" si="2"/>
        <v>15541s</v>
      </c>
      <c r="U33" t="s">
        <v>25</v>
      </c>
      <c r="V33" t="str">
        <f>Q33</f>
        <v>2847.2066000</v>
      </c>
      <c r="W33" t="s">
        <v>26</v>
      </c>
      <c r="X33" t="str">
        <f>R33</f>
        <v>206.51327</v>
      </c>
      <c r="Y33" t="s">
        <v>27</v>
      </c>
      <c r="Z33" t="str">
        <f t="shared" si="3"/>
        <v>( 2847.2066000 , 206.51327 )</v>
      </c>
    </row>
    <row r="34" spans="1:26" x14ac:dyDescent="0.2">
      <c r="A34" t="s">
        <v>153</v>
      </c>
      <c r="B34">
        <v>0</v>
      </c>
      <c r="C34">
        <v>0</v>
      </c>
      <c r="D34" t="s">
        <v>224</v>
      </c>
      <c r="E34" t="s">
        <v>218</v>
      </c>
      <c r="F34" t="s">
        <v>225</v>
      </c>
      <c r="G34" t="s">
        <v>151</v>
      </c>
      <c r="H34" t="s">
        <v>226</v>
      </c>
      <c r="Q34" t="str">
        <f t="shared" si="0"/>
        <v>2220.9821990</v>
      </c>
      <c r="R34" t="str">
        <f t="shared" si="1"/>
        <v>206.51327</v>
      </c>
      <c r="S34" t="str">
        <f t="shared" si="2"/>
        <v>15545s</v>
      </c>
      <c r="U34" t="s">
        <v>25</v>
      </c>
      <c r="V34" t="str">
        <f>Q34</f>
        <v>2220.9821990</v>
      </c>
      <c r="W34" t="s">
        <v>26</v>
      </c>
      <c r="X34" t="str">
        <f>R34</f>
        <v>206.51327</v>
      </c>
      <c r="Y34" t="s">
        <v>27</v>
      </c>
      <c r="Z34" t="str">
        <f t="shared" si="3"/>
        <v>( 2220.9821990 , 206.51327 )</v>
      </c>
    </row>
    <row r="35" spans="1:26" x14ac:dyDescent="0.2">
      <c r="B35">
        <v>0</v>
      </c>
      <c r="C35">
        <v>0</v>
      </c>
      <c r="D35" t="s">
        <v>227</v>
      </c>
      <c r="E35">
        <v>0</v>
      </c>
      <c r="F35">
        <v>53940</v>
      </c>
      <c r="G35" t="s">
        <v>228</v>
      </c>
      <c r="H35" t="s">
        <v>227</v>
      </c>
      <c r="I35" t="s">
        <v>229</v>
      </c>
      <c r="J35" t="s">
        <v>151</v>
      </c>
      <c r="K35" t="s">
        <v>230</v>
      </c>
      <c r="Q35" t="str">
        <f t="shared" si="0"/>
        <v>2220.98220</v>
      </c>
      <c r="R35" t="str">
        <f t="shared" si="1"/>
        <v>250.79791</v>
      </c>
      <c r="S35" t="str">
        <f t="shared" si="2"/>
        <v>15642s</v>
      </c>
      <c r="U35" t="s">
        <v>25</v>
      </c>
      <c r="V35" t="str">
        <f>Q35</f>
        <v>2220.98220</v>
      </c>
      <c r="W35" t="s">
        <v>26</v>
      </c>
      <c r="X35" t="str">
        <f>R35</f>
        <v>250.79791</v>
      </c>
      <c r="Y35" t="s">
        <v>27</v>
      </c>
      <c r="Z35" t="str">
        <f t="shared" si="3"/>
        <v>( 2220.98220 , 250.79791 )</v>
      </c>
    </row>
    <row r="36" spans="1:26" x14ac:dyDescent="0.2">
      <c r="B36">
        <v>0</v>
      </c>
      <c r="C36">
        <v>0</v>
      </c>
      <c r="D36" t="s">
        <v>231</v>
      </c>
      <c r="E36">
        <v>0</v>
      </c>
      <c r="F36">
        <v>51073</v>
      </c>
      <c r="G36" t="s">
        <v>228</v>
      </c>
      <c r="H36" t="s">
        <v>231</v>
      </c>
      <c r="I36" t="s">
        <v>232</v>
      </c>
      <c r="J36" t="s">
        <v>151</v>
      </c>
      <c r="K36" t="s">
        <v>233</v>
      </c>
      <c r="Q36" t="str">
        <f t="shared" si="0"/>
        <v>2220.98220</v>
      </c>
      <c r="R36" t="str">
        <f t="shared" si="1"/>
        <v>292.54603</v>
      </c>
      <c r="S36" t="str">
        <f t="shared" si="2"/>
        <v>15803s</v>
      </c>
      <c r="U36" t="s">
        <v>25</v>
      </c>
      <c r="V36" t="str">
        <f>Q36</f>
        <v>2220.98220</v>
      </c>
      <c r="W36" t="s">
        <v>26</v>
      </c>
      <c r="X36" t="str">
        <f>R36</f>
        <v>292.54603</v>
      </c>
      <c r="Y36" t="s">
        <v>27</v>
      </c>
      <c r="Z36" t="str">
        <f t="shared" si="3"/>
        <v>( 2220.98220 , 292.54603 )</v>
      </c>
    </row>
    <row r="37" spans="1:26" x14ac:dyDescent="0.2">
      <c r="B37">
        <v>0</v>
      </c>
      <c r="C37">
        <v>0</v>
      </c>
      <c r="D37" t="s">
        <v>234</v>
      </c>
      <c r="E37">
        <v>0</v>
      </c>
      <c r="F37">
        <v>49695</v>
      </c>
      <c r="G37" t="s">
        <v>228</v>
      </c>
      <c r="H37" t="s">
        <v>234</v>
      </c>
      <c r="I37" t="s">
        <v>235</v>
      </c>
      <c r="J37" t="s">
        <v>151</v>
      </c>
      <c r="K37" t="s">
        <v>236</v>
      </c>
      <c r="Q37" t="str">
        <f t="shared" si="0"/>
        <v>2220.98220</v>
      </c>
      <c r="R37" t="str">
        <f t="shared" si="1"/>
        <v>319.39014</v>
      </c>
      <c r="S37" t="str">
        <f t="shared" si="2"/>
        <v>15900s</v>
      </c>
      <c r="U37" t="s">
        <v>25</v>
      </c>
      <c r="V37" t="str">
        <f>Q37</f>
        <v>2220.98220</v>
      </c>
      <c r="W37" t="s">
        <v>26</v>
      </c>
      <c r="X37" t="str">
        <f>R37</f>
        <v>319.39014</v>
      </c>
      <c r="Y37" t="s">
        <v>27</v>
      </c>
      <c r="Z37" t="str">
        <f t="shared" si="3"/>
        <v>( 2220.98220 , 319.39014 )</v>
      </c>
    </row>
    <row r="38" spans="1:26" x14ac:dyDescent="0.2">
      <c r="B38">
        <v>0</v>
      </c>
      <c r="C38">
        <v>0</v>
      </c>
      <c r="D38" t="s">
        <v>237</v>
      </c>
      <c r="E38">
        <v>0</v>
      </c>
      <c r="F38">
        <v>50840</v>
      </c>
      <c r="G38" t="s">
        <v>228</v>
      </c>
      <c r="H38" t="s">
        <v>237</v>
      </c>
      <c r="I38" t="s">
        <v>238</v>
      </c>
      <c r="J38" t="s">
        <v>151</v>
      </c>
      <c r="K38" t="s">
        <v>239</v>
      </c>
      <c r="Q38" t="str">
        <f t="shared" si="0"/>
        <v>2220.98220</v>
      </c>
      <c r="R38" t="str">
        <f t="shared" si="1"/>
        <v>328.25536</v>
      </c>
      <c r="S38" t="str">
        <f t="shared" si="2"/>
        <v>15971s</v>
      </c>
      <c r="U38" t="s">
        <v>25</v>
      </c>
      <c r="V38" t="str">
        <f>Q38</f>
        <v>2220.98220</v>
      </c>
      <c r="W38" t="s">
        <v>26</v>
      </c>
      <c r="X38" t="str">
        <f>R38</f>
        <v>328.25536</v>
      </c>
      <c r="Y38" t="s">
        <v>27</v>
      </c>
      <c r="Z38" t="str">
        <f t="shared" si="3"/>
        <v>( 2220.98220 , 328.25536 )</v>
      </c>
    </row>
    <row r="39" spans="1:26" x14ac:dyDescent="0.2">
      <c r="B39">
        <v>0</v>
      </c>
      <c r="C39">
        <v>0</v>
      </c>
      <c r="D39" t="s">
        <v>240</v>
      </c>
      <c r="E39">
        <v>0</v>
      </c>
      <c r="F39">
        <v>45727</v>
      </c>
      <c r="G39" t="s">
        <v>228</v>
      </c>
      <c r="H39" t="s">
        <v>240</v>
      </c>
      <c r="I39" t="s">
        <v>241</v>
      </c>
      <c r="J39" t="s">
        <v>151</v>
      </c>
      <c r="K39" t="s">
        <v>242</v>
      </c>
      <c r="Q39" t="str">
        <f t="shared" si="0"/>
        <v>2220.98220</v>
      </c>
      <c r="R39" t="str">
        <f t="shared" si="1"/>
        <v>330.81427</v>
      </c>
      <c r="S39" t="str">
        <f t="shared" si="2"/>
        <v>16032s</v>
      </c>
      <c r="U39" t="s">
        <v>25</v>
      </c>
      <c r="V39" t="str">
        <f>Q39</f>
        <v>2220.98220</v>
      </c>
      <c r="W39" t="s">
        <v>26</v>
      </c>
      <c r="X39" t="str">
        <f>R39</f>
        <v>330.81427</v>
      </c>
      <c r="Y39" t="s">
        <v>27</v>
      </c>
      <c r="Z39" t="str">
        <f t="shared" si="3"/>
        <v>( 2220.98220 , 330.81427 )</v>
      </c>
    </row>
    <row r="40" spans="1:26" x14ac:dyDescent="0.2">
      <c r="B40">
        <v>0</v>
      </c>
      <c r="C40">
        <v>0</v>
      </c>
      <c r="D40" t="s">
        <v>243</v>
      </c>
      <c r="E40">
        <v>0</v>
      </c>
      <c r="F40">
        <v>47248</v>
      </c>
      <c r="G40" t="s">
        <v>228</v>
      </c>
      <c r="H40" t="s">
        <v>243</v>
      </c>
      <c r="I40" t="s">
        <v>241</v>
      </c>
      <c r="J40" t="s">
        <v>151</v>
      </c>
      <c r="K40" t="s">
        <v>244</v>
      </c>
      <c r="Q40" t="str">
        <f t="shared" si="0"/>
        <v>2220.98220</v>
      </c>
      <c r="R40" t="str">
        <f t="shared" si="1"/>
        <v>331.89707</v>
      </c>
      <c r="S40" t="str">
        <f t="shared" si="2"/>
        <v>16266s</v>
      </c>
      <c r="U40" t="s">
        <v>25</v>
      </c>
      <c r="V40" t="str">
        <f>Q40</f>
        <v>2220.98220</v>
      </c>
      <c r="W40" t="s">
        <v>26</v>
      </c>
      <c r="X40" t="str">
        <f>R40</f>
        <v>331.89707</v>
      </c>
      <c r="Y40" t="s">
        <v>27</v>
      </c>
      <c r="Z40" t="str">
        <f t="shared" si="3"/>
        <v>( 2220.98220 , 331.89707 )</v>
      </c>
    </row>
    <row r="41" spans="1:26" x14ac:dyDescent="0.2">
      <c r="B41">
        <v>0</v>
      </c>
      <c r="C41">
        <v>0</v>
      </c>
      <c r="D41" t="s">
        <v>245</v>
      </c>
      <c r="E41">
        <v>0</v>
      </c>
      <c r="F41">
        <v>49563</v>
      </c>
      <c r="G41" t="s">
        <v>228</v>
      </c>
      <c r="H41" t="s">
        <v>245</v>
      </c>
      <c r="I41" t="s">
        <v>246</v>
      </c>
      <c r="J41" t="s">
        <v>151</v>
      </c>
      <c r="K41" t="s">
        <v>247</v>
      </c>
      <c r="Q41" t="str">
        <f t="shared" si="0"/>
        <v>2220.98220</v>
      </c>
      <c r="R41" t="str">
        <f t="shared" si="1"/>
        <v>332.39979</v>
      </c>
      <c r="S41" t="str">
        <f t="shared" si="2"/>
        <v>16426s</v>
      </c>
      <c r="U41" t="s">
        <v>25</v>
      </c>
      <c r="V41" t="str">
        <f>Q41</f>
        <v>2220.98220</v>
      </c>
      <c r="W41" t="s">
        <v>26</v>
      </c>
      <c r="X41" t="str">
        <f>R41</f>
        <v>332.39979</v>
      </c>
      <c r="Y41" t="s">
        <v>27</v>
      </c>
      <c r="Z41" t="str">
        <f t="shared" si="3"/>
        <v>( 2220.98220 , 332.39979 )</v>
      </c>
    </row>
    <row r="42" spans="1:26" x14ac:dyDescent="0.2">
      <c r="B42">
        <v>0</v>
      </c>
      <c r="C42">
        <v>0</v>
      </c>
      <c r="D42" t="s">
        <v>248</v>
      </c>
      <c r="E42">
        <v>0</v>
      </c>
      <c r="F42">
        <v>48536</v>
      </c>
      <c r="G42" t="s">
        <v>228</v>
      </c>
      <c r="H42" t="s">
        <v>248</v>
      </c>
      <c r="I42" t="s">
        <v>246</v>
      </c>
      <c r="J42" t="s">
        <v>151</v>
      </c>
      <c r="K42" t="s">
        <v>249</v>
      </c>
      <c r="Q42" t="str">
        <f t="shared" si="0"/>
        <v>2220.98220</v>
      </c>
      <c r="R42" t="str">
        <f t="shared" si="1"/>
        <v>332.51350</v>
      </c>
      <c r="S42" t="str">
        <f t="shared" si="2"/>
        <v>16472s</v>
      </c>
      <c r="U42" t="s">
        <v>25</v>
      </c>
      <c r="V42" t="str">
        <f>Q42</f>
        <v>2220.98220</v>
      </c>
      <c r="W42" t="s">
        <v>26</v>
      </c>
      <c r="X42" t="str">
        <f>R42</f>
        <v>332.51350</v>
      </c>
      <c r="Y42" t="s">
        <v>27</v>
      </c>
      <c r="Z42" t="str">
        <f t="shared" si="3"/>
        <v>( 2220.98220 , 332.51350 )</v>
      </c>
    </row>
    <row r="43" spans="1:26" x14ac:dyDescent="0.2">
      <c r="B43">
        <v>0</v>
      </c>
      <c r="C43">
        <v>0</v>
      </c>
      <c r="D43" t="s">
        <v>250</v>
      </c>
      <c r="E43">
        <v>0</v>
      </c>
      <c r="F43">
        <v>47759</v>
      </c>
      <c r="G43" t="s">
        <v>228</v>
      </c>
      <c r="H43" t="s">
        <v>250</v>
      </c>
      <c r="I43" t="s">
        <v>246</v>
      </c>
      <c r="J43" t="s">
        <v>151</v>
      </c>
      <c r="K43" t="s">
        <v>251</v>
      </c>
      <c r="Q43" t="str">
        <f t="shared" si="0"/>
        <v>2220.98220</v>
      </c>
      <c r="R43" t="str">
        <f t="shared" si="1"/>
        <v>332.58623</v>
      </c>
      <c r="S43" t="str">
        <f t="shared" si="2"/>
        <v>16481s</v>
      </c>
      <c r="U43" t="s">
        <v>25</v>
      </c>
      <c r="V43" t="str">
        <f>Q43</f>
        <v>2220.98220</v>
      </c>
      <c r="W43" t="s">
        <v>26</v>
      </c>
      <c r="X43" t="str">
        <f>R43</f>
        <v>332.58623</v>
      </c>
      <c r="Y43" t="s">
        <v>27</v>
      </c>
      <c r="Z43" t="str">
        <f t="shared" si="3"/>
        <v>( 2220.98220 , 332.58623 )</v>
      </c>
    </row>
    <row r="44" spans="1:26" x14ac:dyDescent="0.2">
      <c r="B44">
        <v>0</v>
      </c>
      <c r="C44">
        <v>0</v>
      </c>
      <c r="D44" t="s">
        <v>252</v>
      </c>
      <c r="E44">
        <v>0</v>
      </c>
      <c r="F44">
        <v>50870</v>
      </c>
      <c r="G44" t="s">
        <v>228</v>
      </c>
      <c r="H44" t="s">
        <v>252</v>
      </c>
      <c r="I44" t="s">
        <v>253</v>
      </c>
      <c r="J44" t="s">
        <v>151</v>
      </c>
      <c r="K44" t="s">
        <v>254</v>
      </c>
      <c r="Q44" t="str">
        <f t="shared" si="0"/>
        <v>2220.98220</v>
      </c>
      <c r="R44" t="str">
        <f t="shared" si="1"/>
        <v>369.27755</v>
      </c>
      <c r="S44" t="str">
        <f t="shared" si="2"/>
        <v>18524s</v>
      </c>
      <c r="U44" t="s">
        <v>25</v>
      </c>
      <c r="V44" t="str">
        <f>Q44</f>
        <v>2220.98220</v>
      </c>
      <c r="W44" t="s">
        <v>26</v>
      </c>
      <c r="X44" t="str">
        <f>R44</f>
        <v>369.27755</v>
      </c>
      <c r="Y44" t="s">
        <v>27</v>
      </c>
      <c r="Z44" t="str">
        <f t="shared" si="3"/>
        <v>( 2220.98220 , 369.27755 )</v>
      </c>
    </row>
    <row r="45" spans="1:26" x14ac:dyDescent="0.2">
      <c r="A45" t="s">
        <v>153</v>
      </c>
      <c r="B45">
        <v>0</v>
      </c>
      <c r="C45">
        <v>0</v>
      </c>
      <c r="D45" t="s">
        <v>255</v>
      </c>
      <c r="E45" t="s">
        <v>252</v>
      </c>
      <c r="F45" t="s">
        <v>256</v>
      </c>
      <c r="G45" t="s">
        <v>151</v>
      </c>
      <c r="H45" t="s">
        <v>257</v>
      </c>
      <c r="Q45" t="str">
        <f t="shared" si="0"/>
        <v>2185.1541990</v>
      </c>
      <c r="R45" t="str">
        <f t="shared" si="1"/>
        <v>369.27755</v>
      </c>
      <c r="S45" t="str">
        <f t="shared" si="2"/>
        <v>18525s</v>
      </c>
      <c r="U45" t="s">
        <v>25</v>
      </c>
      <c r="V45" t="str">
        <f>Q45</f>
        <v>2185.1541990</v>
      </c>
      <c r="W45" t="s">
        <v>26</v>
      </c>
      <c r="X45" t="str">
        <f>R45</f>
        <v>369.27755</v>
      </c>
      <c r="Y45" t="s">
        <v>27</v>
      </c>
      <c r="Z45" t="str">
        <f t="shared" si="3"/>
        <v>( 2185.1541990 , 369.27755 )</v>
      </c>
    </row>
    <row r="46" spans="1:26" x14ac:dyDescent="0.2">
      <c r="A46" t="s">
        <v>153</v>
      </c>
      <c r="B46">
        <v>0</v>
      </c>
      <c r="C46">
        <v>0</v>
      </c>
      <c r="D46" t="s">
        <v>258</v>
      </c>
      <c r="E46" t="s">
        <v>252</v>
      </c>
      <c r="F46" t="s">
        <v>259</v>
      </c>
      <c r="G46" t="s">
        <v>151</v>
      </c>
      <c r="H46" t="s">
        <v>260</v>
      </c>
      <c r="Q46" t="str">
        <f t="shared" si="0"/>
        <v>2171.3653990</v>
      </c>
      <c r="R46" t="str">
        <f t="shared" si="1"/>
        <v>369.27755</v>
      </c>
      <c r="S46" t="str">
        <f t="shared" si="2"/>
        <v>18527s</v>
      </c>
      <c r="U46" t="s">
        <v>25</v>
      </c>
      <c r="V46" t="str">
        <f>Q46</f>
        <v>2171.3653990</v>
      </c>
      <c r="W46" t="s">
        <v>26</v>
      </c>
      <c r="X46" t="str">
        <f>R46</f>
        <v>369.27755</v>
      </c>
      <c r="Y46" t="s">
        <v>27</v>
      </c>
      <c r="Z46" t="str">
        <f t="shared" si="3"/>
        <v>( 2171.3653990 , 369.27755 )</v>
      </c>
    </row>
    <row r="47" spans="1:26" x14ac:dyDescent="0.2">
      <c r="B47">
        <v>0</v>
      </c>
      <c r="C47">
        <v>0</v>
      </c>
      <c r="D47" t="s">
        <v>261</v>
      </c>
      <c r="E47">
        <v>0</v>
      </c>
      <c r="F47">
        <v>50063</v>
      </c>
      <c r="G47" t="s">
        <v>262</v>
      </c>
      <c r="H47" t="s">
        <v>261</v>
      </c>
      <c r="I47" t="s">
        <v>263</v>
      </c>
      <c r="J47" t="s">
        <v>151</v>
      </c>
      <c r="K47" t="s">
        <v>264</v>
      </c>
      <c r="Q47" t="str">
        <f t="shared" si="0"/>
        <v>2171.36540</v>
      </c>
      <c r="R47" t="str">
        <f t="shared" si="1"/>
        <v>390.17843</v>
      </c>
      <c r="S47" t="str">
        <f t="shared" si="2"/>
        <v>19419s</v>
      </c>
      <c r="U47" t="s">
        <v>25</v>
      </c>
      <c r="V47" t="str">
        <f>Q47</f>
        <v>2171.36540</v>
      </c>
      <c r="W47" t="s">
        <v>26</v>
      </c>
      <c r="X47" t="str">
        <f>R47</f>
        <v>390.17843</v>
      </c>
      <c r="Y47" t="s">
        <v>27</v>
      </c>
      <c r="Z47" t="str">
        <f t="shared" si="3"/>
        <v>( 2171.36540 , 390.17843 )</v>
      </c>
    </row>
    <row r="48" spans="1:26" x14ac:dyDescent="0.2">
      <c r="B48">
        <v>0</v>
      </c>
      <c r="C48">
        <v>0</v>
      </c>
      <c r="D48" t="s">
        <v>265</v>
      </c>
      <c r="E48">
        <v>0</v>
      </c>
      <c r="F48">
        <v>50506</v>
      </c>
      <c r="G48" t="s">
        <v>262</v>
      </c>
      <c r="H48" t="s">
        <v>265</v>
      </c>
      <c r="I48" t="s">
        <v>266</v>
      </c>
      <c r="J48" t="s">
        <v>151</v>
      </c>
      <c r="K48" t="s">
        <v>267</v>
      </c>
      <c r="Q48" t="str">
        <f t="shared" si="0"/>
        <v>2171.36540</v>
      </c>
      <c r="R48" t="str">
        <f t="shared" si="1"/>
        <v>400.08042</v>
      </c>
      <c r="S48" t="str">
        <f t="shared" si="2"/>
        <v>20314s</v>
      </c>
      <c r="U48" t="s">
        <v>25</v>
      </c>
      <c r="V48" t="str">
        <f>Q48</f>
        <v>2171.36540</v>
      </c>
      <c r="W48" t="s">
        <v>26</v>
      </c>
      <c r="X48" t="str">
        <f>R48</f>
        <v>400.08042</v>
      </c>
      <c r="Y48" t="s">
        <v>27</v>
      </c>
      <c r="Z48" t="str">
        <f t="shared" si="3"/>
        <v>( 2171.36540 , 400.08042 )</v>
      </c>
    </row>
    <row r="49" spans="1:26" x14ac:dyDescent="0.2">
      <c r="B49">
        <v>0</v>
      </c>
      <c r="C49">
        <v>0</v>
      </c>
      <c r="D49" t="s">
        <v>268</v>
      </c>
      <c r="E49">
        <v>0</v>
      </c>
      <c r="F49">
        <v>49730</v>
      </c>
      <c r="G49" t="s">
        <v>262</v>
      </c>
      <c r="H49" t="s">
        <v>268</v>
      </c>
      <c r="I49" t="s">
        <v>269</v>
      </c>
      <c r="J49" t="s">
        <v>151</v>
      </c>
      <c r="K49" t="s">
        <v>270</v>
      </c>
      <c r="Q49" t="str">
        <f t="shared" si="0"/>
        <v>2171.36540</v>
      </c>
      <c r="R49" t="str">
        <f t="shared" si="1"/>
        <v>403.88840</v>
      </c>
      <c r="S49" t="str">
        <f t="shared" si="2"/>
        <v>20379s</v>
      </c>
      <c r="U49" t="s">
        <v>25</v>
      </c>
      <c r="V49" t="str">
        <f>Q49</f>
        <v>2171.36540</v>
      </c>
      <c r="W49" t="s">
        <v>26</v>
      </c>
      <c r="X49" t="str">
        <f>R49</f>
        <v>403.88840</v>
      </c>
      <c r="Y49" t="s">
        <v>27</v>
      </c>
      <c r="Z49" t="str">
        <f t="shared" si="3"/>
        <v>( 2171.36540 , 403.88840 )</v>
      </c>
    </row>
    <row r="50" spans="1:26" x14ac:dyDescent="0.2">
      <c r="B50">
        <v>0</v>
      </c>
      <c r="C50">
        <v>0</v>
      </c>
      <c r="D50" t="s">
        <v>271</v>
      </c>
      <c r="E50">
        <v>0</v>
      </c>
      <c r="F50">
        <v>50799</v>
      </c>
      <c r="G50" t="s">
        <v>262</v>
      </c>
      <c r="H50" t="s">
        <v>271</v>
      </c>
      <c r="I50" t="s">
        <v>272</v>
      </c>
      <c r="J50" t="s">
        <v>151</v>
      </c>
      <c r="K50" t="s">
        <v>273</v>
      </c>
      <c r="Q50" t="str">
        <f t="shared" si="0"/>
        <v>2171.36540</v>
      </c>
      <c r="R50" t="str">
        <f t="shared" si="1"/>
        <v>406.29762</v>
      </c>
      <c r="S50" t="str">
        <f t="shared" si="2"/>
        <v>20420s</v>
      </c>
      <c r="U50" t="s">
        <v>25</v>
      </c>
      <c r="V50" t="str">
        <f>Q50</f>
        <v>2171.36540</v>
      </c>
      <c r="W50" t="s">
        <v>26</v>
      </c>
      <c r="X50" t="str">
        <f>R50</f>
        <v>406.29762</v>
      </c>
      <c r="Y50" t="s">
        <v>27</v>
      </c>
      <c r="Z50" t="str">
        <f t="shared" si="3"/>
        <v>( 2171.36540 , 406.29762 )</v>
      </c>
    </row>
    <row r="51" spans="1:26" x14ac:dyDescent="0.2">
      <c r="B51">
        <v>0</v>
      </c>
      <c r="C51">
        <v>0</v>
      </c>
      <c r="D51" t="s">
        <v>274</v>
      </c>
      <c r="E51">
        <v>0</v>
      </c>
      <c r="F51">
        <v>49777</v>
      </c>
      <c r="G51" t="s">
        <v>262</v>
      </c>
      <c r="H51" t="s">
        <v>274</v>
      </c>
      <c r="I51" t="s">
        <v>275</v>
      </c>
      <c r="J51" t="s">
        <v>151</v>
      </c>
      <c r="K51" t="s">
        <v>276</v>
      </c>
      <c r="Q51" t="str">
        <f t="shared" si="0"/>
        <v>2171.36540</v>
      </c>
      <c r="R51" t="str">
        <f t="shared" si="1"/>
        <v>407.85113</v>
      </c>
      <c r="S51" t="str">
        <f t="shared" si="2"/>
        <v>20459s</v>
      </c>
      <c r="U51" t="s">
        <v>25</v>
      </c>
      <c r="V51" t="str">
        <f>Q51</f>
        <v>2171.36540</v>
      </c>
      <c r="W51" t="s">
        <v>26</v>
      </c>
      <c r="X51" t="str">
        <f>R51</f>
        <v>407.85113</v>
      </c>
      <c r="Y51" t="s">
        <v>27</v>
      </c>
      <c r="Z51" t="str">
        <f t="shared" si="3"/>
        <v>( 2171.36540 , 407.85113 )</v>
      </c>
    </row>
    <row r="52" spans="1:26" x14ac:dyDescent="0.2">
      <c r="B52">
        <v>0</v>
      </c>
      <c r="C52">
        <v>0</v>
      </c>
      <c r="D52" t="s">
        <v>277</v>
      </c>
      <c r="E52">
        <v>0</v>
      </c>
      <c r="F52">
        <v>46724</v>
      </c>
      <c r="G52" t="s">
        <v>262</v>
      </c>
      <c r="H52" t="s">
        <v>277</v>
      </c>
      <c r="I52" t="s">
        <v>275</v>
      </c>
      <c r="J52" t="s">
        <v>151</v>
      </c>
      <c r="K52" t="s">
        <v>278</v>
      </c>
      <c r="Q52" t="str">
        <f t="shared" si="0"/>
        <v>2171.36540</v>
      </c>
      <c r="R52" t="str">
        <f t="shared" si="1"/>
        <v>408.36092</v>
      </c>
      <c r="S52" t="str">
        <f t="shared" si="2"/>
        <v>20559s</v>
      </c>
      <c r="U52" t="s">
        <v>25</v>
      </c>
      <c r="V52" t="str">
        <f>Q52</f>
        <v>2171.36540</v>
      </c>
      <c r="W52" t="s">
        <v>26</v>
      </c>
      <c r="X52" t="str">
        <f>R52</f>
        <v>408.36092</v>
      </c>
      <c r="Y52" t="s">
        <v>27</v>
      </c>
      <c r="Z52" t="str">
        <f t="shared" si="3"/>
        <v>( 2171.36540 , 408.36092 )</v>
      </c>
    </row>
    <row r="53" spans="1:26" x14ac:dyDescent="0.2">
      <c r="B53">
        <v>0</v>
      </c>
      <c r="C53">
        <v>0</v>
      </c>
      <c r="D53" t="s">
        <v>279</v>
      </c>
      <c r="E53">
        <v>0</v>
      </c>
      <c r="F53">
        <v>47554</v>
      </c>
      <c r="G53" t="s">
        <v>262</v>
      </c>
      <c r="H53" t="s">
        <v>279</v>
      </c>
      <c r="I53" t="s">
        <v>275</v>
      </c>
      <c r="J53" t="s">
        <v>151</v>
      </c>
      <c r="K53" t="s">
        <v>280</v>
      </c>
      <c r="Q53" t="str">
        <f t="shared" si="0"/>
        <v>2171.36540</v>
      </c>
      <c r="R53" t="str">
        <f t="shared" si="1"/>
        <v>408.51124</v>
      </c>
      <c r="S53" t="str">
        <f t="shared" si="2"/>
        <v>20613s</v>
      </c>
      <c r="U53" t="s">
        <v>25</v>
      </c>
      <c r="V53" t="str">
        <f>Q53</f>
        <v>2171.36540</v>
      </c>
      <c r="W53" t="s">
        <v>26</v>
      </c>
      <c r="X53" t="str">
        <f>R53</f>
        <v>408.51124</v>
      </c>
      <c r="Y53" t="s">
        <v>27</v>
      </c>
      <c r="Z53" t="str">
        <f t="shared" si="3"/>
        <v>( 2171.36540 , 408.51124 )</v>
      </c>
    </row>
    <row r="54" spans="1:26" x14ac:dyDescent="0.2">
      <c r="B54">
        <v>0</v>
      </c>
      <c r="C54">
        <v>0</v>
      </c>
      <c r="D54" t="s">
        <v>281</v>
      </c>
      <c r="E54">
        <v>0</v>
      </c>
      <c r="F54">
        <v>47881</v>
      </c>
      <c r="G54" t="s">
        <v>262</v>
      </c>
      <c r="H54" t="s">
        <v>281</v>
      </c>
      <c r="I54" t="s">
        <v>282</v>
      </c>
      <c r="J54" t="s">
        <v>151</v>
      </c>
      <c r="K54" t="s">
        <v>283</v>
      </c>
      <c r="Q54" t="str">
        <f t="shared" si="0"/>
        <v>2171.36540</v>
      </c>
      <c r="R54" t="str">
        <f t="shared" si="1"/>
        <v>441.56809</v>
      </c>
      <c r="S54" t="str">
        <f t="shared" si="2"/>
        <v>20804s</v>
      </c>
      <c r="U54" t="s">
        <v>25</v>
      </c>
      <c r="V54" t="str">
        <f>Q54</f>
        <v>2171.36540</v>
      </c>
      <c r="W54" t="s">
        <v>26</v>
      </c>
      <c r="X54" t="str">
        <f>R54</f>
        <v>441.56809</v>
      </c>
      <c r="Y54" t="s">
        <v>27</v>
      </c>
      <c r="Z54" t="str">
        <f t="shared" si="3"/>
        <v>( 2171.36540 , 441.56809 )</v>
      </c>
    </row>
    <row r="55" spans="1:26" x14ac:dyDescent="0.2">
      <c r="A55" t="s">
        <v>153</v>
      </c>
      <c r="B55">
        <v>0</v>
      </c>
      <c r="C55">
        <v>0</v>
      </c>
      <c r="D55" t="s">
        <v>284</v>
      </c>
      <c r="E55" t="s">
        <v>281</v>
      </c>
      <c r="F55" t="s">
        <v>285</v>
      </c>
      <c r="G55" t="s">
        <v>151</v>
      </c>
      <c r="H55" t="s">
        <v>283</v>
      </c>
      <c r="Q55" t="str">
        <f t="shared" si="0"/>
        <v>2168.0813990</v>
      </c>
      <c r="R55" t="str">
        <f t="shared" si="1"/>
        <v>441.56809</v>
      </c>
      <c r="S55" t="str">
        <f t="shared" si="2"/>
        <v>20804s</v>
      </c>
      <c r="U55" t="s">
        <v>25</v>
      </c>
      <c r="V55" t="str">
        <f>Q55</f>
        <v>2168.0813990</v>
      </c>
      <c r="W55" t="s">
        <v>26</v>
      </c>
      <c r="X55" t="str">
        <f>R55</f>
        <v>441.56809</v>
      </c>
      <c r="Y55" t="s">
        <v>27</v>
      </c>
      <c r="Z55" t="str">
        <f t="shared" si="3"/>
        <v>( 2168.0813990 , 441.56809 )</v>
      </c>
    </row>
    <row r="56" spans="1:26" x14ac:dyDescent="0.2">
      <c r="A56" t="s">
        <v>153</v>
      </c>
      <c r="B56">
        <v>0</v>
      </c>
      <c r="C56">
        <v>0</v>
      </c>
      <c r="D56" t="s">
        <v>286</v>
      </c>
      <c r="E56" t="s">
        <v>281</v>
      </c>
      <c r="F56" t="s">
        <v>287</v>
      </c>
      <c r="G56" t="s">
        <v>151</v>
      </c>
      <c r="H56" t="s">
        <v>288</v>
      </c>
      <c r="Q56" t="str">
        <f t="shared" si="0"/>
        <v>1857.0776000</v>
      </c>
      <c r="R56" t="str">
        <f t="shared" si="1"/>
        <v>441.56809</v>
      </c>
      <c r="S56" t="str">
        <f t="shared" si="2"/>
        <v>20810s</v>
      </c>
      <c r="U56" t="s">
        <v>25</v>
      </c>
      <c r="V56" t="str">
        <f>Q56</f>
        <v>1857.0776000</v>
      </c>
      <c r="W56" t="s">
        <v>26</v>
      </c>
      <c r="X56" t="str">
        <f>R56</f>
        <v>441.56809</v>
      </c>
      <c r="Y56" t="s">
        <v>27</v>
      </c>
      <c r="Z56" t="str">
        <f t="shared" si="3"/>
        <v>( 1857.0776000 , 441.56809 )</v>
      </c>
    </row>
    <row r="57" spans="1:26" x14ac:dyDescent="0.2">
      <c r="B57">
        <v>0</v>
      </c>
      <c r="C57">
        <v>0</v>
      </c>
      <c r="D57" t="s">
        <v>289</v>
      </c>
      <c r="E57">
        <v>0</v>
      </c>
      <c r="F57">
        <v>52602</v>
      </c>
      <c r="G57" t="s">
        <v>290</v>
      </c>
      <c r="H57" t="s">
        <v>289</v>
      </c>
      <c r="I57" t="s">
        <v>291</v>
      </c>
      <c r="J57" t="s">
        <v>151</v>
      </c>
      <c r="K57" t="s">
        <v>292</v>
      </c>
      <c r="Q57" t="str">
        <f t="shared" si="0"/>
        <v>1857.07760</v>
      </c>
      <c r="R57" t="str">
        <f t="shared" si="1"/>
        <v>462.53268</v>
      </c>
      <c r="S57" t="str">
        <f t="shared" si="2"/>
        <v>21908s</v>
      </c>
      <c r="U57" t="s">
        <v>25</v>
      </c>
      <c r="V57" t="str">
        <f>Q57</f>
        <v>1857.07760</v>
      </c>
      <c r="W57" t="s">
        <v>26</v>
      </c>
      <c r="X57" t="str">
        <f>R57</f>
        <v>462.53268</v>
      </c>
      <c r="Y57" t="s">
        <v>27</v>
      </c>
      <c r="Z57" t="str">
        <f>S57&amp;" "&amp;U57&amp;" "&amp;V57&amp;" "&amp;W57&amp;" "&amp;X57&amp;" "&amp;Y57</f>
        <v>21908s ( 1857.07760 , 462.53268 )</v>
      </c>
    </row>
    <row r="58" spans="1:26" x14ac:dyDescent="0.2">
      <c r="B58">
        <v>0</v>
      </c>
      <c r="C58">
        <v>0</v>
      </c>
      <c r="D58" t="s">
        <v>293</v>
      </c>
      <c r="E58">
        <v>0</v>
      </c>
      <c r="F58">
        <v>49074</v>
      </c>
      <c r="G58" t="s">
        <v>290</v>
      </c>
      <c r="H58" t="s">
        <v>293</v>
      </c>
      <c r="I58" t="s">
        <v>294</v>
      </c>
      <c r="J58" t="s">
        <v>151</v>
      </c>
      <c r="K58" t="s">
        <v>295</v>
      </c>
      <c r="Q58" t="str">
        <f t="shared" si="0"/>
        <v>1857.07760</v>
      </c>
      <c r="R58" t="str">
        <f t="shared" si="1"/>
        <v>467.97267</v>
      </c>
      <c r="S58" t="str">
        <f t="shared" si="2"/>
        <v>22715s</v>
      </c>
      <c r="U58" t="s">
        <v>25</v>
      </c>
      <c r="V58" t="str">
        <f>Q58</f>
        <v>1857.07760</v>
      </c>
      <c r="W58" t="s">
        <v>26</v>
      </c>
      <c r="X58" t="str">
        <f>R58</f>
        <v>467.97267</v>
      </c>
      <c r="Y58" t="s">
        <v>27</v>
      </c>
      <c r="Z58" t="str">
        <f>S58&amp;" "&amp;U58&amp;" "&amp;V58&amp;" "&amp;W58&amp;" "&amp;X58&amp;" "&amp;Y58</f>
        <v>22715s ( 1857.07760 , 467.97267 )</v>
      </c>
    </row>
    <row r="59" spans="1:26" x14ac:dyDescent="0.2">
      <c r="B59">
        <v>0</v>
      </c>
      <c r="C59">
        <v>0</v>
      </c>
      <c r="D59" t="s">
        <v>296</v>
      </c>
      <c r="E59">
        <v>0</v>
      </c>
      <c r="F59">
        <v>48365</v>
      </c>
      <c r="G59" t="s">
        <v>290</v>
      </c>
      <c r="H59" t="s">
        <v>296</v>
      </c>
      <c r="I59" t="s">
        <v>297</v>
      </c>
      <c r="J59" t="s">
        <v>151</v>
      </c>
      <c r="K59" t="s">
        <v>298</v>
      </c>
      <c r="Q59" t="str">
        <f t="shared" si="0"/>
        <v>1857.07760</v>
      </c>
      <c r="R59" t="str">
        <f t="shared" si="1"/>
        <v>470.65082</v>
      </c>
      <c r="S59" t="str">
        <f t="shared" si="2"/>
        <v>22767s</v>
      </c>
      <c r="U59" t="s">
        <v>25</v>
      </c>
      <c r="V59" t="str">
        <f>Q59</f>
        <v>1857.07760</v>
      </c>
      <c r="W59" t="s">
        <v>26</v>
      </c>
      <c r="X59" t="str">
        <f>R59</f>
        <v>470.65082</v>
      </c>
      <c r="Y59" t="s">
        <v>27</v>
      </c>
      <c r="Z59" t="str">
        <f>S59&amp;" "&amp;U59&amp;" "&amp;V59&amp;" "&amp;W59&amp;" "&amp;X59&amp;" "&amp;Y59</f>
        <v>22767s ( 1857.07760 , 470.65082 )</v>
      </c>
    </row>
    <row r="60" spans="1:26" x14ac:dyDescent="0.2">
      <c r="B60">
        <v>0</v>
      </c>
      <c r="C60">
        <v>0</v>
      </c>
      <c r="D60" t="s">
        <v>299</v>
      </c>
      <c r="E60">
        <v>0</v>
      </c>
      <c r="F60">
        <v>46333</v>
      </c>
      <c r="G60" t="s">
        <v>290</v>
      </c>
      <c r="H60" t="s">
        <v>299</v>
      </c>
      <c r="I60" t="s">
        <v>300</v>
      </c>
      <c r="J60" t="s">
        <v>151</v>
      </c>
      <c r="K60" t="s">
        <v>301</v>
      </c>
      <c r="Q60" t="str">
        <f t="shared" si="0"/>
        <v>1857.07760</v>
      </c>
      <c r="R60" t="str">
        <f t="shared" si="1"/>
        <v>471.60523</v>
      </c>
      <c r="S60" t="str">
        <f t="shared" si="2"/>
        <v>22882s</v>
      </c>
      <c r="U60" t="s">
        <v>25</v>
      </c>
      <c r="V60" t="str">
        <f>Q60</f>
        <v>1857.07760</v>
      </c>
      <c r="W60" t="s">
        <v>26</v>
      </c>
      <c r="X60" t="str">
        <f>R60</f>
        <v>471.60523</v>
      </c>
      <c r="Y60" t="s">
        <v>27</v>
      </c>
      <c r="Z60" t="str">
        <f>S60&amp;" "&amp;U60&amp;" "&amp;V60&amp;" "&amp;W60&amp;" "&amp;X60&amp;" "&amp;Y60</f>
        <v>22882s ( 1857.07760 , 471.60523 )</v>
      </c>
    </row>
    <row r="61" spans="1:26" x14ac:dyDescent="0.2">
      <c r="B61">
        <v>0</v>
      </c>
      <c r="C61">
        <v>0</v>
      </c>
      <c r="D61" t="s">
        <v>302</v>
      </c>
      <c r="E61">
        <v>0</v>
      </c>
      <c r="F61">
        <v>43805</v>
      </c>
      <c r="G61" t="s">
        <v>290</v>
      </c>
      <c r="H61" t="s">
        <v>302</v>
      </c>
      <c r="I61" t="s">
        <v>300</v>
      </c>
      <c r="J61" t="s">
        <v>151</v>
      </c>
      <c r="K61" t="s">
        <v>303</v>
      </c>
      <c r="Q61" t="str">
        <f t="shared" si="0"/>
        <v>1857.07760</v>
      </c>
      <c r="R61" t="str">
        <f t="shared" si="1"/>
        <v>471.99898</v>
      </c>
      <c r="S61" t="str">
        <f t="shared" si="2"/>
        <v>22888s</v>
      </c>
      <c r="U61" t="s">
        <v>25</v>
      </c>
      <c r="V61" t="str">
        <f>Q61</f>
        <v>1857.07760</v>
      </c>
      <c r="W61" t="s">
        <v>26</v>
      </c>
      <c r="X61" t="str">
        <f>R61</f>
        <v>471.99898</v>
      </c>
      <c r="Y61" t="s">
        <v>27</v>
      </c>
      <c r="Z61" t="str">
        <f>S61&amp;" "&amp;U61&amp;" "&amp;V61&amp;" "&amp;W61&amp;" "&amp;X61&amp;" "&amp;Y61</f>
        <v>22888s ( 1857.07760 , 471.99898 )</v>
      </c>
    </row>
    <row r="62" spans="1:26" x14ac:dyDescent="0.2">
      <c r="B62">
        <v>0</v>
      </c>
      <c r="C62">
        <v>0</v>
      </c>
      <c r="D62" t="s">
        <v>304</v>
      </c>
      <c r="E62">
        <v>0</v>
      </c>
      <c r="F62">
        <v>44111</v>
      </c>
      <c r="G62" t="s">
        <v>290</v>
      </c>
      <c r="H62" t="s">
        <v>304</v>
      </c>
      <c r="I62" t="s">
        <v>300</v>
      </c>
      <c r="J62" t="s">
        <v>151</v>
      </c>
      <c r="K62" t="s">
        <v>305</v>
      </c>
      <c r="Q62" t="str">
        <f t="shared" si="0"/>
        <v>1857.07760</v>
      </c>
      <c r="R62" t="str">
        <f t="shared" si="1"/>
        <v>472.21514</v>
      </c>
      <c r="S62" t="str">
        <f t="shared" si="2"/>
        <v>22896s</v>
      </c>
      <c r="U62" t="s">
        <v>25</v>
      </c>
      <c r="V62" t="str">
        <f>Q62</f>
        <v>1857.07760</v>
      </c>
      <c r="W62" t="s">
        <v>26</v>
      </c>
      <c r="X62" t="str">
        <f>R62</f>
        <v>472.21514</v>
      </c>
      <c r="Y62" t="s">
        <v>27</v>
      </c>
      <c r="Z62" t="str">
        <f>S62&amp;" "&amp;U62&amp;" "&amp;V62&amp;" "&amp;W62&amp;" "&amp;X62&amp;" "&amp;Y62</f>
        <v>22896s ( 1857.07760 , 472.21514 )</v>
      </c>
    </row>
    <row r="63" spans="1:26" x14ac:dyDescent="0.2">
      <c r="B63">
        <v>0</v>
      </c>
      <c r="C63">
        <v>0</v>
      </c>
      <c r="D63" t="s">
        <v>306</v>
      </c>
      <c r="E63">
        <v>0</v>
      </c>
      <c r="F63">
        <v>47122</v>
      </c>
      <c r="G63" t="s">
        <v>290</v>
      </c>
      <c r="H63" t="s">
        <v>306</v>
      </c>
      <c r="I63" t="s">
        <v>307</v>
      </c>
      <c r="J63" t="s">
        <v>151</v>
      </c>
      <c r="K63" t="s">
        <v>308</v>
      </c>
      <c r="Q63" t="str">
        <f t="shared" si="0"/>
        <v>1857.07760</v>
      </c>
      <c r="R63" t="str">
        <f t="shared" si="1"/>
        <v>530.01046</v>
      </c>
      <c r="S63" t="str">
        <f t="shared" si="2"/>
        <v>23186s</v>
      </c>
      <c r="U63" t="s">
        <v>25</v>
      </c>
      <c r="V63" t="str">
        <f>Q63</f>
        <v>1857.07760</v>
      </c>
      <c r="W63" t="s">
        <v>26</v>
      </c>
      <c r="X63" t="str">
        <f>R63</f>
        <v>530.01046</v>
      </c>
      <c r="Y63" t="s">
        <v>27</v>
      </c>
      <c r="Z63" t="str">
        <f>S63&amp;" "&amp;U63&amp;" "&amp;V63&amp;" "&amp;W63&amp;" "&amp;X63&amp;" "&amp;Y63</f>
        <v>23186s ( 1857.07760 , 530.01046 )</v>
      </c>
    </row>
    <row r="64" spans="1:26" x14ac:dyDescent="0.2">
      <c r="A64" t="s">
        <v>153</v>
      </c>
      <c r="B64">
        <v>0</v>
      </c>
      <c r="C64">
        <v>0</v>
      </c>
      <c r="D64" t="s">
        <v>309</v>
      </c>
      <c r="E64" t="s">
        <v>306</v>
      </c>
      <c r="F64" t="s">
        <v>310</v>
      </c>
      <c r="G64" t="s">
        <v>151</v>
      </c>
      <c r="H64" t="s">
        <v>311</v>
      </c>
      <c r="Q64" t="str">
        <f t="shared" si="0"/>
        <v>1849.6136000</v>
      </c>
      <c r="R64" t="str">
        <f t="shared" si="1"/>
        <v>530.01046</v>
      </c>
      <c r="S64" t="str">
        <f t="shared" si="2"/>
        <v>23187s</v>
      </c>
      <c r="U64" t="s">
        <v>25</v>
      </c>
      <c r="V64" t="str">
        <f>Q64</f>
        <v>1849.6136000</v>
      </c>
      <c r="W64" t="s">
        <v>26</v>
      </c>
      <c r="X64" t="str">
        <f>R64</f>
        <v>530.01046</v>
      </c>
      <c r="Y64" t="s">
        <v>27</v>
      </c>
      <c r="Z64" t="str">
        <f>S64&amp;" "&amp;U64&amp;" "&amp;V64&amp;" "&amp;W64&amp;" "&amp;X64&amp;" "&amp;Y64</f>
        <v>23187s ( 1849.6136000 , 530.01046 )</v>
      </c>
    </row>
    <row r="65" spans="1:26" x14ac:dyDescent="0.2">
      <c r="A65" t="s">
        <v>153</v>
      </c>
      <c r="B65">
        <v>0</v>
      </c>
      <c r="C65">
        <v>0</v>
      </c>
      <c r="D65" t="s">
        <v>312</v>
      </c>
      <c r="E65" t="s">
        <v>306</v>
      </c>
      <c r="F65" t="s">
        <v>310</v>
      </c>
      <c r="G65" t="s">
        <v>151</v>
      </c>
      <c r="H65" t="s">
        <v>313</v>
      </c>
      <c r="Q65" t="str">
        <f t="shared" si="0"/>
        <v>1847.1788000</v>
      </c>
      <c r="R65" t="str">
        <f t="shared" si="1"/>
        <v>530.01046</v>
      </c>
      <c r="S65" t="str">
        <f t="shared" si="2"/>
        <v>23188s</v>
      </c>
      <c r="U65" t="s">
        <v>25</v>
      </c>
      <c r="V65" t="str">
        <f>Q65</f>
        <v>1847.1788000</v>
      </c>
      <c r="W65" t="s">
        <v>26</v>
      </c>
      <c r="X65" t="str">
        <f>R65</f>
        <v>530.01046</v>
      </c>
      <c r="Y65" t="s">
        <v>27</v>
      </c>
      <c r="Z65" t="str">
        <f>S65&amp;" "&amp;U65&amp;" "&amp;V65&amp;" "&amp;W65&amp;" "&amp;X65&amp;" "&amp;Y65</f>
        <v>23188s ( 1847.1788000 , 530.01046 )</v>
      </c>
    </row>
    <row r="66" spans="1:26" x14ac:dyDescent="0.2">
      <c r="B66">
        <v>0</v>
      </c>
      <c r="C66">
        <v>0</v>
      </c>
      <c r="D66" t="s">
        <v>314</v>
      </c>
      <c r="E66">
        <v>0</v>
      </c>
      <c r="F66">
        <v>57556</v>
      </c>
      <c r="G66" t="s">
        <v>315</v>
      </c>
      <c r="H66" t="s">
        <v>314</v>
      </c>
      <c r="I66" t="s">
        <v>316</v>
      </c>
      <c r="J66" t="s">
        <v>151</v>
      </c>
      <c r="K66" t="s">
        <v>317</v>
      </c>
      <c r="Q66" t="str">
        <f t="shared" si="0"/>
        <v>1847.17880</v>
      </c>
      <c r="R66" t="str">
        <f t="shared" si="1"/>
        <v>547.02803</v>
      </c>
      <c r="S66" t="str">
        <f t="shared" si="2"/>
        <v>23342s</v>
      </c>
      <c r="U66" t="s">
        <v>25</v>
      </c>
      <c r="V66" t="str">
        <f>Q66</f>
        <v>1847.17880</v>
      </c>
      <c r="W66" t="s">
        <v>26</v>
      </c>
      <c r="X66" t="str">
        <f>R66</f>
        <v>547.02803</v>
      </c>
      <c r="Y66" t="s">
        <v>27</v>
      </c>
      <c r="Z66" t="str">
        <f>S66&amp;" "&amp;U66&amp;" "&amp;V66&amp;" "&amp;W66&amp;" "&amp;X66&amp;" "&amp;Y66</f>
        <v>23342s ( 1847.17880 , 547.02803 )</v>
      </c>
    </row>
    <row r="67" spans="1:26" x14ac:dyDescent="0.2">
      <c r="B67">
        <v>0</v>
      </c>
      <c r="C67">
        <v>0</v>
      </c>
      <c r="D67" t="s">
        <v>318</v>
      </c>
      <c r="E67">
        <v>0</v>
      </c>
      <c r="F67">
        <v>58729</v>
      </c>
      <c r="G67" t="s">
        <v>315</v>
      </c>
      <c r="H67" t="s">
        <v>318</v>
      </c>
      <c r="I67" t="s">
        <v>319</v>
      </c>
      <c r="J67" t="s">
        <v>151</v>
      </c>
      <c r="K67" t="s">
        <v>320</v>
      </c>
      <c r="Q67" t="str">
        <f t="shared" ref="Q67:Q109" si="4">IF(ISBLANK(A67),G67,D67)</f>
        <v>1847.17880</v>
      </c>
      <c r="R67" t="str">
        <f t="shared" ref="R67:R109" si="5">IF(ISBLANK(A67),H67,E67)</f>
        <v>553.47993</v>
      </c>
      <c r="S67" t="str">
        <f t="shared" ref="S67:S109" si="6">IF(ISBLANK(A67),K67,H67)</f>
        <v>23489s</v>
      </c>
      <c r="U67" t="s">
        <v>25</v>
      </c>
      <c r="V67" t="str">
        <f t="shared" ref="V67:V110" si="7">Q67</f>
        <v>1847.17880</v>
      </c>
      <c r="W67" t="s">
        <v>26</v>
      </c>
      <c r="X67" t="str">
        <f t="shared" ref="X67:X110" si="8">R67</f>
        <v>553.47993</v>
      </c>
      <c r="Y67" t="s">
        <v>27</v>
      </c>
      <c r="Z67" t="str">
        <f t="shared" ref="Z67:Z110" si="9">S67&amp;" "&amp;U67&amp;" "&amp;V67&amp;" "&amp;W67&amp;" "&amp;X67&amp;" "&amp;Y67</f>
        <v>23489s ( 1847.17880 , 553.47993 )</v>
      </c>
    </row>
    <row r="68" spans="1:26" x14ac:dyDescent="0.2">
      <c r="B68">
        <v>0</v>
      </c>
      <c r="C68">
        <v>0</v>
      </c>
      <c r="D68" t="s">
        <v>321</v>
      </c>
      <c r="E68">
        <v>0</v>
      </c>
      <c r="F68">
        <v>51413</v>
      </c>
      <c r="G68" t="s">
        <v>315</v>
      </c>
      <c r="H68" t="s">
        <v>321</v>
      </c>
      <c r="I68" t="s">
        <v>322</v>
      </c>
      <c r="J68" t="s">
        <v>151</v>
      </c>
      <c r="K68" t="s">
        <v>323</v>
      </c>
      <c r="Q68" t="str">
        <f t="shared" si="4"/>
        <v>1847.17880</v>
      </c>
      <c r="R68" t="str">
        <f t="shared" si="5"/>
        <v>556.96437</v>
      </c>
      <c r="S68" t="str">
        <f t="shared" si="6"/>
        <v>24241s</v>
      </c>
      <c r="U68" t="s">
        <v>25</v>
      </c>
      <c r="V68" t="str">
        <f t="shared" si="7"/>
        <v>1847.17880</v>
      </c>
      <c r="W68" t="s">
        <v>26</v>
      </c>
      <c r="X68" t="str">
        <f t="shared" si="8"/>
        <v>556.96437</v>
      </c>
      <c r="Y68" t="s">
        <v>27</v>
      </c>
      <c r="Z68" t="str">
        <f t="shared" si="9"/>
        <v>24241s ( 1847.17880 , 556.96437 )</v>
      </c>
    </row>
    <row r="69" spans="1:26" x14ac:dyDescent="0.2">
      <c r="B69">
        <v>0</v>
      </c>
      <c r="C69">
        <v>0</v>
      </c>
      <c r="D69" t="s">
        <v>324</v>
      </c>
      <c r="E69">
        <v>0</v>
      </c>
      <c r="F69">
        <v>54276</v>
      </c>
      <c r="G69" t="s">
        <v>315</v>
      </c>
      <c r="H69" t="s">
        <v>324</v>
      </c>
      <c r="I69" t="s">
        <v>322</v>
      </c>
      <c r="J69" t="s">
        <v>151</v>
      </c>
      <c r="K69" t="s">
        <v>325</v>
      </c>
      <c r="Q69" t="str">
        <f t="shared" si="4"/>
        <v>1847.17880</v>
      </c>
      <c r="R69" t="str">
        <f t="shared" si="5"/>
        <v>558.42077</v>
      </c>
      <c r="S69" t="str">
        <f t="shared" si="6"/>
        <v>24554s</v>
      </c>
      <c r="U69" t="s">
        <v>25</v>
      </c>
      <c r="V69" t="str">
        <f t="shared" si="7"/>
        <v>1847.17880</v>
      </c>
      <c r="W69" t="s">
        <v>26</v>
      </c>
      <c r="X69" t="str">
        <f t="shared" si="8"/>
        <v>558.42077</v>
      </c>
      <c r="Y69" t="s">
        <v>27</v>
      </c>
      <c r="Z69" t="str">
        <f t="shared" si="9"/>
        <v>24554s ( 1847.17880 , 558.42077 )</v>
      </c>
    </row>
    <row r="70" spans="1:26" x14ac:dyDescent="0.2">
      <c r="B70">
        <v>0</v>
      </c>
      <c r="C70">
        <v>0</v>
      </c>
      <c r="D70" t="s">
        <v>326</v>
      </c>
      <c r="E70">
        <v>0</v>
      </c>
      <c r="F70">
        <v>51260</v>
      </c>
      <c r="G70" t="s">
        <v>315</v>
      </c>
      <c r="H70" t="s">
        <v>326</v>
      </c>
      <c r="I70" t="s">
        <v>327</v>
      </c>
      <c r="J70" t="s">
        <v>151</v>
      </c>
      <c r="K70" t="s">
        <v>328</v>
      </c>
      <c r="Q70" t="str">
        <f t="shared" si="4"/>
        <v>1847.17880</v>
      </c>
      <c r="R70" t="str">
        <f t="shared" si="5"/>
        <v>559.03287</v>
      </c>
      <c r="S70" t="str">
        <f t="shared" si="6"/>
        <v>24575s</v>
      </c>
      <c r="U70" t="s">
        <v>25</v>
      </c>
      <c r="V70" t="str">
        <f t="shared" si="7"/>
        <v>1847.17880</v>
      </c>
      <c r="W70" t="s">
        <v>26</v>
      </c>
      <c r="X70" t="str">
        <f t="shared" si="8"/>
        <v>559.03287</v>
      </c>
      <c r="Y70" t="s">
        <v>27</v>
      </c>
      <c r="Z70" t="str">
        <f t="shared" si="9"/>
        <v>24575s ( 1847.17880 , 559.03287 )</v>
      </c>
    </row>
    <row r="71" spans="1:26" x14ac:dyDescent="0.2">
      <c r="B71">
        <v>0</v>
      </c>
      <c r="C71">
        <v>0</v>
      </c>
      <c r="D71" t="s">
        <v>329</v>
      </c>
      <c r="E71">
        <v>0</v>
      </c>
      <c r="F71">
        <v>49243</v>
      </c>
      <c r="G71" t="s">
        <v>315</v>
      </c>
      <c r="H71" t="s">
        <v>329</v>
      </c>
      <c r="I71" t="s">
        <v>327</v>
      </c>
      <c r="J71" t="s">
        <v>151</v>
      </c>
      <c r="K71" t="s">
        <v>330</v>
      </c>
      <c r="Q71" t="str">
        <f t="shared" si="4"/>
        <v>1847.17880</v>
      </c>
      <c r="R71" t="str">
        <f t="shared" si="5"/>
        <v>559.16240</v>
      </c>
      <c r="S71" t="str">
        <f t="shared" si="6"/>
        <v>24624s</v>
      </c>
      <c r="U71" t="s">
        <v>25</v>
      </c>
      <c r="V71" t="str">
        <f t="shared" si="7"/>
        <v>1847.17880</v>
      </c>
      <c r="W71" t="s">
        <v>26</v>
      </c>
      <c r="X71" t="str">
        <f t="shared" si="8"/>
        <v>559.16240</v>
      </c>
      <c r="Y71" t="s">
        <v>27</v>
      </c>
      <c r="Z71" t="str">
        <f t="shared" si="9"/>
        <v>24624s ( 1847.17880 , 559.16240 )</v>
      </c>
    </row>
    <row r="72" spans="1:26" x14ac:dyDescent="0.2">
      <c r="B72">
        <v>0</v>
      </c>
      <c r="C72">
        <v>0</v>
      </c>
      <c r="D72" t="s">
        <v>331</v>
      </c>
      <c r="E72">
        <v>0</v>
      </c>
      <c r="F72">
        <v>49592</v>
      </c>
      <c r="G72" t="s">
        <v>315</v>
      </c>
      <c r="H72" t="s">
        <v>331</v>
      </c>
      <c r="I72" t="s">
        <v>332</v>
      </c>
      <c r="J72" t="s">
        <v>151</v>
      </c>
      <c r="K72" t="s">
        <v>333</v>
      </c>
      <c r="Q72" t="str">
        <f t="shared" si="4"/>
        <v>1847.17880</v>
      </c>
      <c r="R72" t="str">
        <f t="shared" si="5"/>
        <v>590.69321</v>
      </c>
      <c r="S72" t="str">
        <f t="shared" si="6"/>
        <v>24905s</v>
      </c>
      <c r="U72" t="s">
        <v>25</v>
      </c>
      <c r="V72" t="str">
        <f t="shared" si="7"/>
        <v>1847.17880</v>
      </c>
      <c r="W72" t="s">
        <v>26</v>
      </c>
      <c r="X72" t="str">
        <f t="shared" si="8"/>
        <v>590.69321</v>
      </c>
      <c r="Y72" t="s">
        <v>27</v>
      </c>
      <c r="Z72" t="str">
        <f t="shared" si="9"/>
        <v>24905s ( 1847.17880 , 590.69321 )</v>
      </c>
    </row>
    <row r="73" spans="1:26" x14ac:dyDescent="0.2">
      <c r="A73" t="s">
        <v>153</v>
      </c>
      <c r="B73">
        <v>0</v>
      </c>
      <c r="C73">
        <v>0</v>
      </c>
      <c r="D73" t="s">
        <v>334</v>
      </c>
      <c r="E73" t="s">
        <v>331</v>
      </c>
      <c r="F73" t="s">
        <v>335</v>
      </c>
      <c r="G73" t="s">
        <v>151</v>
      </c>
      <c r="H73" t="s">
        <v>336</v>
      </c>
      <c r="Q73" t="str">
        <f t="shared" si="4"/>
        <v>1663.7804000</v>
      </c>
      <c r="R73" t="str">
        <f t="shared" si="5"/>
        <v>590.69321</v>
      </c>
      <c r="S73" t="str">
        <f t="shared" si="6"/>
        <v>24912s</v>
      </c>
      <c r="U73" t="s">
        <v>25</v>
      </c>
      <c r="V73" t="str">
        <f t="shared" si="7"/>
        <v>1663.7804000</v>
      </c>
      <c r="W73" t="s">
        <v>26</v>
      </c>
      <c r="X73" t="str">
        <f t="shared" si="8"/>
        <v>590.69321</v>
      </c>
      <c r="Y73" t="s">
        <v>27</v>
      </c>
      <c r="Z73" t="str">
        <f t="shared" si="9"/>
        <v>24912s ( 1663.7804000 , 590.69321 )</v>
      </c>
    </row>
    <row r="74" spans="1:26" x14ac:dyDescent="0.2">
      <c r="B74">
        <v>0</v>
      </c>
      <c r="C74">
        <v>0</v>
      </c>
      <c r="D74" t="s">
        <v>337</v>
      </c>
      <c r="E74">
        <v>0</v>
      </c>
      <c r="F74">
        <v>59533</v>
      </c>
      <c r="G74" t="s">
        <v>338</v>
      </c>
      <c r="H74" t="s">
        <v>337</v>
      </c>
      <c r="I74" t="s">
        <v>339</v>
      </c>
      <c r="J74" t="s">
        <v>151</v>
      </c>
      <c r="K74" t="s">
        <v>340</v>
      </c>
      <c r="Q74" t="str">
        <f t="shared" si="4"/>
        <v>1663.78040</v>
      </c>
      <c r="R74" t="str">
        <f t="shared" si="5"/>
        <v>600.15118</v>
      </c>
      <c r="S74" t="str">
        <f t="shared" si="6"/>
        <v>25793s</v>
      </c>
      <c r="U74" t="s">
        <v>25</v>
      </c>
      <c r="V74" t="str">
        <f t="shared" si="7"/>
        <v>1663.78040</v>
      </c>
      <c r="W74" t="s">
        <v>26</v>
      </c>
      <c r="X74" t="str">
        <f t="shared" si="8"/>
        <v>600.15118</v>
      </c>
      <c r="Y74" t="s">
        <v>27</v>
      </c>
      <c r="Z74" t="str">
        <f t="shared" si="9"/>
        <v>25793s ( 1663.78040 , 600.15118 )</v>
      </c>
    </row>
    <row r="75" spans="1:26" x14ac:dyDescent="0.2">
      <c r="B75">
        <v>0</v>
      </c>
      <c r="C75">
        <v>0</v>
      </c>
      <c r="D75" t="s">
        <v>341</v>
      </c>
      <c r="E75">
        <v>0</v>
      </c>
      <c r="F75">
        <v>53059</v>
      </c>
      <c r="G75" t="s">
        <v>338</v>
      </c>
      <c r="H75" t="s">
        <v>341</v>
      </c>
      <c r="I75" t="s">
        <v>342</v>
      </c>
      <c r="J75" t="s">
        <v>151</v>
      </c>
      <c r="K75" t="s">
        <v>343</v>
      </c>
      <c r="Q75" t="str">
        <f t="shared" si="4"/>
        <v>1663.78040</v>
      </c>
      <c r="R75" t="str">
        <f t="shared" si="5"/>
        <v>602.79478</v>
      </c>
      <c r="S75" t="str">
        <f t="shared" si="6"/>
        <v>26473s</v>
      </c>
      <c r="U75" t="s">
        <v>25</v>
      </c>
      <c r="V75" t="str">
        <f t="shared" si="7"/>
        <v>1663.78040</v>
      </c>
      <c r="W75" t="s">
        <v>26</v>
      </c>
      <c r="X75" t="str">
        <f t="shared" si="8"/>
        <v>602.79478</v>
      </c>
      <c r="Y75" t="s">
        <v>27</v>
      </c>
      <c r="Z75" t="str">
        <f t="shared" si="9"/>
        <v>26473s ( 1663.78040 , 602.79478 )</v>
      </c>
    </row>
    <row r="76" spans="1:26" x14ac:dyDescent="0.2">
      <c r="B76">
        <v>0</v>
      </c>
      <c r="C76">
        <v>0</v>
      </c>
      <c r="D76" t="s">
        <v>344</v>
      </c>
      <c r="E76">
        <v>0</v>
      </c>
      <c r="F76">
        <v>58490</v>
      </c>
      <c r="G76" t="s">
        <v>338</v>
      </c>
      <c r="H76" t="s">
        <v>344</v>
      </c>
      <c r="I76" t="s">
        <v>345</v>
      </c>
      <c r="J76" t="s">
        <v>151</v>
      </c>
      <c r="K76" t="s">
        <v>346</v>
      </c>
      <c r="Q76" t="str">
        <f t="shared" si="4"/>
        <v>1663.78040</v>
      </c>
      <c r="R76" t="str">
        <f t="shared" si="5"/>
        <v>603.43032</v>
      </c>
      <c r="S76" t="str">
        <f t="shared" si="6"/>
        <v>26796s</v>
      </c>
      <c r="U76" t="s">
        <v>25</v>
      </c>
      <c r="V76" t="str">
        <f t="shared" si="7"/>
        <v>1663.78040</v>
      </c>
      <c r="W76" t="s">
        <v>26</v>
      </c>
      <c r="X76" t="str">
        <f t="shared" si="8"/>
        <v>603.43032</v>
      </c>
      <c r="Y76" t="s">
        <v>27</v>
      </c>
      <c r="Z76" t="str">
        <f t="shared" si="9"/>
        <v>26796s ( 1663.78040 , 603.43032 )</v>
      </c>
    </row>
    <row r="77" spans="1:26" x14ac:dyDescent="0.2">
      <c r="B77">
        <v>0</v>
      </c>
      <c r="C77">
        <v>0</v>
      </c>
      <c r="D77" t="s">
        <v>347</v>
      </c>
      <c r="E77">
        <v>0</v>
      </c>
      <c r="F77">
        <v>55492</v>
      </c>
      <c r="G77" t="s">
        <v>338</v>
      </c>
      <c r="H77" t="s">
        <v>347</v>
      </c>
      <c r="I77" t="s">
        <v>345</v>
      </c>
      <c r="J77" t="s">
        <v>151</v>
      </c>
      <c r="K77" t="s">
        <v>348</v>
      </c>
      <c r="Q77" t="str">
        <f t="shared" si="4"/>
        <v>1663.78040</v>
      </c>
      <c r="R77" t="str">
        <f t="shared" si="5"/>
        <v>603.64128</v>
      </c>
      <c r="S77" t="str">
        <f t="shared" si="6"/>
        <v>26988s</v>
      </c>
      <c r="U77" t="s">
        <v>25</v>
      </c>
      <c r="V77" t="str">
        <f t="shared" si="7"/>
        <v>1663.78040</v>
      </c>
      <c r="W77" t="s">
        <v>26</v>
      </c>
      <c r="X77" t="str">
        <f t="shared" si="8"/>
        <v>603.64128</v>
      </c>
      <c r="Y77" t="s">
        <v>27</v>
      </c>
      <c r="Z77" t="str">
        <f t="shared" si="9"/>
        <v>26988s ( 1663.78040 , 603.64128 )</v>
      </c>
    </row>
    <row r="78" spans="1:26" x14ac:dyDescent="0.2">
      <c r="B78">
        <v>0</v>
      </c>
      <c r="C78">
        <v>0</v>
      </c>
      <c r="D78" t="s">
        <v>349</v>
      </c>
      <c r="E78">
        <v>0</v>
      </c>
      <c r="F78">
        <v>53747</v>
      </c>
      <c r="G78" t="s">
        <v>338</v>
      </c>
      <c r="H78" t="s">
        <v>349</v>
      </c>
      <c r="I78" t="s">
        <v>350</v>
      </c>
      <c r="J78" t="s">
        <v>151</v>
      </c>
      <c r="K78" t="s">
        <v>351</v>
      </c>
      <c r="Q78" t="str">
        <f t="shared" si="4"/>
        <v>1663.78040</v>
      </c>
      <c r="R78" t="str">
        <f t="shared" si="5"/>
        <v>633.50988</v>
      </c>
      <c r="S78" t="str">
        <f t="shared" si="6"/>
        <v>29914s</v>
      </c>
      <c r="U78" t="s">
        <v>25</v>
      </c>
      <c r="V78" t="str">
        <f t="shared" si="7"/>
        <v>1663.78040</v>
      </c>
      <c r="W78" t="s">
        <v>26</v>
      </c>
      <c r="X78" t="str">
        <f t="shared" si="8"/>
        <v>633.50988</v>
      </c>
      <c r="Y78" t="s">
        <v>27</v>
      </c>
      <c r="Z78" t="str">
        <f t="shared" si="9"/>
        <v>29914s ( 1663.78040 , 633.50988 )</v>
      </c>
    </row>
    <row r="79" spans="1:26" x14ac:dyDescent="0.2">
      <c r="A79" t="s">
        <v>153</v>
      </c>
      <c r="B79">
        <v>0</v>
      </c>
      <c r="C79">
        <v>0</v>
      </c>
      <c r="D79" t="s">
        <v>352</v>
      </c>
      <c r="E79" t="s">
        <v>349</v>
      </c>
      <c r="F79" t="s">
        <v>353</v>
      </c>
      <c r="G79" t="s">
        <v>151</v>
      </c>
      <c r="H79" t="s">
        <v>354</v>
      </c>
      <c r="Q79" t="str">
        <f t="shared" si="4"/>
        <v>1657.7804000</v>
      </c>
      <c r="R79" t="str">
        <f t="shared" si="5"/>
        <v>633.50988</v>
      </c>
      <c r="S79" t="str">
        <f t="shared" si="6"/>
        <v>29915s</v>
      </c>
      <c r="U79" t="s">
        <v>25</v>
      </c>
      <c r="V79" t="str">
        <f t="shared" si="7"/>
        <v>1657.7804000</v>
      </c>
      <c r="W79" t="s">
        <v>26</v>
      </c>
      <c r="X79" t="str">
        <f t="shared" si="8"/>
        <v>633.50988</v>
      </c>
      <c r="Y79" t="s">
        <v>27</v>
      </c>
      <c r="Z79" t="str">
        <f t="shared" si="9"/>
        <v>29915s ( 1657.7804000 , 633.50988 )</v>
      </c>
    </row>
    <row r="80" spans="1:26" x14ac:dyDescent="0.2">
      <c r="A80" t="s">
        <v>153</v>
      </c>
      <c r="B80">
        <v>0</v>
      </c>
      <c r="C80">
        <v>0</v>
      </c>
      <c r="D80" t="s">
        <v>355</v>
      </c>
      <c r="E80" t="s">
        <v>349</v>
      </c>
      <c r="F80" t="s">
        <v>356</v>
      </c>
      <c r="G80" t="s">
        <v>151</v>
      </c>
      <c r="H80" t="s">
        <v>357</v>
      </c>
      <c r="Q80" t="str">
        <f t="shared" si="4"/>
        <v>1655.2104000</v>
      </c>
      <c r="R80" t="str">
        <f t="shared" si="5"/>
        <v>633.50988</v>
      </c>
      <c r="S80" t="str">
        <f t="shared" si="6"/>
        <v>29916s</v>
      </c>
      <c r="U80" t="s">
        <v>25</v>
      </c>
      <c r="V80" t="str">
        <f t="shared" si="7"/>
        <v>1655.2104000</v>
      </c>
      <c r="W80" t="s">
        <v>26</v>
      </c>
      <c r="X80" t="str">
        <f t="shared" si="8"/>
        <v>633.50988</v>
      </c>
      <c r="Y80" t="s">
        <v>27</v>
      </c>
      <c r="Z80" t="str">
        <f t="shared" si="9"/>
        <v>29916s ( 1655.2104000 , 633.50988 )</v>
      </c>
    </row>
    <row r="81" spans="1:26" x14ac:dyDescent="0.2">
      <c r="B81">
        <v>0</v>
      </c>
      <c r="C81">
        <v>0</v>
      </c>
      <c r="D81" t="s">
        <v>358</v>
      </c>
      <c r="E81">
        <v>0</v>
      </c>
      <c r="F81">
        <v>53587</v>
      </c>
      <c r="G81" t="s">
        <v>359</v>
      </c>
      <c r="H81" t="s">
        <v>358</v>
      </c>
      <c r="I81" t="s">
        <v>360</v>
      </c>
      <c r="J81" t="s">
        <v>151</v>
      </c>
      <c r="K81" t="s">
        <v>361</v>
      </c>
      <c r="Q81" t="str">
        <f t="shared" si="4"/>
        <v>1655.21040</v>
      </c>
      <c r="R81" t="str">
        <f t="shared" si="5"/>
        <v>640.53938</v>
      </c>
      <c r="S81" t="str">
        <f t="shared" si="6"/>
        <v>30129s</v>
      </c>
      <c r="U81" t="s">
        <v>25</v>
      </c>
      <c r="V81" t="str">
        <f t="shared" si="7"/>
        <v>1655.21040</v>
      </c>
      <c r="W81" t="s">
        <v>26</v>
      </c>
      <c r="X81" t="str">
        <f t="shared" si="8"/>
        <v>640.53938</v>
      </c>
      <c r="Y81" t="s">
        <v>27</v>
      </c>
      <c r="Z81" t="str">
        <f t="shared" si="9"/>
        <v>30129s ( 1655.21040 , 640.53938 )</v>
      </c>
    </row>
    <row r="82" spans="1:26" x14ac:dyDescent="0.2">
      <c r="B82">
        <v>0</v>
      </c>
      <c r="C82">
        <v>0</v>
      </c>
      <c r="D82" t="s">
        <v>362</v>
      </c>
      <c r="E82">
        <v>0</v>
      </c>
      <c r="F82">
        <v>49597</v>
      </c>
      <c r="G82" t="s">
        <v>359</v>
      </c>
      <c r="H82" t="s">
        <v>362</v>
      </c>
      <c r="I82" t="s">
        <v>363</v>
      </c>
      <c r="J82" t="s">
        <v>151</v>
      </c>
      <c r="K82" t="s">
        <v>364</v>
      </c>
      <c r="Q82" t="str">
        <f t="shared" si="4"/>
        <v>1655.21040</v>
      </c>
      <c r="R82" t="str">
        <f t="shared" si="5"/>
        <v>644.44525</v>
      </c>
      <c r="S82" t="str">
        <f t="shared" si="6"/>
        <v>30244s</v>
      </c>
      <c r="U82" t="s">
        <v>25</v>
      </c>
      <c r="V82" t="str">
        <f t="shared" si="7"/>
        <v>1655.21040</v>
      </c>
      <c r="W82" t="s">
        <v>26</v>
      </c>
      <c r="X82" t="str">
        <f t="shared" si="8"/>
        <v>644.44525</v>
      </c>
      <c r="Y82" t="s">
        <v>27</v>
      </c>
      <c r="Z82" t="str">
        <f t="shared" si="9"/>
        <v>30244s ( 1655.21040 , 644.44525 )</v>
      </c>
    </row>
    <row r="83" spans="1:26" x14ac:dyDescent="0.2">
      <c r="B83">
        <v>0</v>
      </c>
      <c r="C83">
        <v>0</v>
      </c>
      <c r="D83" t="s">
        <v>365</v>
      </c>
      <c r="E83">
        <v>0</v>
      </c>
      <c r="F83">
        <v>53606</v>
      </c>
      <c r="G83" t="s">
        <v>359</v>
      </c>
      <c r="H83" t="s">
        <v>365</v>
      </c>
      <c r="I83" t="s">
        <v>366</v>
      </c>
      <c r="J83" t="s">
        <v>151</v>
      </c>
      <c r="K83" t="s">
        <v>367</v>
      </c>
      <c r="Q83" t="str">
        <f t="shared" si="4"/>
        <v>1655.21040</v>
      </c>
      <c r="R83" t="str">
        <f t="shared" si="5"/>
        <v>646.37987</v>
      </c>
      <c r="S83" t="str">
        <f t="shared" si="6"/>
        <v>30330s</v>
      </c>
      <c r="U83" t="s">
        <v>25</v>
      </c>
      <c r="V83" t="str">
        <f t="shared" si="7"/>
        <v>1655.21040</v>
      </c>
      <c r="W83" t="s">
        <v>26</v>
      </c>
      <c r="X83" t="str">
        <f t="shared" si="8"/>
        <v>646.37987</v>
      </c>
      <c r="Y83" t="s">
        <v>27</v>
      </c>
      <c r="Z83" t="str">
        <f t="shared" si="9"/>
        <v>30330s ( 1655.21040 , 646.37987 )</v>
      </c>
    </row>
    <row r="84" spans="1:26" x14ac:dyDescent="0.2">
      <c r="B84">
        <v>0</v>
      </c>
      <c r="C84">
        <v>0</v>
      </c>
      <c r="D84" t="s">
        <v>368</v>
      </c>
      <c r="E84">
        <v>0</v>
      </c>
      <c r="F84">
        <v>53533</v>
      </c>
      <c r="G84" t="s">
        <v>359</v>
      </c>
      <c r="H84" t="s">
        <v>368</v>
      </c>
      <c r="I84" t="s">
        <v>366</v>
      </c>
      <c r="J84" t="s">
        <v>151</v>
      </c>
      <c r="K84" t="s">
        <v>369</v>
      </c>
      <c r="Q84" t="str">
        <f t="shared" si="4"/>
        <v>1655.21040</v>
      </c>
      <c r="R84" t="str">
        <f t="shared" si="5"/>
        <v>647.94310</v>
      </c>
      <c r="S84" t="str">
        <f t="shared" si="6"/>
        <v>30882s</v>
      </c>
      <c r="U84" t="s">
        <v>25</v>
      </c>
      <c r="V84" t="str">
        <f t="shared" si="7"/>
        <v>1655.21040</v>
      </c>
      <c r="W84" t="s">
        <v>26</v>
      </c>
      <c r="X84" t="str">
        <f t="shared" si="8"/>
        <v>647.94310</v>
      </c>
      <c r="Y84" t="s">
        <v>27</v>
      </c>
      <c r="Z84" t="str">
        <f t="shared" si="9"/>
        <v>30882s ( 1655.21040 , 647.94310 )</v>
      </c>
    </row>
    <row r="85" spans="1:26" x14ac:dyDescent="0.2">
      <c r="B85">
        <v>0</v>
      </c>
      <c r="C85">
        <v>0</v>
      </c>
      <c r="D85" t="s">
        <v>370</v>
      </c>
      <c r="E85">
        <v>0</v>
      </c>
      <c r="F85">
        <v>49242</v>
      </c>
      <c r="G85" t="s">
        <v>359</v>
      </c>
      <c r="H85" t="s">
        <v>370</v>
      </c>
      <c r="I85" t="s">
        <v>371</v>
      </c>
      <c r="J85" t="s">
        <v>151</v>
      </c>
      <c r="K85" t="s">
        <v>372</v>
      </c>
      <c r="Q85" t="str">
        <f t="shared" si="4"/>
        <v>1655.21040</v>
      </c>
      <c r="R85" t="str">
        <f t="shared" si="5"/>
        <v>648.79293</v>
      </c>
      <c r="S85" t="str">
        <f t="shared" si="6"/>
        <v>31145s</v>
      </c>
      <c r="U85" t="s">
        <v>25</v>
      </c>
      <c r="V85" t="str">
        <f t="shared" si="7"/>
        <v>1655.21040</v>
      </c>
      <c r="W85" t="s">
        <v>26</v>
      </c>
      <c r="X85" t="str">
        <f t="shared" si="8"/>
        <v>648.79293</v>
      </c>
      <c r="Y85" t="s">
        <v>27</v>
      </c>
      <c r="Z85" t="str">
        <f t="shared" si="9"/>
        <v>31145s ( 1655.21040 , 648.79293 )</v>
      </c>
    </row>
    <row r="86" spans="1:26" x14ac:dyDescent="0.2">
      <c r="B86">
        <v>0</v>
      </c>
      <c r="C86">
        <v>0</v>
      </c>
      <c r="D86" t="s">
        <v>373</v>
      </c>
      <c r="E86">
        <v>0</v>
      </c>
      <c r="F86">
        <v>49968</v>
      </c>
      <c r="G86" t="s">
        <v>359</v>
      </c>
      <c r="H86" t="s">
        <v>373</v>
      </c>
      <c r="I86" t="s">
        <v>371</v>
      </c>
      <c r="J86" t="s">
        <v>151</v>
      </c>
      <c r="K86" t="s">
        <v>374</v>
      </c>
      <c r="Q86" t="str">
        <f t="shared" si="4"/>
        <v>1655.21040</v>
      </c>
      <c r="R86" t="str">
        <f t="shared" si="5"/>
        <v>648.88585</v>
      </c>
      <c r="S86" t="str">
        <f t="shared" si="6"/>
        <v>31281s</v>
      </c>
      <c r="U86" t="s">
        <v>25</v>
      </c>
      <c r="V86" t="str">
        <f t="shared" si="7"/>
        <v>1655.21040</v>
      </c>
      <c r="W86" t="s">
        <v>26</v>
      </c>
      <c r="X86" t="str">
        <f t="shared" si="8"/>
        <v>648.88585</v>
      </c>
      <c r="Y86" t="s">
        <v>27</v>
      </c>
      <c r="Z86" t="str">
        <f t="shared" si="9"/>
        <v>31281s ( 1655.21040 , 648.88585 )</v>
      </c>
    </row>
    <row r="87" spans="1:26" x14ac:dyDescent="0.2">
      <c r="B87">
        <v>0</v>
      </c>
      <c r="C87">
        <v>0</v>
      </c>
      <c r="D87" t="s">
        <v>375</v>
      </c>
      <c r="E87">
        <v>0</v>
      </c>
      <c r="F87">
        <v>46138</v>
      </c>
      <c r="G87" t="s">
        <v>359</v>
      </c>
      <c r="H87" t="s">
        <v>375</v>
      </c>
      <c r="I87" t="s">
        <v>376</v>
      </c>
      <c r="J87" t="s">
        <v>151</v>
      </c>
      <c r="K87" t="s">
        <v>377</v>
      </c>
      <c r="Q87" t="str">
        <f t="shared" si="4"/>
        <v>1655.21040</v>
      </c>
      <c r="R87" t="str">
        <f t="shared" si="5"/>
        <v>669.34268</v>
      </c>
      <c r="S87" t="str">
        <f t="shared" si="6"/>
        <v>31543s</v>
      </c>
      <c r="U87" t="s">
        <v>25</v>
      </c>
      <c r="V87" t="str">
        <f t="shared" si="7"/>
        <v>1655.21040</v>
      </c>
      <c r="W87" t="s">
        <v>26</v>
      </c>
      <c r="X87" t="str">
        <f t="shared" si="8"/>
        <v>669.34268</v>
      </c>
      <c r="Y87" t="s">
        <v>27</v>
      </c>
      <c r="Z87" t="str">
        <f t="shared" si="9"/>
        <v>31543s ( 1655.21040 , 669.34268 )</v>
      </c>
    </row>
    <row r="88" spans="1:26" x14ac:dyDescent="0.2">
      <c r="A88" t="s">
        <v>153</v>
      </c>
      <c r="B88">
        <v>0</v>
      </c>
      <c r="C88">
        <v>0</v>
      </c>
      <c r="D88" t="s">
        <v>378</v>
      </c>
      <c r="E88" t="s">
        <v>375</v>
      </c>
      <c r="F88" t="s">
        <v>379</v>
      </c>
      <c r="G88" t="s">
        <v>151</v>
      </c>
      <c r="H88" t="s">
        <v>380</v>
      </c>
      <c r="Q88" t="str">
        <f t="shared" si="4"/>
        <v>1555.9434000</v>
      </c>
      <c r="R88" t="str">
        <f t="shared" si="5"/>
        <v>669.34268</v>
      </c>
      <c r="S88" t="str">
        <f t="shared" si="6"/>
        <v>31553s</v>
      </c>
      <c r="U88" t="s">
        <v>25</v>
      </c>
      <c r="V88" t="str">
        <f t="shared" si="7"/>
        <v>1555.9434000</v>
      </c>
      <c r="W88" t="s">
        <v>26</v>
      </c>
      <c r="X88" t="str">
        <f t="shared" si="8"/>
        <v>669.34268</v>
      </c>
      <c r="Y88" t="s">
        <v>27</v>
      </c>
      <c r="Z88" t="str">
        <f t="shared" si="9"/>
        <v>31553s ( 1555.9434000 , 669.34268 )</v>
      </c>
    </row>
    <row r="89" spans="1:26" x14ac:dyDescent="0.2">
      <c r="B89">
        <v>0</v>
      </c>
      <c r="C89">
        <v>0</v>
      </c>
      <c r="D89" t="s">
        <v>381</v>
      </c>
      <c r="E89">
        <v>0</v>
      </c>
      <c r="F89">
        <v>53453</v>
      </c>
      <c r="G89" t="s">
        <v>382</v>
      </c>
      <c r="H89" t="s">
        <v>381</v>
      </c>
      <c r="I89" t="s">
        <v>383</v>
      </c>
      <c r="J89" t="s">
        <v>151</v>
      </c>
      <c r="K89" t="s">
        <v>384</v>
      </c>
      <c r="Q89" t="str">
        <f t="shared" si="4"/>
        <v>1555.94340</v>
      </c>
      <c r="R89" t="str">
        <f t="shared" si="5"/>
        <v>674.45878</v>
      </c>
      <c r="S89" t="str">
        <f t="shared" si="6"/>
        <v>32194s</v>
      </c>
      <c r="U89" t="s">
        <v>25</v>
      </c>
      <c r="V89" t="str">
        <f t="shared" si="7"/>
        <v>1555.94340</v>
      </c>
      <c r="W89" t="s">
        <v>26</v>
      </c>
      <c r="X89" t="str">
        <f t="shared" si="8"/>
        <v>674.45878</v>
      </c>
      <c r="Y89" t="s">
        <v>27</v>
      </c>
      <c r="Z89" t="str">
        <f t="shared" si="9"/>
        <v>32194s ( 1555.94340 , 674.45878 )</v>
      </c>
    </row>
    <row r="90" spans="1:26" x14ac:dyDescent="0.2">
      <c r="B90">
        <v>0</v>
      </c>
      <c r="C90">
        <v>0</v>
      </c>
      <c r="D90" t="s">
        <v>385</v>
      </c>
      <c r="E90">
        <v>0</v>
      </c>
      <c r="F90">
        <v>55175</v>
      </c>
      <c r="G90" t="s">
        <v>382</v>
      </c>
      <c r="H90" t="s">
        <v>385</v>
      </c>
      <c r="I90" t="s">
        <v>386</v>
      </c>
      <c r="J90" t="s">
        <v>151</v>
      </c>
      <c r="K90" t="s">
        <v>387</v>
      </c>
      <c r="Q90" t="str">
        <f t="shared" si="4"/>
        <v>1555.94340</v>
      </c>
      <c r="R90" t="str">
        <f t="shared" si="5"/>
        <v>676.19621</v>
      </c>
      <c r="S90" t="str">
        <f t="shared" si="6"/>
        <v>32816s</v>
      </c>
      <c r="U90" t="s">
        <v>25</v>
      </c>
      <c r="V90" t="str">
        <f t="shared" si="7"/>
        <v>1555.94340</v>
      </c>
      <c r="W90" t="s">
        <v>26</v>
      </c>
      <c r="X90" t="str">
        <f t="shared" si="8"/>
        <v>676.19621</v>
      </c>
      <c r="Y90" t="s">
        <v>27</v>
      </c>
      <c r="Z90" t="str">
        <f t="shared" si="9"/>
        <v>32816s ( 1555.94340 , 676.19621 )</v>
      </c>
    </row>
    <row r="91" spans="1:26" x14ac:dyDescent="0.2">
      <c r="B91">
        <v>0</v>
      </c>
      <c r="C91">
        <v>0</v>
      </c>
      <c r="D91" t="s">
        <v>388</v>
      </c>
      <c r="E91">
        <v>0</v>
      </c>
      <c r="F91">
        <v>49425</v>
      </c>
      <c r="G91" t="s">
        <v>382</v>
      </c>
      <c r="H91" t="s">
        <v>388</v>
      </c>
      <c r="I91" t="s">
        <v>386</v>
      </c>
      <c r="J91" t="s">
        <v>151</v>
      </c>
      <c r="K91" t="s">
        <v>389</v>
      </c>
      <c r="Q91" t="str">
        <f t="shared" si="4"/>
        <v>1555.94340</v>
      </c>
      <c r="R91" t="str">
        <f t="shared" si="5"/>
        <v>677.50883</v>
      </c>
      <c r="S91" t="str">
        <f t="shared" si="6"/>
        <v>33337s</v>
      </c>
      <c r="U91" t="s">
        <v>25</v>
      </c>
      <c r="V91" t="str">
        <f t="shared" si="7"/>
        <v>1555.94340</v>
      </c>
      <c r="W91" t="s">
        <v>26</v>
      </c>
      <c r="X91" t="str">
        <f t="shared" si="8"/>
        <v>677.50883</v>
      </c>
      <c r="Y91" t="s">
        <v>27</v>
      </c>
      <c r="Z91" t="str">
        <f t="shared" si="9"/>
        <v>33337s ( 1555.94340 , 677.50883 )</v>
      </c>
    </row>
    <row r="92" spans="1:26" x14ac:dyDescent="0.2">
      <c r="B92">
        <v>0</v>
      </c>
      <c r="C92">
        <v>0</v>
      </c>
      <c r="D92" t="s">
        <v>390</v>
      </c>
      <c r="E92">
        <v>0</v>
      </c>
      <c r="F92">
        <v>49400</v>
      </c>
      <c r="G92" t="s">
        <v>382</v>
      </c>
      <c r="H92" t="s">
        <v>390</v>
      </c>
      <c r="I92" t="s">
        <v>391</v>
      </c>
      <c r="J92" t="s">
        <v>151</v>
      </c>
      <c r="K92" t="s">
        <v>392</v>
      </c>
      <c r="Q92" t="str">
        <f t="shared" si="4"/>
        <v>1555.94340</v>
      </c>
      <c r="R92" t="str">
        <f t="shared" si="5"/>
        <v>678.15726</v>
      </c>
      <c r="S92" t="str">
        <f t="shared" si="6"/>
        <v>33816s</v>
      </c>
      <c r="U92" t="s">
        <v>25</v>
      </c>
      <c r="V92" t="str">
        <f t="shared" si="7"/>
        <v>1555.94340</v>
      </c>
      <c r="W92" t="s">
        <v>26</v>
      </c>
      <c r="X92" t="str">
        <f t="shared" si="8"/>
        <v>678.15726</v>
      </c>
      <c r="Y92" t="s">
        <v>27</v>
      </c>
      <c r="Z92" t="str">
        <f t="shared" si="9"/>
        <v>33816s ( 1555.94340 , 678.15726 )</v>
      </c>
    </row>
    <row r="93" spans="1:26" x14ac:dyDescent="0.2">
      <c r="B93">
        <v>0</v>
      </c>
      <c r="C93">
        <v>0</v>
      </c>
      <c r="D93" t="s">
        <v>393</v>
      </c>
      <c r="E93">
        <v>0</v>
      </c>
      <c r="F93">
        <v>52526</v>
      </c>
      <c r="G93" t="s">
        <v>382</v>
      </c>
      <c r="H93" t="s">
        <v>393</v>
      </c>
      <c r="I93" t="s">
        <v>391</v>
      </c>
      <c r="J93" t="s">
        <v>151</v>
      </c>
      <c r="K93" t="s">
        <v>394</v>
      </c>
      <c r="Q93" t="str">
        <f t="shared" si="4"/>
        <v>1555.94340</v>
      </c>
      <c r="R93" t="str">
        <f t="shared" si="5"/>
        <v>678.39360</v>
      </c>
      <c r="S93" t="str">
        <f t="shared" si="6"/>
        <v>33998s</v>
      </c>
      <c r="U93" t="s">
        <v>25</v>
      </c>
      <c r="V93" t="str">
        <f t="shared" si="7"/>
        <v>1555.94340</v>
      </c>
      <c r="W93" t="s">
        <v>26</v>
      </c>
      <c r="X93" t="str">
        <f t="shared" si="8"/>
        <v>678.39360</v>
      </c>
      <c r="Y93" t="s">
        <v>27</v>
      </c>
      <c r="Z93" t="str">
        <f t="shared" si="9"/>
        <v>33998s ( 1555.94340 , 678.39360 )</v>
      </c>
    </row>
    <row r="94" spans="1:26" x14ac:dyDescent="0.2">
      <c r="B94">
        <v>0</v>
      </c>
      <c r="C94">
        <v>0</v>
      </c>
      <c r="D94" t="s">
        <v>395</v>
      </c>
      <c r="E94">
        <v>0</v>
      </c>
      <c r="F94">
        <v>50666</v>
      </c>
      <c r="G94" t="s">
        <v>382</v>
      </c>
      <c r="H94" t="s">
        <v>395</v>
      </c>
      <c r="I94" t="s">
        <v>396</v>
      </c>
      <c r="J94" t="s">
        <v>151</v>
      </c>
      <c r="K94" t="s">
        <v>397</v>
      </c>
      <c r="Q94" t="str">
        <f t="shared" si="4"/>
        <v>1555.94340</v>
      </c>
      <c r="R94" t="str">
        <f t="shared" si="5"/>
        <v>694.79637</v>
      </c>
      <c r="S94" t="str">
        <f t="shared" si="6"/>
        <v>35777s</v>
      </c>
      <c r="U94" t="s">
        <v>25</v>
      </c>
      <c r="V94" t="str">
        <f t="shared" si="7"/>
        <v>1555.94340</v>
      </c>
      <c r="W94" t="s">
        <v>26</v>
      </c>
      <c r="X94" t="str">
        <f t="shared" si="8"/>
        <v>694.79637</v>
      </c>
      <c r="Y94" t="s">
        <v>27</v>
      </c>
      <c r="Z94" t="str">
        <f t="shared" si="9"/>
        <v>35777s ( 1555.94340 , 694.79637 )</v>
      </c>
    </row>
    <row r="95" spans="1:26" x14ac:dyDescent="0.2">
      <c r="A95" t="s">
        <v>153</v>
      </c>
      <c r="B95">
        <v>0</v>
      </c>
      <c r="C95">
        <v>0</v>
      </c>
      <c r="D95" t="s">
        <v>398</v>
      </c>
      <c r="E95" t="s">
        <v>395</v>
      </c>
      <c r="F95" t="s">
        <v>396</v>
      </c>
      <c r="G95" t="s">
        <v>151</v>
      </c>
      <c r="H95" t="s">
        <v>397</v>
      </c>
      <c r="Q95" t="str">
        <f t="shared" si="4"/>
        <v>1554.9514000</v>
      </c>
      <c r="R95" t="str">
        <f t="shared" si="5"/>
        <v>694.79637</v>
      </c>
      <c r="S95" t="str">
        <f t="shared" si="6"/>
        <v>35777s</v>
      </c>
      <c r="U95" t="s">
        <v>25</v>
      </c>
      <c r="V95" t="str">
        <f t="shared" si="7"/>
        <v>1554.9514000</v>
      </c>
      <c r="W95" t="s">
        <v>26</v>
      </c>
      <c r="X95" t="str">
        <f t="shared" si="8"/>
        <v>694.79637</v>
      </c>
      <c r="Y95" t="s">
        <v>27</v>
      </c>
      <c r="Z95" t="str">
        <f t="shared" si="9"/>
        <v>35777s ( 1554.9514000 , 694.79637 )</v>
      </c>
    </row>
    <row r="96" spans="1:26" x14ac:dyDescent="0.2">
      <c r="A96" t="s">
        <v>153</v>
      </c>
      <c r="B96">
        <v>0</v>
      </c>
      <c r="C96">
        <v>0</v>
      </c>
      <c r="D96" t="s">
        <v>399</v>
      </c>
      <c r="E96" t="s">
        <v>395</v>
      </c>
      <c r="F96" t="s">
        <v>396</v>
      </c>
      <c r="G96" t="s">
        <v>151</v>
      </c>
      <c r="H96" t="s">
        <v>400</v>
      </c>
      <c r="Q96" t="str">
        <f t="shared" si="4"/>
        <v>1553.6664000</v>
      </c>
      <c r="R96" t="str">
        <f t="shared" si="5"/>
        <v>694.79637</v>
      </c>
      <c r="S96" t="str">
        <f t="shared" si="6"/>
        <v>35780s</v>
      </c>
      <c r="U96" t="s">
        <v>25</v>
      </c>
      <c r="V96" t="str">
        <f t="shared" si="7"/>
        <v>1553.6664000</v>
      </c>
      <c r="W96" t="s">
        <v>26</v>
      </c>
      <c r="X96" t="str">
        <f t="shared" si="8"/>
        <v>694.79637</v>
      </c>
      <c r="Y96" t="s">
        <v>27</v>
      </c>
      <c r="Z96" t="str">
        <f t="shared" si="9"/>
        <v>35780s ( 1553.6664000 , 694.79637 )</v>
      </c>
    </row>
    <row r="97" spans="1:26" x14ac:dyDescent="0.2">
      <c r="B97">
        <v>0</v>
      </c>
      <c r="C97">
        <v>0</v>
      </c>
      <c r="D97" t="s">
        <v>401</v>
      </c>
      <c r="E97">
        <v>0</v>
      </c>
      <c r="F97">
        <v>57821</v>
      </c>
      <c r="G97" t="s">
        <v>402</v>
      </c>
      <c r="H97" t="s">
        <v>401</v>
      </c>
      <c r="I97" t="s">
        <v>403</v>
      </c>
      <c r="J97" t="s">
        <v>151</v>
      </c>
      <c r="K97" t="s">
        <v>404</v>
      </c>
      <c r="Q97" t="str">
        <f t="shared" si="4"/>
        <v>1553.66640</v>
      </c>
      <c r="R97" t="str">
        <f t="shared" si="5"/>
        <v>699.78303</v>
      </c>
      <c r="S97" t="str">
        <f t="shared" si="6"/>
        <v>36732s</v>
      </c>
      <c r="U97" t="s">
        <v>25</v>
      </c>
      <c r="V97" t="str">
        <f t="shared" si="7"/>
        <v>1553.66640</v>
      </c>
      <c r="W97" t="s">
        <v>26</v>
      </c>
      <c r="X97" t="str">
        <f t="shared" si="8"/>
        <v>699.78303</v>
      </c>
      <c r="Y97" t="s">
        <v>27</v>
      </c>
      <c r="Z97" t="str">
        <f t="shared" si="9"/>
        <v>36732s ( 1553.66640 , 699.78303 )</v>
      </c>
    </row>
    <row r="98" spans="1:26" x14ac:dyDescent="0.2">
      <c r="B98">
        <v>0</v>
      </c>
      <c r="C98">
        <v>0</v>
      </c>
      <c r="D98" t="s">
        <v>405</v>
      </c>
      <c r="E98">
        <v>0</v>
      </c>
      <c r="F98">
        <v>54633</v>
      </c>
      <c r="G98" t="s">
        <v>402</v>
      </c>
      <c r="H98" t="s">
        <v>405</v>
      </c>
      <c r="I98" t="s">
        <v>406</v>
      </c>
      <c r="J98" t="s">
        <v>151</v>
      </c>
      <c r="K98" t="s">
        <v>407</v>
      </c>
      <c r="Q98" t="str">
        <f t="shared" si="4"/>
        <v>1553.66640</v>
      </c>
      <c r="R98" t="str">
        <f t="shared" si="5"/>
        <v>700.87228</v>
      </c>
      <c r="S98" t="str">
        <f t="shared" si="6"/>
        <v>37364s</v>
      </c>
      <c r="U98" t="s">
        <v>25</v>
      </c>
      <c r="V98" t="str">
        <f t="shared" si="7"/>
        <v>1553.66640</v>
      </c>
      <c r="W98" t="s">
        <v>26</v>
      </c>
      <c r="X98" t="str">
        <f t="shared" si="8"/>
        <v>700.87228</v>
      </c>
      <c r="Y98" t="s">
        <v>27</v>
      </c>
      <c r="Z98" t="str">
        <f t="shared" si="9"/>
        <v>37364s ( 1553.66640 , 700.87228 )</v>
      </c>
    </row>
    <row r="99" spans="1:26" x14ac:dyDescent="0.2">
      <c r="B99">
        <v>0</v>
      </c>
      <c r="C99">
        <v>0</v>
      </c>
      <c r="D99" t="s">
        <v>408</v>
      </c>
      <c r="E99">
        <v>0</v>
      </c>
      <c r="F99">
        <v>53836</v>
      </c>
      <c r="G99" t="s">
        <v>402</v>
      </c>
      <c r="H99" t="s">
        <v>408</v>
      </c>
      <c r="I99" t="s">
        <v>406</v>
      </c>
      <c r="J99" t="s">
        <v>151</v>
      </c>
      <c r="K99" t="s">
        <v>409</v>
      </c>
      <c r="Q99" t="str">
        <f t="shared" si="4"/>
        <v>1553.66640</v>
      </c>
      <c r="R99" t="str">
        <f t="shared" si="5"/>
        <v>701.27085</v>
      </c>
      <c r="S99" t="str">
        <f t="shared" si="6"/>
        <v>37747s</v>
      </c>
      <c r="U99" t="s">
        <v>25</v>
      </c>
      <c r="V99" t="str">
        <f t="shared" si="7"/>
        <v>1553.66640</v>
      </c>
      <c r="W99" t="s">
        <v>26</v>
      </c>
      <c r="X99" t="str">
        <f t="shared" si="8"/>
        <v>701.27085</v>
      </c>
      <c r="Y99" t="s">
        <v>27</v>
      </c>
      <c r="Z99" t="str">
        <f t="shared" si="9"/>
        <v>37747s ( 1553.66640 , 701.27085 )</v>
      </c>
    </row>
    <row r="100" spans="1:26" x14ac:dyDescent="0.2">
      <c r="B100">
        <v>0</v>
      </c>
      <c r="C100">
        <v>0</v>
      </c>
      <c r="D100" t="s">
        <v>410</v>
      </c>
      <c r="E100">
        <v>0</v>
      </c>
      <c r="F100">
        <v>53511</v>
      </c>
      <c r="G100" t="s">
        <v>402</v>
      </c>
      <c r="H100" t="s">
        <v>410</v>
      </c>
      <c r="I100" t="s">
        <v>411</v>
      </c>
      <c r="J100" t="s">
        <v>151</v>
      </c>
      <c r="K100" t="s">
        <v>412</v>
      </c>
      <c r="Q100" t="str">
        <f t="shared" si="4"/>
        <v>1553.66640</v>
      </c>
      <c r="R100" t="str">
        <f t="shared" si="5"/>
        <v>709.92979</v>
      </c>
      <c r="S100" t="str">
        <f t="shared" si="6"/>
        <v>39268s</v>
      </c>
      <c r="U100" t="s">
        <v>25</v>
      </c>
      <c r="V100" t="str">
        <f t="shared" si="7"/>
        <v>1553.66640</v>
      </c>
      <c r="W100" t="s">
        <v>26</v>
      </c>
      <c r="X100" t="str">
        <f t="shared" si="8"/>
        <v>709.92979</v>
      </c>
      <c r="Y100" t="s">
        <v>27</v>
      </c>
      <c r="Z100" t="str">
        <f t="shared" si="9"/>
        <v>39268s ( 1553.66640 , 709.92979 )</v>
      </c>
    </row>
    <row r="101" spans="1:26" x14ac:dyDescent="0.2">
      <c r="A101" t="s">
        <v>153</v>
      </c>
      <c r="B101">
        <v>0</v>
      </c>
      <c r="C101">
        <v>0</v>
      </c>
      <c r="D101" t="s">
        <v>413</v>
      </c>
      <c r="E101" t="s">
        <v>410</v>
      </c>
      <c r="F101" t="s">
        <v>414</v>
      </c>
      <c r="G101" t="s">
        <v>151</v>
      </c>
      <c r="H101" t="s">
        <v>415</v>
      </c>
      <c r="Q101" t="str">
        <f t="shared" si="4"/>
        <v>1475.0864000</v>
      </c>
      <c r="R101" t="str">
        <f t="shared" si="5"/>
        <v>709.92979</v>
      </c>
      <c r="S101" t="str">
        <f t="shared" si="6"/>
        <v>39273s</v>
      </c>
      <c r="U101" t="s">
        <v>25</v>
      </c>
      <c r="V101" t="str">
        <f t="shared" si="7"/>
        <v>1475.0864000</v>
      </c>
      <c r="W101" t="s">
        <v>26</v>
      </c>
      <c r="X101" t="str">
        <f t="shared" si="8"/>
        <v>709.92979</v>
      </c>
      <c r="Y101" t="s">
        <v>27</v>
      </c>
      <c r="Z101" t="str">
        <f t="shared" si="9"/>
        <v>39273s ( 1475.0864000 , 709.92979 )</v>
      </c>
    </row>
    <row r="102" spans="1:26" x14ac:dyDescent="0.2">
      <c r="B102">
        <v>0</v>
      </c>
      <c r="C102">
        <v>0</v>
      </c>
      <c r="D102" t="s">
        <v>416</v>
      </c>
      <c r="E102">
        <v>0</v>
      </c>
      <c r="F102">
        <v>58316</v>
      </c>
      <c r="G102" t="s">
        <v>417</v>
      </c>
      <c r="H102" t="s">
        <v>416</v>
      </c>
      <c r="I102" t="s">
        <v>418</v>
      </c>
      <c r="J102" t="s">
        <v>151</v>
      </c>
      <c r="K102" t="s">
        <v>419</v>
      </c>
      <c r="Q102" t="str">
        <f t="shared" si="4"/>
        <v>1475.08640</v>
      </c>
      <c r="R102" t="str">
        <f t="shared" si="5"/>
        <v>712.59865</v>
      </c>
      <c r="S102" t="str">
        <f t="shared" si="6"/>
        <v>40346s</v>
      </c>
      <c r="U102" t="s">
        <v>25</v>
      </c>
      <c r="V102" t="str">
        <f t="shared" si="7"/>
        <v>1475.08640</v>
      </c>
      <c r="W102" t="s">
        <v>26</v>
      </c>
      <c r="X102" t="str">
        <f t="shared" si="8"/>
        <v>712.59865</v>
      </c>
      <c r="Y102" t="s">
        <v>27</v>
      </c>
      <c r="Z102" t="str">
        <f t="shared" si="9"/>
        <v>40346s ( 1475.08640 , 712.59865 )</v>
      </c>
    </row>
    <row r="103" spans="1:26" x14ac:dyDescent="0.2">
      <c r="B103">
        <v>0</v>
      </c>
      <c r="C103">
        <v>0</v>
      </c>
      <c r="D103" t="s">
        <v>420</v>
      </c>
      <c r="E103">
        <v>0</v>
      </c>
      <c r="F103">
        <v>56243</v>
      </c>
      <c r="G103" t="s">
        <v>417</v>
      </c>
      <c r="H103" t="s">
        <v>420</v>
      </c>
      <c r="I103" t="s">
        <v>421</v>
      </c>
      <c r="J103" t="s">
        <v>151</v>
      </c>
      <c r="K103" t="s">
        <v>422</v>
      </c>
      <c r="Q103" t="str">
        <f t="shared" si="4"/>
        <v>1475.08640</v>
      </c>
      <c r="R103" t="str">
        <f t="shared" si="5"/>
        <v>714.84373</v>
      </c>
      <c r="S103" t="str">
        <f t="shared" si="6"/>
        <v>41099s</v>
      </c>
      <c r="U103" t="s">
        <v>25</v>
      </c>
      <c r="V103" t="str">
        <f t="shared" si="7"/>
        <v>1475.08640</v>
      </c>
      <c r="W103" t="s">
        <v>26</v>
      </c>
      <c r="X103" t="str">
        <f t="shared" si="8"/>
        <v>714.84373</v>
      </c>
      <c r="Y103" t="s">
        <v>27</v>
      </c>
      <c r="Z103" t="str">
        <f t="shared" si="9"/>
        <v>41099s ( 1475.08640 , 714.84373 )</v>
      </c>
    </row>
    <row r="104" spans="1:26" x14ac:dyDescent="0.2">
      <c r="B104">
        <v>0</v>
      </c>
      <c r="C104">
        <v>0</v>
      </c>
      <c r="D104" t="s">
        <v>423</v>
      </c>
      <c r="E104">
        <v>0</v>
      </c>
      <c r="F104">
        <v>57485</v>
      </c>
      <c r="G104" t="s">
        <v>417</v>
      </c>
      <c r="H104" t="s">
        <v>423</v>
      </c>
      <c r="I104" t="s">
        <v>424</v>
      </c>
      <c r="J104" t="s">
        <v>151</v>
      </c>
      <c r="K104" t="s">
        <v>425</v>
      </c>
      <c r="Q104" t="str">
        <f t="shared" si="4"/>
        <v>1475.08640</v>
      </c>
      <c r="R104" t="str">
        <f t="shared" si="5"/>
        <v>716.22130</v>
      </c>
      <c r="S104" t="str">
        <f t="shared" si="6"/>
        <v>41724s</v>
      </c>
      <c r="U104" t="s">
        <v>25</v>
      </c>
      <c r="V104" t="str">
        <f t="shared" si="7"/>
        <v>1475.08640</v>
      </c>
      <c r="W104" t="s">
        <v>26</v>
      </c>
      <c r="X104" t="str">
        <f t="shared" si="8"/>
        <v>716.22130</v>
      </c>
      <c r="Y104" t="s">
        <v>27</v>
      </c>
      <c r="Z104" t="str">
        <f t="shared" si="9"/>
        <v>41724s ( 1475.08640 , 716.22130 )</v>
      </c>
    </row>
    <row r="105" spans="1:26" x14ac:dyDescent="0.2">
      <c r="B105">
        <v>0</v>
      </c>
      <c r="C105">
        <v>0</v>
      </c>
      <c r="D105" t="s">
        <v>426</v>
      </c>
      <c r="E105">
        <v>0</v>
      </c>
      <c r="F105">
        <v>58841</v>
      </c>
      <c r="G105" t="s">
        <v>417</v>
      </c>
      <c r="H105" t="s">
        <v>426</v>
      </c>
      <c r="I105" t="s">
        <v>424</v>
      </c>
      <c r="J105" t="s">
        <v>151</v>
      </c>
      <c r="K105" t="s">
        <v>427</v>
      </c>
      <c r="Q105" t="str">
        <f t="shared" si="4"/>
        <v>1475.08640</v>
      </c>
      <c r="R105" t="str">
        <f t="shared" si="5"/>
        <v>717.39383</v>
      </c>
      <c r="S105" t="str">
        <f t="shared" si="6"/>
        <v>41835s</v>
      </c>
      <c r="U105" t="s">
        <v>25</v>
      </c>
      <c r="V105" t="str">
        <f t="shared" si="7"/>
        <v>1475.08640</v>
      </c>
      <c r="W105" t="s">
        <v>26</v>
      </c>
      <c r="X105" t="str">
        <f t="shared" si="8"/>
        <v>717.39383</v>
      </c>
      <c r="Y105" t="s">
        <v>27</v>
      </c>
      <c r="Z105" t="str">
        <f t="shared" si="9"/>
        <v>41835s ( 1475.08640 , 717.39383 )</v>
      </c>
    </row>
    <row r="106" spans="1:26" x14ac:dyDescent="0.2">
      <c r="B106">
        <v>0</v>
      </c>
      <c r="C106">
        <v>0</v>
      </c>
      <c r="D106" t="s">
        <v>428</v>
      </c>
      <c r="E106">
        <v>0</v>
      </c>
      <c r="F106">
        <v>57914</v>
      </c>
      <c r="G106" t="s">
        <v>417</v>
      </c>
      <c r="H106" t="s">
        <v>428</v>
      </c>
      <c r="I106" t="s">
        <v>429</v>
      </c>
      <c r="J106" t="s">
        <v>151</v>
      </c>
      <c r="K106" t="s">
        <v>430</v>
      </c>
      <c r="Q106" t="str">
        <f t="shared" si="4"/>
        <v>1475.08640</v>
      </c>
      <c r="R106" t="str">
        <f t="shared" si="5"/>
        <v>719.21456</v>
      </c>
      <c r="S106" t="str">
        <f t="shared" si="6"/>
        <v>42398s</v>
      </c>
      <c r="U106" t="s">
        <v>25</v>
      </c>
      <c r="V106" t="str">
        <f t="shared" si="7"/>
        <v>1475.08640</v>
      </c>
      <c r="W106" t="s">
        <v>26</v>
      </c>
      <c r="X106" t="str">
        <f t="shared" si="8"/>
        <v>719.21456</v>
      </c>
      <c r="Y106" t="s">
        <v>27</v>
      </c>
      <c r="Z106" t="str">
        <f t="shared" si="9"/>
        <v>42398s ( 1475.08640 , 719.21456 )</v>
      </c>
    </row>
    <row r="107" spans="1:26" x14ac:dyDescent="0.2">
      <c r="B107">
        <v>0</v>
      </c>
      <c r="C107">
        <v>0</v>
      </c>
      <c r="D107" t="s">
        <v>431</v>
      </c>
      <c r="E107">
        <v>0</v>
      </c>
      <c r="F107">
        <v>60314</v>
      </c>
      <c r="G107" t="s">
        <v>417</v>
      </c>
      <c r="H107" t="s">
        <v>431</v>
      </c>
      <c r="I107" t="s">
        <v>429</v>
      </c>
      <c r="J107" t="s">
        <v>151</v>
      </c>
      <c r="K107" t="s">
        <v>432</v>
      </c>
      <c r="Q107" t="str">
        <f t="shared" si="4"/>
        <v>1475.08640</v>
      </c>
      <c r="R107" t="str">
        <f t="shared" si="5"/>
        <v>720.42069</v>
      </c>
      <c r="S107" t="str">
        <f t="shared" si="6"/>
        <v>42477s</v>
      </c>
      <c r="U107" t="s">
        <v>25</v>
      </c>
      <c r="V107" t="str">
        <f t="shared" si="7"/>
        <v>1475.08640</v>
      </c>
      <c r="W107" t="s">
        <v>26</v>
      </c>
      <c r="X107" t="str">
        <f t="shared" si="8"/>
        <v>720.42069</v>
      </c>
      <c r="Y107" t="s">
        <v>27</v>
      </c>
      <c r="Z107" t="str">
        <f t="shared" si="9"/>
        <v>42477s ( 1475.08640 , 720.42069 )</v>
      </c>
    </row>
    <row r="108" spans="1:26" x14ac:dyDescent="0.2">
      <c r="B108">
        <v>0</v>
      </c>
      <c r="C108">
        <v>0</v>
      </c>
      <c r="D108" t="s">
        <v>433</v>
      </c>
      <c r="E108">
        <v>0</v>
      </c>
      <c r="F108">
        <v>61205</v>
      </c>
      <c r="G108" t="s">
        <v>417</v>
      </c>
      <c r="H108" t="s">
        <v>433</v>
      </c>
      <c r="I108" t="s">
        <v>434</v>
      </c>
      <c r="J108" t="s">
        <v>151</v>
      </c>
      <c r="K108" t="s">
        <v>435</v>
      </c>
      <c r="Q108" t="str">
        <f t="shared" si="4"/>
        <v>1475.08640</v>
      </c>
      <c r="R108" t="str">
        <f t="shared" si="5"/>
        <v>721.02365</v>
      </c>
      <c r="S108" t="str">
        <f t="shared" si="6"/>
        <v>42709s</v>
      </c>
      <c r="U108" t="s">
        <v>25</v>
      </c>
      <c r="V108" t="str">
        <f t="shared" si="7"/>
        <v>1475.08640</v>
      </c>
      <c r="W108" t="s">
        <v>26</v>
      </c>
      <c r="X108" t="str">
        <f t="shared" si="8"/>
        <v>721.02365</v>
      </c>
      <c r="Y108" t="s">
        <v>27</v>
      </c>
      <c r="Z108" t="str">
        <f t="shared" si="9"/>
        <v>42709s ( 1475.08640 , 721.02365 )</v>
      </c>
    </row>
    <row r="109" spans="1:26" x14ac:dyDescent="0.2">
      <c r="B109">
        <v>0</v>
      </c>
      <c r="C109">
        <v>0</v>
      </c>
      <c r="D109" t="s">
        <v>436</v>
      </c>
      <c r="E109">
        <v>0</v>
      </c>
      <c r="F109">
        <v>55471</v>
      </c>
      <c r="G109" t="s">
        <v>417</v>
      </c>
      <c r="H109" t="s">
        <v>436</v>
      </c>
      <c r="I109" t="s">
        <v>434</v>
      </c>
      <c r="J109" t="s">
        <v>151</v>
      </c>
      <c r="K109" t="s">
        <v>437</v>
      </c>
      <c r="Q109" t="str">
        <f t="shared" si="4"/>
        <v>1475.08640</v>
      </c>
      <c r="R109" t="str">
        <f t="shared" si="5"/>
        <v>721.06960</v>
      </c>
      <c r="S109" t="str">
        <f t="shared" si="6"/>
        <v>42841s</v>
      </c>
      <c r="U109" t="s">
        <v>25</v>
      </c>
      <c r="V109" t="str">
        <f t="shared" si="7"/>
        <v>1475.08640</v>
      </c>
      <c r="W109" t="s">
        <v>26</v>
      </c>
      <c r="X109" t="str">
        <f t="shared" si="8"/>
        <v>721.06960</v>
      </c>
      <c r="Y109" t="s">
        <v>27</v>
      </c>
      <c r="Z109" t="str">
        <f t="shared" si="9"/>
        <v>42841s ( 1475.08640 , 721.06960 )</v>
      </c>
    </row>
    <row r="110" spans="1:26" x14ac:dyDescent="0.2">
      <c r="B110">
        <v>0</v>
      </c>
      <c r="C110">
        <v>0</v>
      </c>
      <c r="D110" t="s">
        <v>151</v>
      </c>
      <c r="E110">
        <v>0</v>
      </c>
      <c r="F110" t="s">
        <v>417</v>
      </c>
      <c r="G110" t="s">
        <v>436</v>
      </c>
      <c r="H110" t="s">
        <v>434</v>
      </c>
      <c r="I110" t="s">
        <v>151</v>
      </c>
      <c r="J110" t="s">
        <v>438</v>
      </c>
      <c r="Q110" t="str">
        <f>F110</f>
        <v>1475.08640</v>
      </c>
      <c r="R110" t="str">
        <f>G110</f>
        <v>721.06960</v>
      </c>
      <c r="S110" t="str">
        <f>J110</f>
        <v>43200s</v>
      </c>
      <c r="U110" t="s">
        <v>25</v>
      </c>
      <c r="V110" t="str">
        <f t="shared" si="7"/>
        <v>1475.08640</v>
      </c>
      <c r="W110" t="s">
        <v>26</v>
      </c>
      <c r="X110" t="str">
        <f t="shared" si="8"/>
        <v>721.06960</v>
      </c>
      <c r="Y110" t="s">
        <v>27</v>
      </c>
      <c r="Z110" t="str">
        <f t="shared" si="9"/>
        <v>43200s ( 1475.08640 , 721.06960 )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E0F8E-FAA0-A044-AA60-F1F380529F35}">
  <dimension ref="A1:AN2150"/>
  <sheetViews>
    <sheetView tabSelected="1" topLeftCell="Q131" workbookViewId="0">
      <selection activeCell="U139" sqref="U139"/>
    </sheetView>
  </sheetViews>
  <sheetFormatPr baseColWidth="10" defaultRowHeight="15" x14ac:dyDescent="0.2"/>
  <cols>
    <col min="1" max="1" width="15.6640625" bestFit="1" customWidth="1"/>
    <col min="2" max="2" width="37" bestFit="1" customWidth="1"/>
    <col min="3" max="3" width="19" bestFit="1" customWidth="1"/>
    <col min="4" max="4" width="14.83203125" bestFit="1" customWidth="1"/>
    <col min="5" max="5" width="13.6640625" bestFit="1" customWidth="1"/>
    <col min="6" max="6" width="19" bestFit="1" customWidth="1"/>
    <col min="7" max="7" width="13.33203125" bestFit="1" customWidth="1"/>
    <col min="8" max="8" width="13" bestFit="1" customWidth="1"/>
    <col min="9" max="9" width="9.5" bestFit="1" customWidth="1"/>
    <col min="10" max="10" width="10.5" bestFit="1" customWidth="1"/>
    <col min="11" max="11" width="8.33203125" bestFit="1" customWidth="1"/>
    <col min="12" max="12" width="6.6640625" bestFit="1" customWidth="1"/>
    <col min="13" max="13" width="7.33203125" bestFit="1" customWidth="1"/>
    <col min="14" max="14" width="5.6640625" bestFit="1" customWidth="1"/>
    <col min="15" max="15" width="7.83203125" bestFit="1" customWidth="1"/>
    <col min="16" max="16" width="7.6640625" bestFit="1" customWidth="1"/>
    <col min="28" max="28" width="3" customWidth="1"/>
    <col min="29" max="29" width="6" customWidth="1"/>
    <col min="30" max="30" width="3" customWidth="1"/>
    <col min="31" max="31" width="6.5" customWidth="1"/>
    <col min="32" max="32" width="3" customWidth="1"/>
    <col min="35" max="35" width="2.6640625" customWidth="1"/>
    <col min="36" max="36" width="7.6640625" customWidth="1"/>
    <col min="37" max="37" width="2.1640625" customWidth="1"/>
    <col min="39" max="39" width="1.83203125" customWidth="1"/>
  </cols>
  <sheetData>
    <row r="1" spans="1:13" x14ac:dyDescent="0.2">
      <c r="A1" t="s">
        <v>439</v>
      </c>
      <c r="B1" t="s">
        <v>440</v>
      </c>
      <c r="C1" t="s">
        <v>441</v>
      </c>
    </row>
    <row r="2" spans="1:13" x14ac:dyDescent="0.2">
      <c r="A2" t="s">
        <v>442</v>
      </c>
      <c r="B2" t="s">
        <v>443</v>
      </c>
      <c r="C2" t="s">
        <v>151</v>
      </c>
      <c r="D2" t="s">
        <v>444</v>
      </c>
      <c r="E2" t="s">
        <v>445</v>
      </c>
      <c r="F2" t="s">
        <v>446</v>
      </c>
      <c r="G2" t="s">
        <v>447</v>
      </c>
      <c r="H2" t="s">
        <v>151</v>
      </c>
      <c r="I2" t="s">
        <v>448</v>
      </c>
      <c r="J2" s="11">
        <v>45002</v>
      </c>
    </row>
    <row r="3" spans="1:13" x14ac:dyDescent="0.2">
      <c r="A3" t="s">
        <v>439</v>
      </c>
      <c r="B3" t="s">
        <v>440</v>
      </c>
      <c r="C3" t="s">
        <v>449</v>
      </c>
      <c r="D3" t="s">
        <v>450</v>
      </c>
      <c r="E3" t="s">
        <v>451</v>
      </c>
      <c r="F3">
        <v>43200</v>
      </c>
    </row>
    <row r="4" spans="1:13" x14ac:dyDescent="0.2">
      <c r="A4" t="s">
        <v>452</v>
      </c>
      <c r="B4" t="s">
        <v>453</v>
      </c>
      <c r="C4" t="s">
        <v>454</v>
      </c>
      <c r="D4" t="s">
        <v>455</v>
      </c>
      <c r="E4" t="s">
        <v>456</v>
      </c>
    </row>
    <row r="5" spans="1:13" x14ac:dyDescent="0.2">
      <c r="A5" t="s">
        <v>457</v>
      </c>
      <c r="B5" t="s">
        <v>458</v>
      </c>
      <c r="C5" t="s">
        <v>459</v>
      </c>
      <c r="D5" t="s">
        <v>460</v>
      </c>
      <c r="E5" t="s">
        <v>461</v>
      </c>
      <c r="F5" t="s">
        <v>462</v>
      </c>
      <c r="G5" t="s">
        <v>463</v>
      </c>
    </row>
    <row r="6" spans="1:13" x14ac:dyDescent="0.2">
      <c r="A6" t="s">
        <v>464</v>
      </c>
      <c r="B6" t="s">
        <v>465</v>
      </c>
      <c r="C6">
        <v>8</v>
      </c>
      <c r="D6" t="s">
        <v>466</v>
      </c>
      <c r="E6" t="s">
        <v>467</v>
      </c>
      <c r="F6">
        <v>16</v>
      </c>
      <c r="G6" t="s">
        <v>468</v>
      </c>
      <c r="H6" t="s">
        <v>469</v>
      </c>
      <c r="I6" t="s">
        <v>470</v>
      </c>
      <c r="J6" t="s">
        <v>471</v>
      </c>
      <c r="K6" t="s">
        <v>450</v>
      </c>
      <c r="L6">
        <v>16</v>
      </c>
      <c r="M6" t="s">
        <v>472</v>
      </c>
    </row>
    <row r="7" spans="1:13" x14ac:dyDescent="0.2">
      <c r="A7" t="s">
        <v>473</v>
      </c>
      <c r="B7" t="s">
        <v>474</v>
      </c>
      <c r="C7" t="s">
        <v>453</v>
      </c>
      <c r="D7" t="s">
        <v>475</v>
      </c>
      <c r="E7">
        <v>604350</v>
      </c>
      <c r="F7" t="s">
        <v>476</v>
      </c>
      <c r="G7">
        <v>3544960</v>
      </c>
      <c r="H7" t="s">
        <v>477</v>
      </c>
      <c r="I7" t="s">
        <v>478</v>
      </c>
      <c r="J7">
        <v>45480416</v>
      </c>
      <c r="K7" t="s">
        <v>479</v>
      </c>
    </row>
    <row r="8" spans="1:13" x14ac:dyDescent="0.2">
      <c r="A8" t="s">
        <v>480</v>
      </c>
      <c r="B8" t="s">
        <v>481</v>
      </c>
      <c r="C8" t="s">
        <v>482</v>
      </c>
    </row>
    <row r="9" spans="1:13" x14ac:dyDescent="0.2">
      <c r="A9" t="s">
        <v>483</v>
      </c>
      <c r="B9" t="s">
        <v>484</v>
      </c>
      <c r="C9">
        <v>0</v>
      </c>
      <c r="D9" t="s">
        <v>485</v>
      </c>
      <c r="E9">
        <v>3544960</v>
      </c>
      <c r="F9" t="s">
        <v>11</v>
      </c>
      <c r="G9" t="s">
        <v>486</v>
      </c>
      <c r="H9" t="s">
        <v>487</v>
      </c>
    </row>
    <row r="10" spans="1:13" x14ac:dyDescent="0.2">
      <c r="A10" t="s">
        <v>488</v>
      </c>
      <c r="B10" t="s">
        <v>489</v>
      </c>
    </row>
    <row r="11" spans="1:13" x14ac:dyDescent="0.2">
      <c r="B11" t="s">
        <v>490</v>
      </c>
      <c r="C11" t="s">
        <v>491</v>
      </c>
      <c r="D11" t="s">
        <v>492</v>
      </c>
      <c r="E11" t="s">
        <v>493</v>
      </c>
    </row>
    <row r="12" spans="1:13" x14ac:dyDescent="0.2">
      <c r="B12" t="s">
        <v>494</v>
      </c>
      <c r="C12" t="s">
        <v>491</v>
      </c>
      <c r="D12" t="s">
        <v>495</v>
      </c>
      <c r="E12" t="s">
        <v>496</v>
      </c>
    </row>
    <row r="13" spans="1:13" x14ac:dyDescent="0.2">
      <c r="B13" t="s">
        <v>497</v>
      </c>
      <c r="C13" t="s">
        <v>491</v>
      </c>
      <c r="D13" t="s">
        <v>498</v>
      </c>
      <c r="E13" t="s">
        <v>499</v>
      </c>
    </row>
    <row r="14" spans="1:13" x14ac:dyDescent="0.2">
      <c r="B14" t="s">
        <v>500</v>
      </c>
      <c r="C14" t="s">
        <v>491</v>
      </c>
      <c r="D14" t="s">
        <v>498</v>
      </c>
      <c r="E14" t="s">
        <v>501</v>
      </c>
    </row>
    <row r="15" spans="1:13" x14ac:dyDescent="0.2">
      <c r="A15" t="s">
        <v>502</v>
      </c>
      <c r="B15" t="s">
        <v>503</v>
      </c>
      <c r="C15" t="s">
        <v>504</v>
      </c>
      <c r="D15" t="s">
        <v>505</v>
      </c>
      <c r="E15" t="s">
        <v>506</v>
      </c>
    </row>
    <row r="16" spans="1:13" x14ac:dyDescent="0.2">
      <c r="A16" t="s">
        <v>507</v>
      </c>
      <c r="B16" t="s">
        <v>508</v>
      </c>
      <c r="C16">
        <v>60928</v>
      </c>
      <c r="D16" t="s">
        <v>9</v>
      </c>
      <c r="E16" t="s">
        <v>478</v>
      </c>
      <c r="F16">
        <v>2113544</v>
      </c>
      <c r="G16" t="s">
        <v>477</v>
      </c>
      <c r="H16" t="s">
        <v>509</v>
      </c>
      <c r="I16" t="s">
        <v>133</v>
      </c>
      <c r="J16" t="s">
        <v>510</v>
      </c>
      <c r="K16" t="s">
        <v>511</v>
      </c>
      <c r="L16" t="s">
        <v>512</v>
      </c>
    </row>
    <row r="17" spans="1:12" x14ac:dyDescent="0.2">
      <c r="A17" t="s">
        <v>507</v>
      </c>
      <c r="B17" t="s">
        <v>508</v>
      </c>
      <c r="C17">
        <v>174146</v>
      </c>
      <c r="D17" t="s">
        <v>9</v>
      </c>
      <c r="E17" t="s">
        <v>478</v>
      </c>
      <c r="F17">
        <v>2487142</v>
      </c>
      <c r="G17" t="s">
        <v>477</v>
      </c>
      <c r="H17" t="s">
        <v>509</v>
      </c>
      <c r="I17" t="s">
        <v>133</v>
      </c>
      <c r="J17" t="s">
        <v>510</v>
      </c>
      <c r="K17" t="s">
        <v>513</v>
      </c>
      <c r="L17" t="s">
        <v>512</v>
      </c>
    </row>
    <row r="18" spans="1:12" x14ac:dyDescent="0.2">
      <c r="A18" t="s">
        <v>507</v>
      </c>
      <c r="B18" t="s">
        <v>508</v>
      </c>
      <c r="C18">
        <v>174276</v>
      </c>
      <c r="D18" t="s">
        <v>9</v>
      </c>
      <c r="E18" t="s">
        <v>478</v>
      </c>
      <c r="F18">
        <v>2487142</v>
      </c>
      <c r="G18" t="s">
        <v>477</v>
      </c>
      <c r="H18" t="s">
        <v>509</v>
      </c>
      <c r="I18" t="s">
        <v>133</v>
      </c>
      <c r="J18" t="s">
        <v>510</v>
      </c>
      <c r="K18" t="s">
        <v>514</v>
      </c>
      <c r="L18" t="s">
        <v>512</v>
      </c>
    </row>
    <row r="19" spans="1:12" x14ac:dyDescent="0.2">
      <c r="A19" t="s">
        <v>507</v>
      </c>
      <c r="B19" t="s">
        <v>508</v>
      </c>
      <c r="C19">
        <v>174276</v>
      </c>
      <c r="D19" t="s">
        <v>9</v>
      </c>
      <c r="E19" t="s">
        <v>478</v>
      </c>
      <c r="F19">
        <v>2487142</v>
      </c>
      <c r="G19" t="s">
        <v>477</v>
      </c>
      <c r="H19" t="s">
        <v>509</v>
      </c>
      <c r="I19" t="s">
        <v>133</v>
      </c>
      <c r="J19" t="s">
        <v>510</v>
      </c>
      <c r="K19" t="s">
        <v>515</v>
      </c>
      <c r="L19" t="s">
        <v>512</v>
      </c>
    </row>
    <row r="20" spans="1:12" x14ac:dyDescent="0.2">
      <c r="A20" t="s">
        <v>507</v>
      </c>
      <c r="B20" t="s">
        <v>508</v>
      </c>
      <c r="C20">
        <v>210276</v>
      </c>
      <c r="D20" t="s">
        <v>9</v>
      </c>
      <c r="E20" t="s">
        <v>478</v>
      </c>
      <c r="F20">
        <v>2487142</v>
      </c>
      <c r="G20" t="s">
        <v>477</v>
      </c>
      <c r="H20" t="s">
        <v>509</v>
      </c>
      <c r="I20" t="s">
        <v>133</v>
      </c>
      <c r="J20" t="s">
        <v>510</v>
      </c>
      <c r="K20" t="s">
        <v>516</v>
      </c>
      <c r="L20" t="s">
        <v>512</v>
      </c>
    </row>
    <row r="21" spans="1:12" x14ac:dyDescent="0.2">
      <c r="A21" t="s">
        <v>507</v>
      </c>
      <c r="B21" t="s">
        <v>508</v>
      </c>
      <c r="C21">
        <v>217476</v>
      </c>
      <c r="D21" t="s">
        <v>9</v>
      </c>
      <c r="E21" t="s">
        <v>478</v>
      </c>
      <c r="F21">
        <v>2487142</v>
      </c>
      <c r="G21" t="s">
        <v>477</v>
      </c>
      <c r="H21" t="s">
        <v>509</v>
      </c>
      <c r="I21" t="s">
        <v>133</v>
      </c>
      <c r="J21" t="s">
        <v>510</v>
      </c>
      <c r="K21" t="s">
        <v>517</v>
      </c>
      <c r="L21" t="s">
        <v>512</v>
      </c>
    </row>
    <row r="22" spans="1:12" x14ac:dyDescent="0.2">
      <c r="A22" t="s">
        <v>507</v>
      </c>
      <c r="B22" t="s">
        <v>508</v>
      </c>
      <c r="C22">
        <v>217476</v>
      </c>
      <c r="D22" t="s">
        <v>9</v>
      </c>
      <c r="E22" t="s">
        <v>478</v>
      </c>
      <c r="F22">
        <v>2487142</v>
      </c>
      <c r="G22" t="s">
        <v>477</v>
      </c>
      <c r="H22" t="s">
        <v>509</v>
      </c>
      <c r="I22" t="s">
        <v>133</v>
      </c>
      <c r="J22" t="s">
        <v>510</v>
      </c>
      <c r="K22" t="s">
        <v>518</v>
      </c>
      <c r="L22" t="s">
        <v>512</v>
      </c>
    </row>
    <row r="23" spans="1:12" x14ac:dyDescent="0.2">
      <c r="A23" t="s">
        <v>507</v>
      </c>
      <c r="B23" t="s">
        <v>508</v>
      </c>
      <c r="C23">
        <v>217476</v>
      </c>
      <c r="D23" t="s">
        <v>9</v>
      </c>
      <c r="E23" t="s">
        <v>478</v>
      </c>
      <c r="F23">
        <v>2487142</v>
      </c>
      <c r="G23" t="s">
        <v>477</v>
      </c>
      <c r="H23" t="s">
        <v>509</v>
      </c>
      <c r="I23" t="s">
        <v>133</v>
      </c>
      <c r="J23" t="s">
        <v>510</v>
      </c>
      <c r="K23" t="s">
        <v>519</v>
      </c>
      <c r="L23" t="s">
        <v>512</v>
      </c>
    </row>
    <row r="24" spans="1:12" x14ac:dyDescent="0.2">
      <c r="A24" t="s">
        <v>507</v>
      </c>
      <c r="B24" t="s">
        <v>508</v>
      </c>
      <c r="C24">
        <v>217476</v>
      </c>
      <c r="D24" t="s">
        <v>9</v>
      </c>
      <c r="E24" t="s">
        <v>478</v>
      </c>
      <c r="F24">
        <v>2487142</v>
      </c>
      <c r="G24" t="s">
        <v>477</v>
      </c>
      <c r="H24" t="s">
        <v>509</v>
      </c>
      <c r="I24" t="s">
        <v>133</v>
      </c>
      <c r="J24" t="s">
        <v>510</v>
      </c>
      <c r="K24" t="s">
        <v>520</v>
      </c>
      <c r="L24" t="s">
        <v>512</v>
      </c>
    </row>
    <row r="25" spans="1:12" x14ac:dyDescent="0.2">
      <c r="A25" t="s">
        <v>507</v>
      </c>
      <c r="B25" t="s">
        <v>508</v>
      </c>
      <c r="C25">
        <v>217487</v>
      </c>
      <c r="D25" t="s">
        <v>9</v>
      </c>
      <c r="E25" t="s">
        <v>478</v>
      </c>
      <c r="F25">
        <v>2487152</v>
      </c>
      <c r="G25" t="s">
        <v>477</v>
      </c>
      <c r="H25" t="s">
        <v>509</v>
      </c>
      <c r="I25" t="s">
        <v>133</v>
      </c>
      <c r="J25" t="s">
        <v>510</v>
      </c>
      <c r="K25" t="s">
        <v>521</v>
      </c>
      <c r="L25" t="s">
        <v>512</v>
      </c>
    </row>
    <row r="26" spans="1:12" x14ac:dyDescent="0.2">
      <c r="A26" t="s">
        <v>507</v>
      </c>
      <c r="B26" t="s">
        <v>508</v>
      </c>
      <c r="C26">
        <v>217487</v>
      </c>
      <c r="D26" t="s">
        <v>9</v>
      </c>
      <c r="E26" t="s">
        <v>478</v>
      </c>
      <c r="F26">
        <v>2487152</v>
      </c>
      <c r="G26" t="s">
        <v>477</v>
      </c>
      <c r="H26" t="s">
        <v>509</v>
      </c>
      <c r="I26" t="s">
        <v>133</v>
      </c>
      <c r="J26" t="s">
        <v>510</v>
      </c>
      <c r="K26" t="s">
        <v>522</v>
      </c>
      <c r="L26" t="s">
        <v>512</v>
      </c>
    </row>
    <row r="27" spans="1:12" x14ac:dyDescent="0.2">
      <c r="A27" t="s">
        <v>507</v>
      </c>
      <c r="B27" t="s">
        <v>508</v>
      </c>
      <c r="C27">
        <v>217487</v>
      </c>
      <c r="D27" t="s">
        <v>9</v>
      </c>
      <c r="E27" t="s">
        <v>478</v>
      </c>
      <c r="F27">
        <v>2487152</v>
      </c>
      <c r="G27" t="s">
        <v>477</v>
      </c>
    </row>
    <row r="28" spans="1:12" x14ac:dyDescent="0.2">
      <c r="A28" t="s">
        <v>507</v>
      </c>
      <c r="B28" t="s">
        <v>523</v>
      </c>
      <c r="C28" t="s">
        <v>524</v>
      </c>
    </row>
    <row r="29" spans="1:12" x14ac:dyDescent="0.2">
      <c r="A29" t="s">
        <v>525</v>
      </c>
      <c r="B29">
        <v>386863</v>
      </c>
      <c r="C29" t="s">
        <v>476</v>
      </c>
      <c r="D29">
        <v>1057808</v>
      </c>
      <c r="E29" t="s">
        <v>526</v>
      </c>
      <c r="F29">
        <v>11818116</v>
      </c>
      <c r="G29" t="s">
        <v>479</v>
      </c>
    </row>
    <row r="30" spans="1:12" x14ac:dyDescent="0.2">
      <c r="A30" t="s">
        <v>483</v>
      </c>
      <c r="B30" t="s">
        <v>484</v>
      </c>
      <c r="C30">
        <v>0</v>
      </c>
      <c r="D30" t="s">
        <v>485</v>
      </c>
      <c r="E30">
        <v>1057808</v>
      </c>
      <c r="F30" t="s">
        <v>11</v>
      </c>
      <c r="G30" t="s">
        <v>527</v>
      </c>
      <c r="H30" t="s">
        <v>487</v>
      </c>
    </row>
    <row r="31" spans="1:12" x14ac:dyDescent="0.2">
      <c r="A31" t="s">
        <v>502</v>
      </c>
      <c r="B31" t="s">
        <v>503</v>
      </c>
      <c r="C31" t="s">
        <v>504</v>
      </c>
      <c r="D31" t="s">
        <v>505</v>
      </c>
      <c r="E31" t="s">
        <v>528</v>
      </c>
    </row>
    <row r="33" spans="1:11" x14ac:dyDescent="0.2">
      <c r="A33" t="s">
        <v>529</v>
      </c>
      <c r="B33" t="s">
        <v>530</v>
      </c>
      <c r="C33" t="s">
        <v>531</v>
      </c>
      <c r="D33" t="s">
        <v>532</v>
      </c>
      <c r="E33" t="s">
        <v>5</v>
      </c>
      <c r="F33" t="s">
        <v>533</v>
      </c>
      <c r="G33" t="s">
        <v>6</v>
      </c>
      <c r="H33" t="s">
        <v>533</v>
      </c>
      <c r="I33" t="s">
        <v>478</v>
      </c>
      <c r="J33" t="s">
        <v>534</v>
      </c>
    </row>
    <row r="34" spans="1:11" x14ac:dyDescent="0.2">
      <c r="A34" t="s">
        <v>535</v>
      </c>
      <c r="B34" t="s">
        <v>534</v>
      </c>
      <c r="C34" t="s">
        <v>536</v>
      </c>
      <c r="D34" t="s">
        <v>537</v>
      </c>
    </row>
    <row r="36" spans="1:11" x14ac:dyDescent="0.2">
      <c r="A36" t="s">
        <v>538</v>
      </c>
      <c r="B36" t="s">
        <v>534</v>
      </c>
      <c r="C36" t="s">
        <v>539</v>
      </c>
    </row>
    <row r="38" spans="1:11" x14ac:dyDescent="0.2">
      <c r="A38" t="s">
        <v>540</v>
      </c>
      <c r="B38" t="s">
        <v>523</v>
      </c>
      <c r="C38" t="s">
        <v>541</v>
      </c>
    </row>
    <row r="40" spans="1:11" x14ac:dyDescent="0.2">
      <c r="A40" t="s">
        <v>542</v>
      </c>
      <c r="B40" t="s">
        <v>489</v>
      </c>
    </row>
    <row r="41" spans="1:11" x14ac:dyDescent="0.2">
      <c r="B41" t="s">
        <v>543</v>
      </c>
      <c r="C41" t="s">
        <v>10</v>
      </c>
      <c r="D41" t="s">
        <v>544</v>
      </c>
      <c r="E41">
        <v>150</v>
      </c>
    </row>
    <row r="42" spans="1:11" x14ac:dyDescent="0.2">
      <c r="B42" t="s">
        <v>545</v>
      </c>
      <c r="C42" t="s">
        <v>546</v>
      </c>
      <c r="D42" t="s">
        <v>544</v>
      </c>
      <c r="E42" t="s">
        <v>547</v>
      </c>
    </row>
    <row r="43" spans="1:11" x14ac:dyDescent="0.2">
      <c r="B43" t="s">
        <v>548</v>
      </c>
      <c r="C43" t="s">
        <v>546</v>
      </c>
      <c r="D43" t="s">
        <v>544</v>
      </c>
      <c r="E43" t="s">
        <v>549</v>
      </c>
      <c r="F43" t="s">
        <v>550</v>
      </c>
      <c r="G43">
        <v>450</v>
      </c>
      <c r="H43" t="s">
        <v>551</v>
      </c>
      <c r="I43" t="s">
        <v>552</v>
      </c>
      <c r="J43" t="s">
        <v>553</v>
      </c>
    </row>
    <row r="44" spans="1:11" x14ac:dyDescent="0.2">
      <c r="B44" t="s">
        <v>548</v>
      </c>
      <c r="C44" t="s">
        <v>554</v>
      </c>
      <c r="D44" t="s">
        <v>544</v>
      </c>
      <c r="E44" t="s">
        <v>555</v>
      </c>
      <c r="F44" t="s">
        <v>556</v>
      </c>
      <c r="G44" t="s">
        <v>557</v>
      </c>
      <c r="H44">
        <v>1</v>
      </c>
      <c r="I44" t="s">
        <v>558</v>
      </c>
      <c r="J44" t="s">
        <v>559</v>
      </c>
      <c r="K44" t="s">
        <v>560</v>
      </c>
    </row>
    <row r="45" spans="1:11" x14ac:dyDescent="0.2">
      <c r="B45" t="s">
        <v>561</v>
      </c>
      <c r="C45" t="s">
        <v>544</v>
      </c>
      <c r="D45">
        <v>6</v>
      </c>
    </row>
    <row r="47" spans="1:11" x14ac:dyDescent="0.2">
      <c r="B47" t="s">
        <v>494</v>
      </c>
      <c r="C47" t="s">
        <v>562</v>
      </c>
    </row>
    <row r="48" spans="1:11" x14ac:dyDescent="0.2">
      <c r="A48" t="s">
        <v>563</v>
      </c>
      <c r="B48" t="s">
        <v>15</v>
      </c>
      <c r="C48" t="s">
        <v>16</v>
      </c>
      <c r="D48" t="s">
        <v>15</v>
      </c>
      <c r="E48" t="s">
        <v>16</v>
      </c>
      <c r="F48" t="s">
        <v>564</v>
      </c>
      <c r="G48" t="s">
        <v>565</v>
      </c>
    </row>
    <row r="49" spans="2:8" x14ac:dyDescent="0.2">
      <c r="B49">
        <v>0</v>
      </c>
      <c r="C49" t="s">
        <v>566</v>
      </c>
      <c r="D49" t="s">
        <v>567</v>
      </c>
      <c r="E49" t="s">
        <v>568</v>
      </c>
      <c r="F49" t="s">
        <v>569</v>
      </c>
      <c r="G49" t="s">
        <v>570</v>
      </c>
      <c r="H49" t="s">
        <v>571</v>
      </c>
    </row>
    <row r="50" spans="2:8" x14ac:dyDescent="0.2">
      <c r="B50">
        <v>1</v>
      </c>
      <c r="C50" t="s">
        <v>572</v>
      </c>
      <c r="D50" t="s">
        <v>573</v>
      </c>
      <c r="E50" t="s">
        <v>574</v>
      </c>
      <c r="F50" t="s">
        <v>575</v>
      </c>
      <c r="G50" t="s">
        <v>576</v>
      </c>
      <c r="H50" t="s">
        <v>577</v>
      </c>
    </row>
    <row r="51" spans="2:8" x14ac:dyDescent="0.2">
      <c r="B51">
        <v>2</v>
      </c>
      <c r="C51" t="s">
        <v>578</v>
      </c>
      <c r="D51" t="s">
        <v>579</v>
      </c>
      <c r="E51" t="s">
        <v>580</v>
      </c>
      <c r="F51" t="s">
        <v>581</v>
      </c>
      <c r="G51" t="s">
        <v>582</v>
      </c>
      <c r="H51" t="s">
        <v>583</v>
      </c>
    </row>
    <row r="52" spans="2:8" x14ac:dyDescent="0.2">
      <c r="B52">
        <v>3</v>
      </c>
      <c r="C52" t="s">
        <v>584</v>
      </c>
      <c r="D52" t="s">
        <v>585</v>
      </c>
      <c r="E52" t="s">
        <v>586</v>
      </c>
      <c r="F52" t="s">
        <v>587</v>
      </c>
      <c r="G52" t="s">
        <v>588</v>
      </c>
      <c r="H52" t="s">
        <v>589</v>
      </c>
    </row>
    <row r="53" spans="2:8" x14ac:dyDescent="0.2">
      <c r="B53">
        <v>4</v>
      </c>
      <c r="C53" t="s">
        <v>590</v>
      </c>
      <c r="D53" t="s">
        <v>591</v>
      </c>
      <c r="E53" t="s">
        <v>592</v>
      </c>
      <c r="F53" t="s">
        <v>593</v>
      </c>
      <c r="G53" t="s">
        <v>594</v>
      </c>
      <c r="H53" t="s">
        <v>589</v>
      </c>
    </row>
    <row r="54" spans="2:8" x14ac:dyDescent="0.2">
      <c r="B54">
        <v>5</v>
      </c>
      <c r="C54" t="s">
        <v>595</v>
      </c>
      <c r="D54" t="s">
        <v>596</v>
      </c>
      <c r="E54" t="s">
        <v>597</v>
      </c>
      <c r="F54" t="s">
        <v>598</v>
      </c>
      <c r="G54" t="s">
        <v>599</v>
      </c>
      <c r="H54" t="s">
        <v>600</v>
      </c>
    </row>
    <row r="55" spans="2:8" x14ac:dyDescent="0.2">
      <c r="B55">
        <v>6</v>
      </c>
      <c r="C55" t="s">
        <v>601</v>
      </c>
      <c r="D55" t="s">
        <v>602</v>
      </c>
      <c r="E55" t="s">
        <v>603</v>
      </c>
      <c r="F55" t="s">
        <v>604</v>
      </c>
      <c r="G55" t="s">
        <v>605</v>
      </c>
      <c r="H55" t="s">
        <v>606</v>
      </c>
    </row>
    <row r="56" spans="2:8" x14ac:dyDescent="0.2">
      <c r="B56">
        <v>7</v>
      </c>
      <c r="C56" t="s">
        <v>607</v>
      </c>
      <c r="D56" t="s">
        <v>608</v>
      </c>
      <c r="E56" t="s">
        <v>609</v>
      </c>
      <c r="F56" t="s">
        <v>610</v>
      </c>
      <c r="G56" t="s">
        <v>611</v>
      </c>
      <c r="H56" t="s">
        <v>606</v>
      </c>
    </row>
    <row r="57" spans="2:8" x14ac:dyDescent="0.2">
      <c r="B57">
        <v>8</v>
      </c>
      <c r="C57" t="s">
        <v>612</v>
      </c>
      <c r="D57" t="s">
        <v>613</v>
      </c>
      <c r="E57" t="s">
        <v>614</v>
      </c>
      <c r="F57" t="s">
        <v>615</v>
      </c>
      <c r="G57" t="s">
        <v>616</v>
      </c>
      <c r="H57" t="s">
        <v>617</v>
      </c>
    </row>
    <row r="58" spans="2:8" x14ac:dyDescent="0.2">
      <c r="B58">
        <v>9</v>
      </c>
      <c r="C58" t="s">
        <v>618</v>
      </c>
      <c r="D58" t="s">
        <v>619</v>
      </c>
      <c r="E58" t="s">
        <v>620</v>
      </c>
      <c r="F58" t="s">
        <v>621</v>
      </c>
      <c r="G58" t="s">
        <v>622</v>
      </c>
      <c r="H58" t="s">
        <v>623</v>
      </c>
    </row>
    <row r="59" spans="2:8" x14ac:dyDescent="0.2">
      <c r="B59">
        <v>10</v>
      </c>
      <c r="C59" t="s">
        <v>624</v>
      </c>
      <c r="D59" t="s">
        <v>625</v>
      </c>
      <c r="E59" t="s">
        <v>626</v>
      </c>
      <c r="F59" t="s">
        <v>627</v>
      </c>
      <c r="G59" t="s">
        <v>628</v>
      </c>
      <c r="H59" t="s">
        <v>629</v>
      </c>
    </row>
    <row r="60" spans="2:8" x14ac:dyDescent="0.2">
      <c r="B60">
        <v>11</v>
      </c>
      <c r="C60" t="s">
        <v>630</v>
      </c>
      <c r="D60" t="s">
        <v>631</v>
      </c>
      <c r="E60" t="s">
        <v>632</v>
      </c>
      <c r="F60" t="s">
        <v>633</v>
      </c>
      <c r="G60" t="s">
        <v>634</v>
      </c>
      <c r="H60" t="s">
        <v>629</v>
      </c>
    </row>
    <row r="61" spans="2:8" x14ac:dyDescent="0.2">
      <c r="B61">
        <v>12</v>
      </c>
      <c r="C61" t="s">
        <v>635</v>
      </c>
      <c r="D61" t="s">
        <v>636</v>
      </c>
      <c r="E61" t="s">
        <v>637</v>
      </c>
      <c r="F61" t="s">
        <v>638</v>
      </c>
      <c r="G61" t="s">
        <v>639</v>
      </c>
      <c r="H61" t="s">
        <v>640</v>
      </c>
    </row>
    <row r="62" spans="2:8" x14ac:dyDescent="0.2">
      <c r="B62">
        <v>13</v>
      </c>
      <c r="C62" t="s">
        <v>641</v>
      </c>
      <c r="D62" t="s">
        <v>642</v>
      </c>
      <c r="E62" t="s">
        <v>643</v>
      </c>
      <c r="F62" t="s">
        <v>644</v>
      </c>
      <c r="G62" t="s">
        <v>645</v>
      </c>
      <c r="H62" t="s">
        <v>646</v>
      </c>
    </row>
    <row r="63" spans="2:8" x14ac:dyDescent="0.2">
      <c r="B63">
        <v>14</v>
      </c>
      <c r="C63" t="s">
        <v>647</v>
      </c>
      <c r="D63" t="s">
        <v>648</v>
      </c>
      <c r="E63" t="s">
        <v>649</v>
      </c>
      <c r="F63" t="s">
        <v>650</v>
      </c>
      <c r="G63" t="s">
        <v>651</v>
      </c>
      <c r="H63" t="s">
        <v>646</v>
      </c>
    </row>
    <row r="64" spans="2:8" x14ac:dyDescent="0.2">
      <c r="B64">
        <v>15</v>
      </c>
      <c r="C64" t="s">
        <v>652</v>
      </c>
      <c r="D64" t="s">
        <v>653</v>
      </c>
      <c r="E64" t="s">
        <v>654</v>
      </c>
      <c r="F64" t="s">
        <v>655</v>
      </c>
      <c r="G64" t="s">
        <v>656</v>
      </c>
      <c r="H64" t="s">
        <v>657</v>
      </c>
    </row>
    <row r="65" spans="2:8" x14ac:dyDescent="0.2">
      <c r="B65">
        <v>16</v>
      </c>
      <c r="C65" t="s">
        <v>658</v>
      </c>
      <c r="D65" t="s">
        <v>659</v>
      </c>
      <c r="E65" t="s">
        <v>660</v>
      </c>
      <c r="F65" t="s">
        <v>661</v>
      </c>
      <c r="G65" t="s">
        <v>662</v>
      </c>
      <c r="H65" t="s">
        <v>663</v>
      </c>
    </row>
    <row r="66" spans="2:8" x14ac:dyDescent="0.2">
      <c r="B66">
        <v>17</v>
      </c>
      <c r="C66" t="s">
        <v>664</v>
      </c>
      <c r="D66" t="s">
        <v>665</v>
      </c>
      <c r="E66" t="s">
        <v>666</v>
      </c>
      <c r="F66" t="s">
        <v>667</v>
      </c>
      <c r="G66" t="s">
        <v>668</v>
      </c>
      <c r="H66" t="s">
        <v>669</v>
      </c>
    </row>
    <row r="67" spans="2:8" x14ac:dyDescent="0.2">
      <c r="B67">
        <v>18</v>
      </c>
      <c r="C67" t="s">
        <v>670</v>
      </c>
      <c r="D67" t="s">
        <v>671</v>
      </c>
      <c r="E67" t="s">
        <v>672</v>
      </c>
      <c r="F67" t="s">
        <v>673</v>
      </c>
      <c r="G67" t="s">
        <v>674</v>
      </c>
      <c r="H67" t="s">
        <v>675</v>
      </c>
    </row>
    <row r="68" spans="2:8" x14ac:dyDescent="0.2">
      <c r="B68">
        <v>19</v>
      </c>
      <c r="C68" t="s">
        <v>676</v>
      </c>
      <c r="D68" t="s">
        <v>677</v>
      </c>
      <c r="E68" t="s">
        <v>678</v>
      </c>
      <c r="F68" t="s">
        <v>679</v>
      </c>
      <c r="G68" t="s">
        <v>680</v>
      </c>
      <c r="H68" t="s">
        <v>681</v>
      </c>
    </row>
    <row r="69" spans="2:8" x14ac:dyDescent="0.2">
      <c r="B69">
        <v>20</v>
      </c>
      <c r="C69" t="s">
        <v>682</v>
      </c>
      <c r="D69" t="s">
        <v>683</v>
      </c>
      <c r="E69" t="s">
        <v>684</v>
      </c>
      <c r="F69" t="s">
        <v>685</v>
      </c>
      <c r="G69" t="s">
        <v>686</v>
      </c>
      <c r="H69" t="s">
        <v>681</v>
      </c>
    </row>
    <row r="70" spans="2:8" x14ac:dyDescent="0.2">
      <c r="B70">
        <v>21</v>
      </c>
      <c r="C70" t="s">
        <v>687</v>
      </c>
      <c r="D70" t="s">
        <v>688</v>
      </c>
      <c r="E70" t="s">
        <v>689</v>
      </c>
      <c r="F70" t="s">
        <v>690</v>
      </c>
      <c r="G70" t="s">
        <v>691</v>
      </c>
      <c r="H70" t="s">
        <v>692</v>
      </c>
    </row>
    <row r="71" spans="2:8" x14ac:dyDescent="0.2">
      <c r="B71">
        <v>22</v>
      </c>
      <c r="C71" t="s">
        <v>693</v>
      </c>
      <c r="D71" t="s">
        <v>694</v>
      </c>
      <c r="E71" t="s">
        <v>695</v>
      </c>
      <c r="F71" t="s">
        <v>696</v>
      </c>
      <c r="G71" t="s">
        <v>697</v>
      </c>
      <c r="H71" t="s">
        <v>698</v>
      </c>
    </row>
    <row r="72" spans="2:8" x14ac:dyDescent="0.2">
      <c r="B72">
        <v>23</v>
      </c>
      <c r="C72" t="s">
        <v>699</v>
      </c>
      <c r="D72" t="s">
        <v>700</v>
      </c>
      <c r="E72" t="s">
        <v>701</v>
      </c>
      <c r="F72" t="s">
        <v>702</v>
      </c>
      <c r="G72" t="s">
        <v>703</v>
      </c>
      <c r="H72" t="s">
        <v>704</v>
      </c>
    </row>
    <row r="73" spans="2:8" x14ac:dyDescent="0.2">
      <c r="B73">
        <v>24</v>
      </c>
      <c r="C73" t="s">
        <v>705</v>
      </c>
      <c r="D73" t="s">
        <v>706</v>
      </c>
      <c r="E73" t="s">
        <v>707</v>
      </c>
      <c r="F73" t="s">
        <v>708</v>
      </c>
      <c r="G73" t="s">
        <v>709</v>
      </c>
      <c r="H73" t="s">
        <v>704</v>
      </c>
    </row>
    <row r="74" spans="2:8" x14ac:dyDescent="0.2">
      <c r="B74">
        <v>25</v>
      </c>
      <c r="C74" t="s">
        <v>710</v>
      </c>
      <c r="D74" t="s">
        <v>711</v>
      </c>
      <c r="E74" t="s">
        <v>712</v>
      </c>
      <c r="F74" t="s">
        <v>713</v>
      </c>
      <c r="G74" t="s">
        <v>714</v>
      </c>
      <c r="H74" t="s">
        <v>715</v>
      </c>
    </row>
    <row r="75" spans="2:8" x14ac:dyDescent="0.2">
      <c r="B75">
        <v>26</v>
      </c>
      <c r="C75" t="s">
        <v>716</v>
      </c>
      <c r="D75" t="s">
        <v>717</v>
      </c>
      <c r="E75" t="s">
        <v>718</v>
      </c>
      <c r="F75" t="s">
        <v>719</v>
      </c>
      <c r="G75" t="s">
        <v>720</v>
      </c>
      <c r="H75" t="s">
        <v>721</v>
      </c>
    </row>
    <row r="76" spans="2:8" x14ac:dyDescent="0.2">
      <c r="B76">
        <v>27</v>
      </c>
      <c r="C76" t="s">
        <v>722</v>
      </c>
      <c r="D76" t="s">
        <v>723</v>
      </c>
      <c r="E76" t="s">
        <v>724</v>
      </c>
      <c r="F76" t="s">
        <v>725</v>
      </c>
      <c r="G76" t="s">
        <v>726</v>
      </c>
      <c r="H76" t="s">
        <v>721</v>
      </c>
    </row>
    <row r="77" spans="2:8" x14ac:dyDescent="0.2">
      <c r="B77">
        <v>28</v>
      </c>
      <c r="C77" t="s">
        <v>727</v>
      </c>
      <c r="D77" t="s">
        <v>728</v>
      </c>
      <c r="E77" t="s">
        <v>729</v>
      </c>
      <c r="F77" t="s">
        <v>730</v>
      </c>
      <c r="G77" t="s">
        <v>731</v>
      </c>
      <c r="H77" t="s">
        <v>732</v>
      </c>
    </row>
    <row r="78" spans="2:8" x14ac:dyDescent="0.2">
      <c r="B78">
        <v>29</v>
      </c>
      <c r="C78" t="s">
        <v>727</v>
      </c>
      <c r="D78" t="s">
        <v>733</v>
      </c>
      <c r="E78" t="s">
        <v>729</v>
      </c>
      <c r="F78" t="s">
        <v>734</v>
      </c>
      <c r="G78" t="s">
        <v>731</v>
      </c>
      <c r="H78" t="s">
        <v>735</v>
      </c>
    </row>
    <row r="79" spans="2:8" x14ac:dyDescent="0.2">
      <c r="B79">
        <v>30</v>
      </c>
      <c r="C79" t="s">
        <v>727</v>
      </c>
      <c r="D79" t="s">
        <v>736</v>
      </c>
      <c r="E79" t="s">
        <v>729</v>
      </c>
      <c r="F79" t="s">
        <v>737</v>
      </c>
      <c r="G79" t="s">
        <v>731</v>
      </c>
      <c r="H79" t="s">
        <v>738</v>
      </c>
    </row>
    <row r="80" spans="2:8" x14ac:dyDescent="0.2">
      <c r="B80">
        <v>31</v>
      </c>
      <c r="C80" t="s">
        <v>727</v>
      </c>
      <c r="D80" t="s">
        <v>739</v>
      </c>
      <c r="E80" t="s">
        <v>729</v>
      </c>
      <c r="F80" t="s">
        <v>740</v>
      </c>
      <c r="G80" t="s">
        <v>731</v>
      </c>
      <c r="H80" t="s">
        <v>741</v>
      </c>
    </row>
    <row r="81" spans="1:12" x14ac:dyDescent="0.2">
      <c r="B81">
        <v>32</v>
      </c>
      <c r="C81" t="s">
        <v>727</v>
      </c>
      <c r="D81" t="s">
        <v>742</v>
      </c>
      <c r="E81" t="s">
        <v>729</v>
      </c>
      <c r="F81" t="s">
        <v>743</v>
      </c>
      <c r="G81" t="s">
        <v>731</v>
      </c>
      <c r="H81" t="s">
        <v>744</v>
      </c>
    </row>
    <row r="82" spans="1:12" x14ac:dyDescent="0.2">
      <c r="B82">
        <v>33</v>
      </c>
      <c r="C82" t="s">
        <v>727</v>
      </c>
      <c r="D82" t="s">
        <v>745</v>
      </c>
      <c r="E82" t="s">
        <v>729</v>
      </c>
      <c r="F82" t="s">
        <v>746</v>
      </c>
      <c r="G82" t="s">
        <v>731</v>
      </c>
      <c r="H82" t="s">
        <v>747</v>
      </c>
    </row>
    <row r="84" spans="1:12" x14ac:dyDescent="0.2">
      <c r="A84" t="s">
        <v>542</v>
      </c>
      <c r="B84" t="s">
        <v>748</v>
      </c>
      <c r="C84" t="s">
        <v>453</v>
      </c>
      <c r="D84" t="s">
        <v>749</v>
      </c>
      <c r="E84">
        <v>33</v>
      </c>
      <c r="F84" t="s">
        <v>750</v>
      </c>
      <c r="G84" t="s">
        <v>478</v>
      </c>
      <c r="H84" t="s">
        <v>751</v>
      </c>
      <c r="I84" t="s">
        <v>752</v>
      </c>
      <c r="J84" t="s">
        <v>753</v>
      </c>
      <c r="K84" t="s">
        <v>754</v>
      </c>
      <c r="L84" t="s">
        <v>755</v>
      </c>
    </row>
    <row r="85" spans="1:12" x14ac:dyDescent="0.2">
      <c r="A85" t="s">
        <v>756</v>
      </c>
      <c r="B85" t="s">
        <v>505</v>
      </c>
      <c r="C85" t="s">
        <v>727</v>
      </c>
    </row>
    <row r="88" spans="1:12" x14ac:dyDescent="0.2">
      <c r="A88" t="s">
        <v>538</v>
      </c>
      <c r="B88" t="s">
        <v>757</v>
      </c>
      <c r="C88" t="s">
        <v>539</v>
      </c>
    </row>
    <row r="90" spans="1:12" x14ac:dyDescent="0.2">
      <c r="B90">
        <v>32133</v>
      </c>
      <c r="C90" t="s">
        <v>758</v>
      </c>
      <c r="D90" t="s">
        <v>759</v>
      </c>
      <c r="E90" t="s">
        <v>475</v>
      </c>
      <c r="F90" t="s">
        <v>760</v>
      </c>
      <c r="G90" t="s">
        <v>761</v>
      </c>
      <c r="H90" t="s">
        <v>762</v>
      </c>
    </row>
    <row r="91" spans="1:12" x14ac:dyDescent="0.2">
      <c r="B91">
        <v>0</v>
      </c>
      <c r="C91" t="s">
        <v>758</v>
      </c>
      <c r="D91" t="s">
        <v>759</v>
      </c>
      <c r="E91" t="s">
        <v>475</v>
      </c>
      <c r="F91" t="s">
        <v>760</v>
      </c>
      <c r="G91" t="s">
        <v>761</v>
      </c>
      <c r="H91" t="s">
        <v>763</v>
      </c>
    </row>
    <row r="93" spans="1:12" x14ac:dyDescent="0.2">
      <c r="B93">
        <v>551590</v>
      </c>
      <c r="C93" t="s">
        <v>764</v>
      </c>
      <c r="D93" t="s">
        <v>759</v>
      </c>
      <c r="E93" t="s">
        <v>475</v>
      </c>
      <c r="F93" t="s">
        <v>765</v>
      </c>
      <c r="G93" t="s">
        <v>761</v>
      </c>
      <c r="H93" t="s">
        <v>763</v>
      </c>
    </row>
    <row r="94" spans="1:12" x14ac:dyDescent="0.2">
      <c r="B94">
        <v>363695</v>
      </c>
      <c r="C94" t="s">
        <v>764</v>
      </c>
      <c r="D94" t="s">
        <v>759</v>
      </c>
      <c r="E94" t="s">
        <v>475</v>
      </c>
      <c r="F94" t="s">
        <v>765</v>
      </c>
      <c r="G94" t="s">
        <v>761</v>
      </c>
      <c r="H94" t="s">
        <v>766</v>
      </c>
    </row>
    <row r="95" spans="1:12" x14ac:dyDescent="0.2">
      <c r="B95">
        <v>248870</v>
      </c>
      <c r="C95" t="s">
        <v>764</v>
      </c>
      <c r="D95" t="s">
        <v>759</v>
      </c>
      <c r="E95" t="s">
        <v>475</v>
      </c>
      <c r="F95" t="s">
        <v>765</v>
      </c>
      <c r="G95" t="s">
        <v>761</v>
      </c>
      <c r="H95" t="s">
        <v>767</v>
      </c>
    </row>
    <row r="96" spans="1:12" x14ac:dyDescent="0.2">
      <c r="B96">
        <v>171503</v>
      </c>
      <c r="C96" t="s">
        <v>764</v>
      </c>
      <c r="D96" t="s">
        <v>759</v>
      </c>
      <c r="E96" t="s">
        <v>475</v>
      </c>
      <c r="F96" t="s">
        <v>765</v>
      </c>
      <c r="G96" t="s">
        <v>761</v>
      </c>
      <c r="H96" t="s">
        <v>768</v>
      </c>
    </row>
    <row r="97" spans="1:9" x14ac:dyDescent="0.2">
      <c r="B97">
        <v>118012</v>
      </c>
      <c r="C97" t="s">
        <v>764</v>
      </c>
      <c r="D97" t="s">
        <v>759</v>
      </c>
      <c r="E97" t="s">
        <v>475</v>
      </c>
      <c r="F97" t="s">
        <v>765</v>
      </c>
      <c r="G97" t="s">
        <v>761</v>
      </c>
      <c r="H97" t="s">
        <v>769</v>
      </c>
    </row>
    <row r="98" spans="1:9" x14ac:dyDescent="0.2">
      <c r="B98">
        <v>76458</v>
      </c>
      <c r="C98" t="s">
        <v>764</v>
      </c>
      <c r="D98" t="s">
        <v>759</v>
      </c>
      <c r="E98" t="s">
        <v>475</v>
      </c>
      <c r="F98" t="s">
        <v>765</v>
      </c>
      <c r="G98" t="s">
        <v>761</v>
      </c>
      <c r="H98" t="s">
        <v>770</v>
      </c>
    </row>
    <row r="99" spans="1:9" x14ac:dyDescent="0.2">
      <c r="B99">
        <v>43946</v>
      </c>
      <c r="C99" t="s">
        <v>764</v>
      </c>
      <c r="D99" t="s">
        <v>759</v>
      </c>
      <c r="E99" t="s">
        <v>475</v>
      </c>
      <c r="F99" t="s">
        <v>765</v>
      </c>
      <c r="G99" t="s">
        <v>761</v>
      </c>
      <c r="H99" t="s">
        <v>771</v>
      </c>
    </row>
    <row r="100" spans="1:9" x14ac:dyDescent="0.2">
      <c r="B100">
        <v>25553</v>
      </c>
      <c r="C100" t="s">
        <v>764</v>
      </c>
      <c r="D100" t="s">
        <v>759</v>
      </c>
      <c r="E100" t="s">
        <v>475</v>
      </c>
      <c r="F100" t="s">
        <v>765</v>
      </c>
      <c r="G100" t="s">
        <v>761</v>
      </c>
      <c r="H100" t="s">
        <v>772</v>
      </c>
    </row>
    <row r="101" spans="1:9" x14ac:dyDescent="0.2">
      <c r="B101">
        <v>14962</v>
      </c>
      <c r="C101" t="s">
        <v>764</v>
      </c>
      <c r="D101" t="s">
        <v>759</v>
      </c>
      <c r="E101" t="s">
        <v>475</v>
      </c>
      <c r="F101" t="s">
        <v>765</v>
      </c>
      <c r="G101" t="s">
        <v>761</v>
      </c>
      <c r="H101" t="s">
        <v>773</v>
      </c>
    </row>
    <row r="102" spans="1:9" x14ac:dyDescent="0.2">
      <c r="B102">
        <v>59</v>
      </c>
      <c r="C102" t="s">
        <v>764</v>
      </c>
      <c r="D102" t="s">
        <v>759</v>
      </c>
      <c r="E102" t="s">
        <v>475</v>
      </c>
      <c r="F102" t="s">
        <v>765</v>
      </c>
      <c r="G102" t="s">
        <v>761</v>
      </c>
      <c r="H102" t="s">
        <v>774</v>
      </c>
    </row>
    <row r="103" spans="1:9" x14ac:dyDescent="0.2">
      <c r="B103">
        <v>0</v>
      </c>
      <c r="C103" t="s">
        <v>764</v>
      </c>
      <c r="D103" t="s">
        <v>759</v>
      </c>
      <c r="E103" t="s">
        <v>475</v>
      </c>
      <c r="F103" t="s">
        <v>765</v>
      </c>
      <c r="G103" t="s">
        <v>761</v>
      </c>
      <c r="H103" t="s">
        <v>775</v>
      </c>
    </row>
    <row r="105" spans="1:9" x14ac:dyDescent="0.2">
      <c r="B105" t="s">
        <v>776</v>
      </c>
      <c r="C105" t="s">
        <v>777</v>
      </c>
      <c r="D105" t="s">
        <v>778</v>
      </c>
      <c r="E105" t="s">
        <v>779</v>
      </c>
      <c r="F105" t="s">
        <v>780</v>
      </c>
      <c r="G105" t="s">
        <v>781</v>
      </c>
      <c r="H105" t="s">
        <v>782</v>
      </c>
      <c r="I105" t="s">
        <v>775</v>
      </c>
    </row>
    <row r="108" spans="1:9" x14ac:dyDescent="0.2">
      <c r="A108" t="s">
        <v>538</v>
      </c>
      <c r="B108" t="s">
        <v>783</v>
      </c>
      <c r="C108" t="s">
        <v>539</v>
      </c>
    </row>
    <row r="110" spans="1:9" x14ac:dyDescent="0.2">
      <c r="A110" t="s">
        <v>784</v>
      </c>
      <c r="B110" t="s">
        <v>494</v>
      </c>
      <c r="C110" t="s">
        <v>15</v>
      </c>
      <c r="D110" t="s">
        <v>785</v>
      </c>
      <c r="E110" t="s">
        <v>16</v>
      </c>
      <c r="F110" t="s">
        <v>785</v>
      </c>
      <c r="G110" t="s">
        <v>565</v>
      </c>
    </row>
    <row r="111" spans="1:9" x14ac:dyDescent="0.2">
      <c r="B111">
        <v>569368</v>
      </c>
      <c r="C111" t="s">
        <v>786</v>
      </c>
      <c r="D111" t="s">
        <v>787</v>
      </c>
      <c r="E111" t="s">
        <v>787</v>
      </c>
      <c r="F111" t="s">
        <v>788</v>
      </c>
    </row>
    <row r="112" spans="1:9" x14ac:dyDescent="0.2">
      <c r="B112">
        <v>569368</v>
      </c>
      <c r="C112" t="s">
        <v>786</v>
      </c>
      <c r="D112" t="s">
        <v>787</v>
      </c>
      <c r="E112" t="s">
        <v>787</v>
      </c>
      <c r="F112" t="s">
        <v>789</v>
      </c>
    </row>
    <row r="114" spans="1:10" x14ac:dyDescent="0.2">
      <c r="A114" t="s">
        <v>790</v>
      </c>
      <c r="B114" t="s">
        <v>757</v>
      </c>
      <c r="C114" t="s">
        <v>450</v>
      </c>
      <c r="D114" t="s">
        <v>791</v>
      </c>
      <c r="E114" t="s">
        <v>531</v>
      </c>
      <c r="F114" t="s">
        <v>792</v>
      </c>
      <c r="G114" t="s">
        <v>793</v>
      </c>
      <c r="H114" t="s">
        <v>450</v>
      </c>
      <c r="I114" t="s">
        <v>794</v>
      </c>
      <c r="J114" t="s">
        <v>795</v>
      </c>
    </row>
    <row r="116" spans="1:10" x14ac:dyDescent="0.2">
      <c r="A116" t="s">
        <v>538</v>
      </c>
      <c r="B116" t="s">
        <v>757</v>
      </c>
      <c r="C116" t="s">
        <v>539</v>
      </c>
    </row>
    <row r="118" spans="1:10" x14ac:dyDescent="0.2">
      <c r="B118">
        <v>17226</v>
      </c>
      <c r="C118" t="s">
        <v>758</v>
      </c>
      <c r="D118" t="s">
        <v>759</v>
      </c>
      <c r="E118" t="s">
        <v>475</v>
      </c>
      <c r="F118" t="s">
        <v>760</v>
      </c>
      <c r="G118" t="s">
        <v>761</v>
      </c>
      <c r="H118" t="s">
        <v>796</v>
      </c>
    </row>
    <row r="119" spans="1:10" x14ac:dyDescent="0.2">
      <c r="B119">
        <v>29</v>
      </c>
      <c r="C119" t="s">
        <v>758</v>
      </c>
      <c r="D119" t="s">
        <v>759</v>
      </c>
      <c r="E119" t="s">
        <v>475</v>
      </c>
      <c r="F119" t="s">
        <v>760</v>
      </c>
      <c r="G119" t="s">
        <v>761</v>
      </c>
      <c r="H119" t="s">
        <v>797</v>
      </c>
    </row>
    <row r="120" spans="1:10" x14ac:dyDescent="0.2">
      <c r="B120">
        <v>0</v>
      </c>
      <c r="C120" t="s">
        <v>758</v>
      </c>
      <c r="D120" t="s">
        <v>759</v>
      </c>
      <c r="E120" t="s">
        <v>475</v>
      </c>
      <c r="F120" t="s">
        <v>760</v>
      </c>
      <c r="G120" t="s">
        <v>761</v>
      </c>
      <c r="H120" t="s">
        <v>797</v>
      </c>
    </row>
    <row r="122" spans="1:10" x14ac:dyDescent="0.2">
      <c r="B122">
        <v>188286</v>
      </c>
      <c r="C122" t="s">
        <v>764</v>
      </c>
      <c r="D122" t="s">
        <v>759</v>
      </c>
      <c r="E122" t="s">
        <v>475</v>
      </c>
      <c r="F122" t="s">
        <v>765</v>
      </c>
      <c r="G122" t="s">
        <v>761</v>
      </c>
      <c r="H122" t="s">
        <v>797</v>
      </c>
    </row>
    <row r="123" spans="1:10" x14ac:dyDescent="0.2">
      <c r="B123">
        <v>72988</v>
      </c>
      <c r="C123" t="s">
        <v>764</v>
      </c>
      <c r="D123" t="s">
        <v>759</v>
      </c>
      <c r="E123" t="s">
        <v>475</v>
      </c>
      <c r="F123" t="s">
        <v>765</v>
      </c>
      <c r="G123" t="s">
        <v>761</v>
      </c>
      <c r="H123" t="s">
        <v>798</v>
      </c>
    </row>
    <row r="124" spans="1:10" x14ac:dyDescent="0.2">
      <c r="B124">
        <v>40215</v>
      </c>
      <c r="C124" t="s">
        <v>764</v>
      </c>
      <c r="D124" t="s">
        <v>759</v>
      </c>
      <c r="E124" t="s">
        <v>475</v>
      </c>
      <c r="F124" t="s">
        <v>765</v>
      </c>
      <c r="G124" t="s">
        <v>761</v>
      </c>
      <c r="H124" t="s">
        <v>799</v>
      </c>
    </row>
    <row r="125" spans="1:10" x14ac:dyDescent="0.2">
      <c r="B125">
        <v>16745</v>
      </c>
      <c r="C125" t="s">
        <v>764</v>
      </c>
      <c r="D125" t="s">
        <v>759</v>
      </c>
      <c r="E125" t="s">
        <v>475</v>
      </c>
      <c r="F125" t="s">
        <v>765</v>
      </c>
      <c r="G125" t="s">
        <v>761</v>
      </c>
      <c r="H125" t="s">
        <v>800</v>
      </c>
    </row>
    <row r="126" spans="1:10" x14ac:dyDescent="0.2">
      <c r="B126">
        <v>8811</v>
      </c>
      <c r="C126" t="s">
        <v>764</v>
      </c>
      <c r="D126" t="s">
        <v>759</v>
      </c>
      <c r="E126" t="s">
        <v>475</v>
      </c>
      <c r="F126" t="s">
        <v>765</v>
      </c>
      <c r="G126" t="s">
        <v>761</v>
      </c>
      <c r="H126" t="s">
        <v>801</v>
      </c>
    </row>
    <row r="127" spans="1:10" x14ac:dyDescent="0.2">
      <c r="B127">
        <v>4609</v>
      </c>
      <c r="C127" t="s">
        <v>764</v>
      </c>
      <c r="D127" t="s">
        <v>759</v>
      </c>
      <c r="E127" t="s">
        <v>475</v>
      </c>
      <c r="F127" t="s">
        <v>765</v>
      </c>
      <c r="G127" t="s">
        <v>761</v>
      </c>
      <c r="H127" t="s">
        <v>802</v>
      </c>
    </row>
    <row r="128" spans="1:10" x14ac:dyDescent="0.2">
      <c r="B128">
        <v>3117</v>
      </c>
      <c r="C128" t="s">
        <v>764</v>
      </c>
      <c r="D128" t="s">
        <v>759</v>
      </c>
      <c r="E128" t="s">
        <v>475</v>
      </c>
      <c r="F128" t="s">
        <v>765</v>
      </c>
      <c r="G128" t="s">
        <v>761</v>
      </c>
      <c r="H128" t="s">
        <v>803</v>
      </c>
    </row>
    <row r="129" spans="1:9" x14ac:dyDescent="0.2">
      <c r="B129">
        <v>2430</v>
      </c>
      <c r="C129" t="s">
        <v>764</v>
      </c>
      <c r="D129" t="s">
        <v>759</v>
      </c>
      <c r="E129" t="s">
        <v>475</v>
      </c>
      <c r="F129" t="s">
        <v>765</v>
      </c>
      <c r="G129" t="s">
        <v>761</v>
      </c>
      <c r="H129" t="s">
        <v>804</v>
      </c>
    </row>
    <row r="130" spans="1:9" x14ac:dyDescent="0.2">
      <c r="B130">
        <v>1690</v>
      </c>
      <c r="C130" t="s">
        <v>764</v>
      </c>
      <c r="D130" t="s">
        <v>759</v>
      </c>
      <c r="E130" t="s">
        <v>475</v>
      </c>
      <c r="F130" t="s">
        <v>765</v>
      </c>
      <c r="G130" t="s">
        <v>761</v>
      </c>
      <c r="H130" t="s">
        <v>805</v>
      </c>
    </row>
    <row r="131" spans="1:9" x14ac:dyDescent="0.2">
      <c r="B131">
        <v>939</v>
      </c>
      <c r="C131" t="s">
        <v>764</v>
      </c>
      <c r="D131" t="s">
        <v>759</v>
      </c>
      <c r="E131" t="s">
        <v>475</v>
      </c>
      <c r="F131" t="s">
        <v>765</v>
      </c>
      <c r="G131" t="s">
        <v>761</v>
      </c>
      <c r="H131" t="s">
        <v>806</v>
      </c>
    </row>
    <row r="132" spans="1:9" x14ac:dyDescent="0.2">
      <c r="B132">
        <v>196</v>
      </c>
      <c r="C132" t="s">
        <v>764</v>
      </c>
      <c r="D132" t="s">
        <v>759</v>
      </c>
      <c r="E132" t="s">
        <v>475</v>
      </c>
      <c r="F132" t="s">
        <v>765</v>
      </c>
      <c r="G132" t="s">
        <v>761</v>
      </c>
      <c r="H132" t="s">
        <v>807</v>
      </c>
    </row>
    <row r="133" spans="1:9" x14ac:dyDescent="0.2">
      <c r="B133">
        <v>0</v>
      </c>
      <c r="C133" t="s">
        <v>764</v>
      </c>
      <c r="D133" t="s">
        <v>759</v>
      </c>
      <c r="E133" t="s">
        <v>475</v>
      </c>
      <c r="F133" t="s">
        <v>765</v>
      </c>
      <c r="G133" t="s">
        <v>761</v>
      </c>
      <c r="H133" t="s">
        <v>808</v>
      </c>
    </row>
    <row r="135" spans="1:9" x14ac:dyDescent="0.2">
      <c r="B135" t="s">
        <v>776</v>
      </c>
      <c r="C135" t="s">
        <v>777</v>
      </c>
      <c r="D135" t="s">
        <v>778</v>
      </c>
      <c r="E135" t="s">
        <v>779</v>
      </c>
      <c r="F135" t="s">
        <v>780</v>
      </c>
      <c r="G135" t="s">
        <v>781</v>
      </c>
      <c r="H135" t="s">
        <v>809</v>
      </c>
      <c r="I135" t="s">
        <v>808</v>
      </c>
    </row>
    <row r="138" spans="1:9" x14ac:dyDescent="0.2">
      <c r="A138" t="s">
        <v>538</v>
      </c>
      <c r="B138" t="s">
        <v>783</v>
      </c>
      <c r="C138" t="s">
        <v>539</v>
      </c>
    </row>
    <row r="140" spans="1:9" x14ac:dyDescent="0.2">
      <c r="A140" t="s">
        <v>784</v>
      </c>
      <c r="B140" t="s">
        <v>494</v>
      </c>
      <c r="C140" t="s">
        <v>15</v>
      </c>
      <c r="D140" t="s">
        <v>785</v>
      </c>
      <c r="E140" t="s">
        <v>16</v>
      </c>
      <c r="F140" t="s">
        <v>785</v>
      </c>
      <c r="G140" t="s">
        <v>565</v>
      </c>
    </row>
    <row r="141" spans="1:9" x14ac:dyDescent="0.2">
      <c r="B141">
        <v>762435</v>
      </c>
      <c r="C141" t="s">
        <v>786</v>
      </c>
      <c r="D141" t="s">
        <v>787</v>
      </c>
      <c r="E141" t="s">
        <v>787</v>
      </c>
      <c r="F141" t="s">
        <v>810</v>
      </c>
    </row>
    <row r="142" spans="1:9" x14ac:dyDescent="0.2">
      <c r="B142">
        <v>762435</v>
      </c>
      <c r="C142" t="s">
        <v>786</v>
      </c>
      <c r="D142" t="s">
        <v>787</v>
      </c>
      <c r="E142" t="s">
        <v>787</v>
      </c>
      <c r="F142" t="s">
        <v>811</v>
      </c>
    </row>
    <row r="143" spans="1:9" x14ac:dyDescent="0.2">
      <c r="A143" t="s">
        <v>812</v>
      </c>
      <c r="B143" t="s">
        <v>813</v>
      </c>
      <c r="C143" t="s">
        <v>523</v>
      </c>
      <c r="D143" t="s">
        <v>814</v>
      </c>
    </row>
    <row r="145" spans="1:40" x14ac:dyDescent="0.2">
      <c r="A145" t="s">
        <v>815</v>
      </c>
      <c r="B145" t="s">
        <v>475</v>
      </c>
      <c r="C145" t="s">
        <v>534</v>
      </c>
    </row>
    <row r="147" spans="1:40" x14ac:dyDescent="0.2">
      <c r="A147" t="s">
        <v>538</v>
      </c>
      <c r="B147" t="s">
        <v>816</v>
      </c>
      <c r="C147" t="s">
        <v>505</v>
      </c>
      <c r="D147" t="s">
        <v>817</v>
      </c>
      <c r="E147">
        <v>762435</v>
      </c>
      <c r="F147" t="s">
        <v>818</v>
      </c>
      <c r="G147" t="s">
        <v>819</v>
      </c>
      <c r="H147" t="s">
        <v>752</v>
      </c>
      <c r="I147" t="s">
        <v>820</v>
      </c>
      <c r="J147" t="s">
        <v>754</v>
      </c>
      <c r="K147" t="s">
        <v>755</v>
      </c>
    </row>
    <row r="149" spans="1:40" x14ac:dyDescent="0.2">
      <c r="B149" t="s">
        <v>821</v>
      </c>
      <c r="C149" t="s">
        <v>822</v>
      </c>
      <c r="D149" t="s">
        <v>823</v>
      </c>
      <c r="E149" t="s">
        <v>824</v>
      </c>
      <c r="F149" t="s">
        <v>822</v>
      </c>
      <c r="G149" t="s">
        <v>494</v>
      </c>
      <c r="H149" t="s">
        <v>497</v>
      </c>
      <c r="I149" t="s">
        <v>822</v>
      </c>
      <c r="J149" t="s">
        <v>825</v>
      </c>
    </row>
    <row r="150" spans="1:40" x14ac:dyDescent="0.2">
      <c r="B150" t="s">
        <v>826</v>
      </c>
      <c r="C150" t="s">
        <v>827</v>
      </c>
      <c r="D150" t="s">
        <v>822</v>
      </c>
      <c r="E150" t="s">
        <v>828</v>
      </c>
      <c r="F150" t="s">
        <v>829</v>
      </c>
      <c r="G150" t="s">
        <v>830</v>
      </c>
      <c r="H150" t="s">
        <v>822</v>
      </c>
      <c r="I150" t="s">
        <v>831</v>
      </c>
      <c r="J150" t="s">
        <v>832</v>
      </c>
      <c r="K150" t="s">
        <v>17</v>
      </c>
      <c r="L150" t="s">
        <v>822</v>
      </c>
      <c r="M150" t="s">
        <v>833</v>
      </c>
      <c r="N150" t="s">
        <v>565</v>
      </c>
    </row>
    <row r="151" spans="1:40" x14ac:dyDescent="0.2">
      <c r="P151" s="13" t="s">
        <v>133</v>
      </c>
      <c r="Q151" s="13" t="s">
        <v>5</v>
      </c>
      <c r="R151" s="13" t="s">
        <v>6</v>
      </c>
      <c r="T151" s="13" t="s">
        <v>133</v>
      </c>
      <c r="U151" s="13" t="s">
        <v>5</v>
      </c>
      <c r="V151" s="13" t="s">
        <v>6</v>
      </c>
      <c r="X151" s="13" t="s">
        <v>133</v>
      </c>
      <c r="Y151" s="13" t="s">
        <v>5</v>
      </c>
      <c r="Z151" s="13" t="s">
        <v>6</v>
      </c>
      <c r="AB151" s="14" t="s">
        <v>6510</v>
      </c>
      <c r="AI151" s="14" t="s">
        <v>6511</v>
      </c>
    </row>
    <row r="152" spans="1:40" x14ac:dyDescent="0.2">
      <c r="B152">
        <v>0</v>
      </c>
      <c r="C152">
        <v>0</v>
      </c>
      <c r="D152" t="s">
        <v>834</v>
      </c>
      <c r="E152">
        <v>0</v>
      </c>
      <c r="F152">
        <v>195537</v>
      </c>
      <c r="G152" t="s">
        <v>835</v>
      </c>
      <c r="H152" t="s">
        <v>834</v>
      </c>
      <c r="I152" t="s">
        <v>836</v>
      </c>
      <c r="J152" t="s">
        <v>151</v>
      </c>
      <c r="K152" t="s">
        <v>837</v>
      </c>
      <c r="P152" t="str">
        <f>IF(ISBLANK(A152),K152,H152)</f>
        <v>637s</v>
      </c>
      <c r="Q152" t="str">
        <f>IF(ISBLANK(A152),G152,D152)</f>
        <v>54149.1992</v>
      </c>
      <c r="R152" t="str">
        <f>IF(ISBLANK(A152),H152,E152)</f>
        <v>323.41223</v>
      </c>
      <c r="T152">
        <v>637</v>
      </c>
      <c r="U152">
        <v>54149.199200000003</v>
      </c>
      <c r="V152">
        <v>323.41223000000002</v>
      </c>
      <c r="X152">
        <f>ROUND(T152,0)</f>
        <v>637</v>
      </c>
      <c r="Y152">
        <f t="shared" ref="Y152:Z152" si="0">ROUND(U152,0)</f>
        <v>54149</v>
      </c>
      <c r="Z152">
        <f>ROUND(V152,0)</f>
        <v>323</v>
      </c>
      <c r="AB152" t="s">
        <v>25</v>
      </c>
      <c r="AC152">
        <f>X152</f>
        <v>637</v>
      </c>
      <c r="AD152" t="s">
        <v>26</v>
      </c>
      <c r="AE152">
        <f>Y152</f>
        <v>54149</v>
      </c>
      <c r="AF152" t="s">
        <v>27</v>
      </c>
      <c r="AG152" t="str">
        <f>AB152&amp;" "&amp;AC152&amp;" "&amp;AD152&amp;" "&amp;AE152&amp;" "&amp;AF152</f>
        <v>( 637 , 54149 )</v>
      </c>
      <c r="AI152" t="s">
        <v>25</v>
      </c>
      <c r="AJ152">
        <f>X152</f>
        <v>637</v>
      </c>
      <c r="AK152" t="s">
        <v>26</v>
      </c>
      <c r="AL152">
        <f>Z152</f>
        <v>323</v>
      </c>
      <c r="AM152" t="s">
        <v>27</v>
      </c>
      <c r="AN152" t="str">
        <f>AI152&amp;" "&amp;AJ152&amp;" "&amp;AK152&amp;" "&amp;AL152&amp;" "&amp;AM152</f>
        <v>( 637 , 323 )</v>
      </c>
    </row>
    <row r="153" spans="1:40" x14ac:dyDescent="0.2">
      <c r="A153" t="s">
        <v>153</v>
      </c>
      <c r="B153">
        <v>0</v>
      </c>
      <c r="C153">
        <v>0</v>
      </c>
      <c r="D153" t="s">
        <v>838</v>
      </c>
      <c r="E153" t="s">
        <v>834</v>
      </c>
      <c r="F153" t="s">
        <v>181</v>
      </c>
      <c r="G153" t="s">
        <v>151</v>
      </c>
      <c r="H153" t="s">
        <v>839</v>
      </c>
      <c r="P153" t="str">
        <f t="shared" ref="P153:P159" si="1">IF(ISBLANK(A153),K153,H153)</f>
        <v>750s</v>
      </c>
      <c r="Q153" t="str">
        <f t="shared" ref="Q153:Q159" si="2">IF(ISBLANK(A153),G153,D153)</f>
        <v>47386.135833</v>
      </c>
      <c r="R153" t="str">
        <f t="shared" ref="R153:R159" si="3">IF(ISBLANK(A153),H153,E153)</f>
        <v>323.41223</v>
      </c>
      <c r="T153">
        <v>750</v>
      </c>
      <c r="U153">
        <v>47386.135833</v>
      </c>
      <c r="V153">
        <v>323.41223000000002</v>
      </c>
      <c r="X153">
        <f t="shared" ref="X153:X158" si="4">ROUND(T153,0)</f>
        <v>750</v>
      </c>
      <c r="Y153">
        <f t="shared" ref="Y153:Y158" si="5">ROUND(U153,0)</f>
        <v>47386</v>
      </c>
      <c r="Z153">
        <f t="shared" ref="Z153:Z158" si="6">ROUND(V153,0)</f>
        <v>323</v>
      </c>
      <c r="AB153" t="s">
        <v>25</v>
      </c>
      <c r="AC153">
        <f t="shared" ref="AC153:AC155" si="7">X153</f>
        <v>750</v>
      </c>
      <c r="AD153" t="s">
        <v>26</v>
      </c>
      <c r="AE153">
        <f>Y153</f>
        <v>47386</v>
      </c>
      <c r="AF153" t="s">
        <v>27</v>
      </c>
      <c r="AG153" t="str">
        <f t="shared" ref="AG153:AG155" si="8">AB153&amp;" "&amp;AC153&amp;" "&amp;AD153&amp;" "&amp;AE153&amp;" "&amp;AF153</f>
        <v>( 750 , 47386 )</v>
      </c>
      <c r="AI153" t="s">
        <v>25</v>
      </c>
      <c r="AJ153">
        <f>X153</f>
        <v>750</v>
      </c>
      <c r="AK153" t="s">
        <v>26</v>
      </c>
      <c r="AL153">
        <f t="shared" ref="AL153:AL159" si="9">Z153</f>
        <v>323</v>
      </c>
      <c r="AM153" t="s">
        <v>27</v>
      </c>
      <c r="AN153" t="str">
        <f>AI153&amp;" "&amp;AJ153&amp;" "&amp;AK153&amp;" "&amp;AL153&amp;" "&amp;AM153</f>
        <v>( 750 , 323 )</v>
      </c>
    </row>
    <row r="154" spans="1:40" x14ac:dyDescent="0.2">
      <c r="A154" t="s">
        <v>153</v>
      </c>
      <c r="B154">
        <v>0</v>
      </c>
      <c r="C154">
        <v>0</v>
      </c>
      <c r="D154" t="s">
        <v>840</v>
      </c>
      <c r="E154" t="s">
        <v>834</v>
      </c>
      <c r="F154" t="s">
        <v>841</v>
      </c>
      <c r="G154" t="s">
        <v>151</v>
      </c>
      <c r="H154" t="s">
        <v>842</v>
      </c>
      <c r="P154" t="str">
        <f t="shared" si="1"/>
        <v>880s</v>
      </c>
      <c r="Q154" t="str">
        <f t="shared" si="2"/>
        <v>30301.187500</v>
      </c>
      <c r="R154" t="str">
        <f t="shared" si="3"/>
        <v>323.41223</v>
      </c>
      <c r="T154">
        <v>880</v>
      </c>
      <c r="U154">
        <v>30301.1875</v>
      </c>
      <c r="V154">
        <v>323.41223000000002</v>
      </c>
      <c r="X154">
        <f t="shared" si="4"/>
        <v>880</v>
      </c>
      <c r="Y154">
        <f t="shared" si="5"/>
        <v>30301</v>
      </c>
      <c r="Z154">
        <f t="shared" si="6"/>
        <v>323</v>
      </c>
      <c r="AB154" t="s">
        <v>25</v>
      </c>
      <c r="AC154">
        <f t="shared" si="7"/>
        <v>880</v>
      </c>
      <c r="AD154" t="s">
        <v>26</v>
      </c>
      <c r="AE154">
        <f t="shared" ref="AE153:AE158" si="10">Y154</f>
        <v>30301</v>
      </c>
      <c r="AF154" t="s">
        <v>27</v>
      </c>
      <c r="AG154" t="str">
        <f t="shared" si="8"/>
        <v>( 880 , 30301 )</v>
      </c>
      <c r="AI154" t="s">
        <v>25</v>
      </c>
      <c r="AJ154">
        <f>X154</f>
        <v>880</v>
      </c>
      <c r="AK154" t="s">
        <v>26</v>
      </c>
      <c r="AL154">
        <f t="shared" si="9"/>
        <v>323</v>
      </c>
      <c r="AM154" t="s">
        <v>27</v>
      </c>
      <c r="AN154" t="str">
        <f>AI154&amp;" "&amp;AJ154&amp;" "&amp;AK154&amp;" "&amp;AL154&amp;" "&amp;AM154</f>
        <v>( 880 , 323 )</v>
      </c>
    </row>
    <row r="155" spans="1:40" x14ac:dyDescent="0.2">
      <c r="B155">
        <v>0</v>
      </c>
      <c r="C155">
        <v>0</v>
      </c>
      <c r="D155" t="s">
        <v>834</v>
      </c>
      <c r="E155">
        <v>0</v>
      </c>
      <c r="F155">
        <v>193004</v>
      </c>
      <c r="G155" t="s">
        <v>843</v>
      </c>
      <c r="H155" t="s">
        <v>834</v>
      </c>
      <c r="I155" t="s">
        <v>841</v>
      </c>
      <c r="J155" t="s">
        <v>151</v>
      </c>
      <c r="K155" t="s">
        <v>844</v>
      </c>
      <c r="P155" t="str">
        <f t="shared" si="1"/>
        <v>37115s</v>
      </c>
      <c r="Q155" t="str">
        <f t="shared" si="2"/>
        <v>30301.1875</v>
      </c>
      <c r="R155" t="str">
        <f t="shared" si="3"/>
        <v>323.41223</v>
      </c>
      <c r="T155">
        <v>37115</v>
      </c>
      <c r="U155">
        <v>30301.1875</v>
      </c>
      <c r="V155">
        <v>323.41223000000002</v>
      </c>
      <c r="X155">
        <f t="shared" si="4"/>
        <v>37115</v>
      </c>
      <c r="Y155">
        <f t="shared" si="5"/>
        <v>30301</v>
      </c>
      <c r="Z155">
        <f t="shared" si="6"/>
        <v>323</v>
      </c>
      <c r="AB155" t="s">
        <v>25</v>
      </c>
      <c r="AC155">
        <f t="shared" si="7"/>
        <v>37115</v>
      </c>
      <c r="AD155" t="s">
        <v>26</v>
      </c>
      <c r="AE155">
        <f t="shared" si="10"/>
        <v>30301</v>
      </c>
      <c r="AF155" t="s">
        <v>27</v>
      </c>
      <c r="AG155" t="str">
        <f t="shared" si="8"/>
        <v>( 37115 , 30301 )</v>
      </c>
      <c r="AI155" t="s">
        <v>25</v>
      </c>
      <c r="AJ155">
        <f t="shared" ref="AJ153:AJ159" si="11">X155</f>
        <v>37115</v>
      </c>
      <c r="AK155" t="s">
        <v>26</v>
      </c>
      <c r="AL155">
        <f t="shared" si="9"/>
        <v>323</v>
      </c>
      <c r="AM155" t="s">
        <v>27</v>
      </c>
      <c r="AN155" t="str">
        <f>AI155&amp;" "&amp;AJ155&amp;" "&amp;AK155&amp;" "&amp;AL155&amp;" "&amp;AM155</f>
        <v>( 37115 , 323 )</v>
      </c>
    </row>
    <row r="156" spans="1:40" x14ac:dyDescent="0.2">
      <c r="A156" t="s">
        <v>153</v>
      </c>
      <c r="B156">
        <v>0</v>
      </c>
      <c r="C156">
        <v>0</v>
      </c>
      <c r="D156" t="s">
        <v>845</v>
      </c>
      <c r="E156" t="s">
        <v>834</v>
      </c>
      <c r="F156" t="s">
        <v>846</v>
      </c>
      <c r="G156" t="s">
        <v>151</v>
      </c>
      <c r="H156" t="s">
        <v>847</v>
      </c>
      <c r="P156" t="str">
        <f t="shared" si="1"/>
        <v>37119s</v>
      </c>
      <c r="Q156" t="str">
        <f t="shared" si="2"/>
        <v>27854.094167</v>
      </c>
      <c r="R156" t="str">
        <f t="shared" si="3"/>
        <v>323.41223</v>
      </c>
      <c r="T156">
        <v>37119</v>
      </c>
      <c r="U156">
        <v>27854.094166999999</v>
      </c>
      <c r="V156">
        <v>323.41223000000002</v>
      </c>
      <c r="X156">
        <f t="shared" si="4"/>
        <v>37119</v>
      </c>
      <c r="Y156">
        <f t="shared" si="5"/>
        <v>27854</v>
      </c>
      <c r="Z156">
        <f t="shared" si="6"/>
        <v>323</v>
      </c>
      <c r="AB156" t="s">
        <v>25</v>
      </c>
      <c r="AC156">
        <f t="shared" ref="AC156:AC158" si="12">X156</f>
        <v>37119</v>
      </c>
      <c r="AD156" t="s">
        <v>26</v>
      </c>
      <c r="AE156">
        <f t="shared" si="10"/>
        <v>27854</v>
      </c>
      <c r="AF156" t="s">
        <v>27</v>
      </c>
      <c r="AG156" t="str">
        <f t="shared" ref="AG156:AG158" si="13">AB156&amp;" "&amp;AC156&amp;" "&amp;AD156&amp;" "&amp;AE156&amp;" "&amp;AF156</f>
        <v>( 37119 , 27854 )</v>
      </c>
      <c r="AI156" t="s">
        <v>25</v>
      </c>
      <c r="AJ156">
        <f t="shared" si="11"/>
        <v>37119</v>
      </c>
      <c r="AK156" t="s">
        <v>26</v>
      </c>
      <c r="AL156">
        <f t="shared" si="9"/>
        <v>323</v>
      </c>
      <c r="AM156" t="s">
        <v>27</v>
      </c>
      <c r="AN156" t="str">
        <f>AI156&amp;" "&amp;AJ156&amp;" "&amp;AK156&amp;" "&amp;AL156&amp;" "&amp;AM156</f>
        <v>( 37119 , 323 )</v>
      </c>
    </row>
    <row r="157" spans="1:40" x14ac:dyDescent="0.2">
      <c r="A157" t="s">
        <v>153</v>
      </c>
      <c r="B157">
        <v>0</v>
      </c>
      <c r="C157">
        <v>0</v>
      </c>
      <c r="D157" t="s">
        <v>848</v>
      </c>
      <c r="E157" t="s">
        <v>834</v>
      </c>
      <c r="F157" t="s">
        <v>849</v>
      </c>
      <c r="G157" t="s">
        <v>151</v>
      </c>
      <c r="H157" t="s">
        <v>850</v>
      </c>
      <c r="P157" t="str">
        <f t="shared" si="1"/>
        <v>37124s</v>
      </c>
      <c r="Q157" t="str">
        <f t="shared" si="2"/>
        <v>25755.474167</v>
      </c>
      <c r="R157" t="str">
        <f t="shared" si="3"/>
        <v>323.41223</v>
      </c>
      <c r="T157">
        <v>37124</v>
      </c>
      <c r="U157">
        <v>25755.474167</v>
      </c>
      <c r="V157">
        <v>323.41223000000002</v>
      </c>
      <c r="X157">
        <f t="shared" si="4"/>
        <v>37124</v>
      </c>
      <c r="Y157">
        <f t="shared" si="5"/>
        <v>25755</v>
      </c>
      <c r="Z157">
        <f t="shared" si="6"/>
        <v>323</v>
      </c>
      <c r="AB157" t="s">
        <v>25</v>
      </c>
      <c r="AC157">
        <f t="shared" si="12"/>
        <v>37124</v>
      </c>
      <c r="AD157" t="s">
        <v>26</v>
      </c>
      <c r="AE157">
        <f t="shared" si="10"/>
        <v>25755</v>
      </c>
      <c r="AF157" t="s">
        <v>27</v>
      </c>
      <c r="AG157" t="str">
        <f t="shared" si="13"/>
        <v>( 37124 , 25755 )</v>
      </c>
      <c r="AI157" t="s">
        <v>25</v>
      </c>
      <c r="AJ157">
        <f t="shared" si="11"/>
        <v>37124</v>
      </c>
      <c r="AK157" t="s">
        <v>26</v>
      </c>
      <c r="AL157">
        <f t="shared" si="9"/>
        <v>323</v>
      </c>
      <c r="AM157" t="s">
        <v>27</v>
      </c>
      <c r="AN157" t="str">
        <f t="shared" ref="AN153:AN158" si="14">AI157&amp;" "&amp;AJ157&amp;" "&amp;AK157&amp;" "&amp;AL157&amp;" "&amp;AM157</f>
        <v>( 37124 , 323 )</v>
      </c>
    </row>
    <row r="158" spans="1:40" x14ac:dyDescent="0.2">
      <c r="B158">
        <v>0</v>
      </c>
      <c r="C158">
        <v>0</v>
      </c>
      <c r="D158" t="s">
        <v>151</v>
      </c>
      <c r="E158">
        <v>0</v>
      </c>
      <c r="F158" t="s">
        <v>851</v>
      </c>
      <c r="G158" t="s">
        <v>834</v>
      </c>
      <c r="H158" t="s">
        <v>849</v>
      </c>
      <c r="I158" t="s">
        <v>151</v>
      </c>
      <c r="J158" t="s">
        <v>438</v>
      </c>
      <c r="P158" t="str">
        <f>J158</f>
        <v>43200s</v>
      </c>
      <c r="Q158" t="str">
        <f>F158</f>
        <v>25755.4742</v>
      </c>
      <c r="R158" t="str">
        <f>G158</f>
        <v>323.41223</v>
      </c>
      <c r="T158">
        <v>43200</v>
      </c>
      <c r="U158">
        <v>25755.474200000001</v>
      </c>
      <c r="V158">
        <v>323.41223000000002</v>
      </c>
      <c r="X158">
        <f t="shared" si="4"/>
        <v>43200</v>
      </c>
      <c r="Y158">
        <f t="shared" si="5"/>
        <v>25755</v>
      </c>
      <c r="Z158">
        <f t="shared" si="6"/>
        <v>323</v>
      </c>
      <c r="AB158" t="s">
        <v>25</v>
      </c>
      <c r="AC158">
        <f t="shared" si="12"/>
        <v>43200</v>
      </c>
      <c r="AD158" t="s">
        <v>26</v>
      </c>
      <c r="AE158">
        <f t="shared" si="10"/>
        <v>25755</v>
      </c>
      <c r="AF158" t="s">
        <v>27</v>
      </c>
      <c r="AG158" t="str">
        <f t="shared" si="13"/>
        <v>( 43200 , 25755 )</v>
      </c>
      <c r="AI158" t="s">
        <v>25</v>
      </c>
      <c r="AJ158">
        <f t="shared" si="11"/>
        <v>43200</v>
      </c>
      <c r="AK158" t="s">
        <v>26</v>
      </c>
      <c r="AL158">
        <f t="shared" si="9"/>
        <v>323</v>
      </c>
      <c r="AM158" t="s">
        <v>27</v>
      </c>
      <c r="AN158" t="str">
        <f t="shared" si="14"/>
        <v>( 43200 , 323 )</v>
      </c>
    </row>
    <row r="160" spans="1:40" x14ac:dyDescent="0.2">
      <c r="A160" t="s">
        <v>852</v>
      </c>
      <c r="B160" t="s">
        <v>853</v>
      </c>
      <c r="P160" t="s">
        <v>6512</v>
      </c>
    </row>
    <row r="161" spans="1:12" x14ac:dyDescent="0.2">
      <c r="B161" t="s">
        <v>854</v>
      </c>
      <c r="C161">
        <v>2989</v>
      </c>
    </row>
    <row r="162" spans="1:12" x14ac:dyDescent="0.2">
      <c r="B162" t="s">
        <v>855</v>
      </c>
      <c r="C162" t="s">
        <v>856</v>
      </c>
      <c r="D162">
        <v>21</v>
      </c>
    </row>
    <row r="163" spans="1:12" x14ac:dyDescent="0.2">
      <c r="B163" t="s">
        <v>857</v>
      </c>
      <c r="C163">
        <v>2532</v>
      </c>
    </row>
    <row r="164" spans="1:12" x14ac:dyDescent="0.2">
      <c r="B164" t="s">
        <v>858</v>
      </c>
      <c r="C164">
        <v>17821</v>
      </c>
    </row>
    <row r="165" spans="1:12" x14ac:dyDescent="0.2">
      <c r="B165" t="s">
        <v>859</v>
      </c>
      <c r="C165">
        <v>8527</v>
      </c>
    </row>
    <row r="166" spans="1:12" x14ac:dyDescent="0.2">
      <c r="B166" t="s">
        <v>860</v>
      </c>
      <c r="C166" t="s">
        <v>861</v>
      </c>
      <c r="D166">
        <v>3360</v>
      </c>
    </row>
    <row r="167" spans="1:12" x14ac:dyDescent="0.2">
      <c r="B167" t="s">
        <v>862</v>
      </c>
      <c r="C167">
        <v>2614</v>
      </c>
    </row>
    <row r="168" spans="1:12" x14ac:dyDescent="0.2">
      <c r="B168" t="s">
        <v>863</v>
      </c>
      <c r="C168">
        <v>43</v>
      </c>
    </row>
    <row r="170" spans="1:12" x14ac:dyDescent="0.2">
      <c r="A170" t="s">
        <v>864</v>
      </c>
      <c r="B170">
        <v>1</v>
      </c>
      <c r="C170" t="s">
        <v>865</v>
      </c>
      <c r="D170" t="s">
        <v>866</v>
      </c>
      <c r="E170" t="s">
        <v>783</v>
      </c>
      <c r="F170" t="s">
        <v>867</v>
      </c>
      <c r="G170" t="s">
        <v>749</v>
      </c>
      <c r="H170" t="s">
        <v>868</v>
      </c>
      <c r="I170" t="s">
        <v>752</v>
      </c>
      <c r="J170" t="s">
        <v>869</v>
      </c>
      <c r="K170" t="s">
        <v>754</v>
      </c>
      <c r="L170" t="s">
        <v>755</v>
      </c>
    </row>
    <row r="171" spans="1:12" x14ac:dyDescent="0.2">
      <c r="A171" t="s">
        <v>464</v>
      </c>
      <c r="B171" t="s">
        <v>870</v>
      </c>
      <c r="C171" t="s">
        <v>871</v>
      </c>
      <c r="D171">
        <v>16</v>
      </c>
      <c r="E171" t="s">
        <v>872</v>
      </c>
      <c r="F171">
        <v>16</v>
      </c>
      <c r="G171" t="s">
        <v>873</v>
      </c>
      <c r="H171" t="s">
        <v>874</v>
      </c>
    </row>
    <row r="173" spans="1:12" x14ac:dyDescent="0.2">
      <c r="A173" t="s">
        <v>875</v>
      </c>
      <c r="B173" t="s">
        <v>870</v>
      </c>
      <c r="C173" s="12">
        <v>0.25</v>
      </c>
      <c r="D173" t="s">
        <v>876</v>
      </c>
      <c r="E173" t="s">
        <v>877</v>
      </c>
      <c r="F173" t="s">
        <v>878</v>
      </c>
      <c r="G173" t="s">
        <v>512</v>
      </c>
      <c r="H173" t="s">
        <v>879</v>
      </c>
    </row>
    <row r="175" spans="1:12" x14ac:dyDescent="0.2">
      <c r="A175" t="s">
        <v>565</v>
      </c>
      <c r="B175" t="s">
        <v>880</v>
      </c>
      <c r="C175" t="s">
        <v>881</v>
      </c>
    </row>
    <row r="176" spans="1:12" x14ac:dyDescent="0.2">
      <c r="A176" t="s">
        <v>882</v>
      </c>
      <c r="B176" t="s">
        <v>505</v>
      </c>
      <c r="C176" t="s">
        <v>883</v>
      </c>
      <c r="D176" t="s">
        <v>884</v>
      </c>
      <c r="E176" t="s">
        <v>885</v>
      </c>
      <c r="F176" t="s">
        <v>886</v>
      </c>
      <c r="G176" t="s">
        <v>887</v>
      </c>
      <c r="H176" t="s">
        <v>888</v>
      </c>
    </row>
    <row r="177" spans="1:15" x14ac:dyDescent="0.2">
      <c r="A177" t="s">
        <v>889</v>
      </c>
      <c r="B177" t="s">
        <v>890</v>
      </c>
      <c r="C177" t="s">
        <v>891</v>
      </c>
      <c r="D177" t="s">
        <v>892</v>
      </c>
    </row>
    <row r="178" spans="1:15" x14ac:dyDescent="0.2">
      <c r="A178" t="s">
        <v>893</v>
      </c>
    </row>
    <row r="179" spans="1:15" x14ac:dyDescent="0.2">
      <c r="A179" t="s">
        <v>894</v>
      </c>
      <c r="B179">
        <v>1</v>
      </c>
    </row>
    <row r="180" spans="1:15" x14ac:dyDescent="0.2">
      <c r="B180">
        <v>1</v>
      </c>
      <c r="C180">
        <v>2</v>
      </c>
      <c r="D180">
        <v>3</v>
      </c>
      <c r="E180">
        <v>4</v>
      </c>
      <c r="F180">
        <v>5</v>
      </c>
      <c r="G180">
        <v>6</v>
      </c>
      <c r="H180">
        <v>7</v>
      </c>
      <c r="I180">
        <v>8</v>
      </c>
      <c r="J180">
        <v>9</v>
      </c>
      <c r="K180">
        <v>10</v>
      </c>
      <c r="L180">
        <v>11</v>
      </c>
      <c r="M180">
        <v>12</v>
      </c>
      <c r="N180">
        <v>13</v>
      </c>
      <c r="O180">
        <v>14</v>
      </c>
    </row>
    <row r="181" spans="1:15" x14ac:dyDescent="0.2">
      <c r="B181" t="s">
        <v>895</v>
      </c>
    </row>
    <row r="182" spans="1:15" x14ac:dyDescent="0.2">
      <c r="B182" t="s">
        <v>896</v>
      </c>
      <c r="C182" t="s">
        <v>897</v>
      </c>
      <c r="D182" t="s">
        <v>897</v>
      </c>
      <c r="E182" t="s">
        <v>897</v>
      </c>
      <c r="F182" t="s">
        <v>897</v>
      </c>
      <c r="G182" t="s">
        <v>151</v>
      </c>
      <c r="H182" t="s">
        <v>151</v>
      </c>
      <c r="I182" t="s">
        <v>898</v>
      </c>
      <c r="J182" t="s">
        <v>898</v>
      </c>
      <c r="K182" t="s">
        <v>898</v>
      </c>
      <c r="L182" t="s">
        <v>899</v>
      </c>
      <c r="M182" t="s">
        <v>898</v>
      </c>
      <c r="N182" t="s">
        <v>151</v>
      </c>
      <c r="O182" t="s">
        <v>151</v>
      </c>
    </row>
    <row r="183" spans="1:15" x14ac:dyDescent="0.2">
      <c r="B183" t="s">
        <v>900</v>
      </c>
      <c r="C183" t="s">
        <v>901</v>
      </c>
      <c r="D183" t="s">
        <v>897</v>
      </c>
      <c r="E183" t="s">
        <v>901</v>
      </c>
      <c r="F183" t="s">
        <v>898</v>
      </c>
      <c r="G183" t="s">
        <v>151</v>
      </c>
      <c r="H183" t="s">
        <v>151</v>
      </c>
      <c r="I183" t="s">
        <v>897</v>
      </c>
      <c r="J183" t="s">
        <v>901</v>
      </c>
      <c r="K183" t="s">
        <v>898</v>
      </c>
      <c r="L183" t="s">
        <v>898</v>
      </c>
      <c r="M183" t="s">
        <v>901</v>
      </c>
      <c r="N183" t="s">
        <v>151</v>
      </c>
      <c r="O183" t="s">
        <v>151</v>
      </c>
    </row>
    <row r="184" spans="1:15" x14ac:dyDescent="0.2">
      <c r="B184" t="s">
        <v>902</v>
      </c>
      <c r="C184" t="s">
        <v>897</v>
      </c>
      <c r="D184" t="s">
        <v>897</v>
      </c>
      <c r="E184" t="s">
        <v>897</v>
      </c>
      <c r="F184" t="s">
        <v>897</v>
      </c>
      <c r="G184" t="s">
        <v>151</v>
      </c>
      <c r="H184" t="s">
        <v>151</v>
      </c>
      <c r="I184" t="s">
        <v>897</v>
      </c>
      <c r="J184" t="s">
        <v>897</v>
      </c>
      <c r="K184" t="s">
        <v>897</v>
      </c>
      <c r="L184" t="s">
        <v>897</v>
      </c>
      <c r="M184" t="s">
        <v>897</v>
      </c>
      <c r="N184" t="s">
        <v>151</v>
      </c>
      <c r="O184" t="s">
        <v>151</v>
      </c>
    </row>
    <row r="185" spans="1:15" x14ac:dyDescent="0.2">
      <c r="B185" t="s">
        <v>903</v>
      </c>
      <c r="C185" t="s">
        <v>904</v>
      </c>
      <c r="D185" t="s">
        <v>899</v>
      </c>
      <c r="E185" t="s">
        <v>904</v>
      </c>
      <c r="F185" t="s">
        <v>904</v>
      </c>
      <c r="G185" t="s">
        <v>151</v>
      </c>
      <c r="H185" t="s">
        <v>151</v>
      </c>
      <c r="I185" t="s">
        <v>905</v>
      </c>
      <c r="J185" t="s">
        <v>904</v>
      </c>
      <c r="K185" t="s">
        <v>904</v>
      </c>
      <c r="L185" t="s">
        <v>905</v>
      </c>
      <c r="M185" t="s">
        <v>905</v>
      </c>
      <c r="N185" t="s">
        <v>151</v>
      </c>
      <c r="O185" t="s">
        <v>151</v>
      </c>
    </row>
    <row r="186" spans="1:15" x14ac:dyDescent="0.2">
      <c r="B186" t="s">
        <v>906</v>
      </c>
      <c r="C186" t="s">
        <v>905</v>
      </c>
      <c r="D186" t="s">
        <v>904</v>
      </c>
      <c r="E186" t="s">
        <v>905</v>
      </c>
      <c r="F186" t="s">
        <v>904</v>
      </c>
      <c r="G186" t="s">
        <v>151</v>
      </c>
      <c r="H186" t="s">
        <v>151</v>
      </c>
      <c r="I186" t="s">
        <v>904</v>
      </c>
      <c r="J186" t="s">
        <v>905</v>
      </c>
      <c r="K186" t="s">
        <v>905</v>
      </c>
      <c r="L186" t="s">
        <v>904</v>
      </c>
      <c r="M186" t="s">
        <v>904</v>
      </c>
      <c r="N186" t="s">
        <v>151</v>
      </c>
      <c r="O186" t="s">
        <v>151</v>
      </c>
    </row>
    <row r="187" spans="1:15" x14ac:dyDescent="0.2">
      <c r="B187" t="s">
        <v>907</v>
      </c>
      <c r="C187" t="s">
        <v>897</v>
      </c>
      <c r="D187" t="s">
        <v>897</v>
      </c>
      <c r="E187" t="s">
        <v>897</v>
      </c>
      <c r="F187" t="s">
        <v>899</v>
      </c>
      <c r="G187" t="s">
        <v>151</v>
      </c>
      <c r="H187" t="s">
        <v>151</v>
      </c>
      <c r="I187" t="s">
        <v>899</v>
      </c>
      <c r="J187" t="s">
        <v>897</v>
      </c>
      <c r="K187" t="s">
        <v>897</v>
      </c>
      <c r="L187" t="s">
        <v>899</v>
      </c>
      <c r="M187" t="s">
        <v>897</v>
      </c>
      <c r="N187" t="s">
        <v>151</v>
      </c>
      <c r="O187" t="s">
        <v>151</v>
      </c>
    </row>
    <row r="188" spans="1:15" x14ac:dyDescent="0.2">
      <c r="B188" t="s">
        <v>908</v>
      </c>
      <c r="C188" t="s">
        <v>904</v>
      </c>
      <c r="D188" t="s">
        <v>904</v>
      </c>
      <c r="E188" t="s">
        <v>905</v>
      </c>
      <c r="F188" t="s">
        <v>905</v>
      </c>
      <c r="G188" t="s">
        <v>151</v>
      </c>
      <c r="H188" t="s">
        <v>151</v>
      </c>
      <c r="I188" t="s">
        <v>904</v>
      </c>
      <c r="J188" t="s">
        <v>905</v>
      </c>
      <c r="K188" t="s">
        <v>905</v>
      </c>
      <c r="L188" t="s">
        <v>904</v>
      </c>
      <c r="M188" t="s">
        <v>904</v>
      </c>
      <c r="N188" t="s">
        <v>151</v>
      </c>
      <c r="O188" t="s">
        <v>151</v>
      </c>
    </row>
    <row r="189" spans="1:15" x14ac:dyDescent="0.2">
      <c r="B189" t="s">
        <v>895</v>
      </c>
    </row>
    <row r="190" spans="1:15" x14ac:dyDescent="0.2">
      <c r="B190" t="s">
        <v>909</v>
      </c>
      <c r="C190" t="s">
        <v>910</v>
      </c>
      <c r="D190" t="s">
        <v>911</v>
      </c>
      <c r="E190" t="s">
        <v>912</v>
      </c>
      <c r="F190" t="s">
        <v>913</v>
      </c>
    </row>
    <row r="191" spans="1:15" x14ac:dyDescent="0.2">
      <c r="B191" t="s">
        <v>914</v>
      </c>
    </row>
    <row r="192" spans="1:15" x14ac:dyDescent="0.2">
      <c r="A192">
        <v>0</v>
      </c>
      <c r="B192" t="s">
        <v>915</v>
      </c>
      <c r="C192" t="s">
        <v>916</v>
      </c>
      <c r="D192" t="s">
        <v>917</v>
      </c>
      <c r="E192" t="s">
        <v>918</v>
      </c>
    </row>
    <row r="193" spans="1:5" x14ac:dyDescent="0.2">
      <c r="A193">
        <v>1</v>
      </c>
      <c r="B193" t="s">
        <v>919</v>
      </c>
      <c r="C193" t="s">
        <v>920</v>
      </c>
      <c r="D193" t="s">
        <v>921</v>
      </c>
      <c r="E193" t="s">
        <v>922</v>
      </c>
    </row>
    <row r="194" spans="1:5" x14ac:dyDescent="0.2">
      <c r="A194">
        <v>2</v>
      </c>
      <c r="B194" t="s">
        <v>923</v>
      </c>
      <c r="C194" t="s">
        <v>74</v>
      </c>
      <c r="D194" t="s">
        <v>924</v>
      </c>
      <c r="E194" t="s">
        <v>925</v>
      </c>
    </row>
    <row r="195" spans="1:5" x14ac:dyDescent="0.2">
      <c r="A195">
        <v>3</v>
      </c>
      <c r="B195" t="s">
        <v>926</v>
      </c>
      <c r="C195" t="s">
        <v>927</v>
      </c>
      <c r="D195" t="s">
        <v>928</v>
      </c>
      <c r="E195" t="s">
        <v>929</v>
      </c>
    </row>
    <row r="196" spans="1:5" x14ac:dyDescent="0.2">
      <c r="A196">
        <v>4</v>
      </c>
      <c r="B196" t="s">
        <v>930</v>
      </c>
      <c r="C196" t="s">
        <v>931</v>
      </c>
      <c r="D196" t="s">
        <v>932</v>
      </c>
      <c r="E196" t="s">
        <v>933</v>
      </c>
    </row>
    <row r="197" spans="1:5" x14ac:dyDescent="0.2">
      <c r="A197">
        <v>5</v>
      </c>
      <c r="B197" t="s">
        <v>934</v>
      </c>
      <c r="C197" t="s">
        <v>927</v>
      </c>
      <c r="D197" t="s">
        <v>928</v>
      </c>
      <c r="E197" t="s">
        <v>929</v>
      </c>
    </row>
    <row r="198" spans="1:5" x14ac:dyDescent="0.2">
      <c r="A198">
        <v>6</v>
      </c>
      <c r="B198" t="s">
        <v>935</v>
      </c>
      <c r="C198" t="s">
        <v>936</v>
      </c>
      <c r="D198" t="s">
        <v>937</v>
      </c>
      <c r="E198" t="s">
        <v>938</v>
      </c>
    </row>
    <row r="199" spans="1:5" x14ac:dyDescent="0.2">
      <c r="A199">
        <v>7</v>
      </c>
      <c r="B199" t="s">
        <v>939</v>
      </c>
      <c r="C199" t="s">
        <v>940</v>
      </c>
      <c r="D199" t="s">
        <v>941</v>
      </c>
      <c r="E199" t="s">
        <v>942</v>
      </c>
    </row>
    <row r="200" spans="1:5" x14ac:dyDescent="0.2">
      <c r="A200">
        <v>8</v>
      </c>
      <c r="B200" t="s">
        <v>943</v>
      </c>
      <c r="C200" t="s">
        <v>944</v>
      </c>
      <c r="D200" t="s">
        <v>945</v>
      </c>
      <c r="E200" t="s">
        <v>946</v>
      </c>
    </row>
    <row r="201" spans="1:5" x14ac:dyDescent="0.2">
      <c r="A201">
        <v>9</v>
      </c>
      <c r="B201" t="s">
        <v>947</v>
      </c>
      <c r="C201" t="s">
        <v>948</v>
      </c>
      <c r="D201" t="s">
        <v>949</v>
      </c>
      <c r="E201" t="s">
        <v>950</v>
      </c>
    </row>
    <row r="202" spans="1:5" x14ac:dyDescent="0.2">
      <c r="A202">
        <v>10</v>
      </c>
      <c r="B202" t="s">
        <v>951</v>
      </c>
      <c r="C202" t="s">
        <v>952</v>
      </c>
      <c r="D202" t="s">
        <v>953</v>
      </c>
      <c r="E202" t="s">
        <v>954</v>
      </c>
    </row>
    <row r="203" spans="1:5" x14ac:dyDescent="0.2">
      <c r="A203">
        <v>11</v>
      </c>
      <c r="B203" t="s">
        <v>955</v>
      </c>
      <c r="C203" t="s">
        <v>956</v>
      </c>
      <c r="D203" t="s">
        <v>957</v>
      </c>
      <c r="E203" t="s">
        <v>958</v>
      </c>
    </row>
    <row r="204" spans="1:5" x14ac:dyDescent="0.2">
      <c r="A204">
        <v>12</v>
      </c>
      <c r="B204" t="s">
        <v>959</v>
      </c>
      <c r="C204" t="s">
        <v>960</v>
      </c>
      <c r="D204" t="s">
        <v>961</v>
      </c>
      <c r="E204" t="s">
        <v>962</v>
      </c>
    </row>
    <row r="205" spans="1:5" x14ac:dyDescent="0.2">
      <c r="A205">
        <v>13</v>
      </c>
      <c r="B205" t="s">
        <v>963</v>
      </c>
      <c r="C205" t="s">
        <v>944</v>
      </c>
      <c r="D205" t="s">
        <v>964</v>
      </c>
      <c r="E205" t="s">
        <v>965</v>
      </c>
    </row>
    <row r="206" spans="1:5" x14ac:dyDescent="0.2">
      <c r="A206">
        <v>14</v>
      </c>
      <c r="B206" t="s">
        <v>966</v>
      </c>
      <c r="C206" t="s">
        <v>967</v>
      </c>
      <c r="D206" t="s">
        <v>968</v>
      </c>
      <c r="E206" t="s">
        <v>969</v>
      </c>
    </row>
    <row r="207" spans="1:5" x14ac:dyDescent="0.2">
      <c r="A207">
        <v>15</v>
      </c>
      <c r="B207" t="s">
        <v>970</v>
      </c>
      <c r="C207" t="s">
        <v>971</v>
      </c>
      <c r="D207" t="s">
        <v>972</v>
      </c>
      <c r="E207" t="s">
        <v>973</v>
      </c>
    </row>
    <row r="208" spans="1:5" x14ac:dyDescent="0.2">
      <c r="A208">
        <v>16</v>
      </c>
      <c r="B208" t="s">
        <v>974</v>
      </c>
      <c r="C208" t="s">
        <v>975</v>
      </c>
      <c r="D208" t="s">
        <v>976</v>
      </c>
      <c r="E208" t="s">
        <v>977</v>
      </c>
    </row>
    <row r="209" spans="1:15" x14ac:dyDescent="0.2">
      <c r="A209">
        <v>17</v>
      </c>
      <c r="B209" t="s">
        <v>978</v>
      </c>
      <c r="C209" t="s">
        <v>74</v>
      </c>
      <c r="D209" t="s">
        <v>979</v>
      </c>
      <c r="E209" t="s">
        <v>980</v>
      </c>
    </row>
    <row r="210" spans="1:15" x14ac:dyDescent="0.2">
      <c r="A210">
        <v>18</v>
      </c>
      <c r="B210" t="s">
        <v>981</v>
      </c>
      <c r="C210" t="s">
        <v>982</v>
      </c>
      <c r="D210" t="s">
        <v>983</v>
      </c>
      <c r="E210" t="s">
        <v>984</v>
      </c>
    </row>
    <row r="211" spans="1:15" x14ac:dyDescent="0.2">
      <c r="A211">
        <v>19</v>
      </c>
      <c r="B211" t="s">
        <v>985</v>
      </c>
      <c r="C211" t="s">
        <v>986</v>
      </c>
      <c r="D211" t="s">
        <v>987</v>
      </c>
      <c r="E211" t="s">
        <v>988</v>
      </c>
    </row>
    <row r="212" spans="1:15" x14ac:dyDescent="0.2">
      <c r="A212">
        <v>20</v>
      </c>
      <c r="B212" t="s">
        <v>989</v>
      </c>
      <c r="C212" t="s">
        <v>990</v>
      </c>
      <c r="D212" t="s">
        <v>991</v>
      </c>
      <c r="E212" t="s">
        <v>992</v>
      </c>
    </row>
    <row r="213" spans="1:15" x14ac:dyDescent="0.2">
      <c r="A213">
        <v>21</v>
      </c>
      <c r="B213" t="s">
        <v>993</v>
      </c>
      <c r="C213" t="s">
        <v>994</v>
      </c>
      <c r="D213" t="s">
        <v>995</v>
      </c>
      <c r="E213" t="s">
        <v>996</v>
      </c>
    </row>
    <row r="214" spans="1:15" x14ac:dyDescent="0.2">
      <c r="A214">
        <v>22</v>
      </c>
      <c r="B214" t="s">
        <v>997</v>
      </c>
      <c r="C214" t="s">
        <v>998</v>
      </c>
      <c r="D214" t="s">
        <v>999</v>
      </c>
      <c r="E214" t="s">
        <v>1000</v>
      </c>
    </row>
    <row r="215" spans="1:15" x14ac:dyDescent="0.2">
      <c r="A215">
        <v>23</v>
      </c>
      <c r="B215" t="s">
        <v>1001</v>
      </c>
      <c r="C215" t="s">
        <v>1002</v>
      </c>
      <c r="D215" t="s">
        <v>1003</v>
      </c>
      <c r="E215" t="s">
        <v>1004</v>
      </c>
    </row>
    <row r="216" spans="1:15" x14ac:dyDescent="0.2">
      <c r="A216">
        <v>24</v>
      </c>
      <c r="B216" t="s">
        <v>1005</v>
      </c>
      <c r="C216" t="s">
        <v>53</v>
      </c>
      <c r="D216" t="s">
        <v>1006</v>
      </c>
      <c r="E216" t="s">
        <v>1007</v>
      </c>
    </row>
    <row r="219" spans="1:15" x14ac:dyDescent="0.2">
      <c r="A219" t="s">
        <v>1008</v>
      </c>
      <c r="B219" t="s">
        <v>1009</v>
      </c>
      <c r="C219" t="s">
        <v>1010</v>
      </c>
      <c r="D219" t="s">
        <v>1011</v>
      </c>
    </row>
    <row r="220" spans="1:15" x14ac:dyDescent="0.2">
      <c r="A220" t="s">
        <v>893</v>
      </c>
    </row>
    <row r="221" spans="1:15" x14ac:dyDescent="0.2">
      <c r="A221" t="s">
        <v>894</v>
      </c>
      <c r="B221">
        <v>1</v>
      </c>
    </row>
    <row r="222" spans="1:15" x14ac:dyDescent="0.2">
      <c r="B222">
        <v>1</v>
      </c>
      <c r="C222">
        <v>2</v>
      </c>
      <c r="D222">
        <v>3</v>
      </c>
      <c r="E222">
        <v>4</v>
      </c>
      <c r="F222">
        <v>5</v>
      </c>
      <c r="G222">
        <v>6</v>
      </c>
      <c r="H222">
        <v>7</v>
      </c>
      <c r="I222">
        <v>8</v>
      </c>
      <c r="J222">
        <v>9</v>
      </c>
      <c r="K222">
        <v>10</v>
      </c>
      <c r="L222">
        <v>11</v>
      </c>
      <c r="M222">
        <v>12</v>
      </c>
      <c r="N222">
        <v>13</v>
      </c>
      <c r="O222">
        <v>14</v>
      </c>
    </row>
    <row r="223" spans="1:15" x14ac:dyDescent="0.2">
      <c r="B223" t="s">
        <v>895</v>
      </c>
    </row>
    <row r="224" spans="1:15" x14ac:dyDescent="0.2">
      <c r="B224" t="s">
        <v>1012</v>
      </c>
      <c r="C224" t="s">
        <v>1013</v>
      </c>
      <c r="D224" t="s">
        <v>1014</v>
      </c>
      <c r="E224" t="s">
        <v>1015</v>
      </c>
      <c r="F224" t="s">
        <v>1016</v>
      </c>
      <c r="G224" t="s">
        <v>1017</v>
      </c>
      <c r="H224" t="s">
        <v>1018</v>
      </c>
      <c r="I224" t="s">
        <v>1019</v>
      </c>
      <c r="J224" t="s">
        <v>1020</v>
      </c>
      <c r="K224" t="s">
        <v>1021</v>
      </c>
      <c r="L224" t="s">
        <v>1022</v>
      </c>
      <c r="M224" t="s">
        <v>1023</v>
      </c>
      <c r="N224" t="s">
        <v>1024</v>
      </c>
      <c r="O224" t="s">
        <v>1025</v>
      </c>
    </row>
    <row r="225" spans="1:16" x14ac:dyDescent="0.2">
      <c r="B225" t="s">
        <v>1026</v>
      </c>
      <c r="C225" t="s">
        <v>1027</v>
      </c>
      <c r="D225" t="s">
        <v>1028</v>
      </c>
      <c r="E225" t="s">
        <v>1029</v>
      </c>
      <c r="F225" t="s">
        <v>1030</v>
      </c>
      <c r="G225" t="s">
        <v>1031</v>
      </c>
      <c r="H225" t="s">
        <v>929</v>
      </c>
      <c r="I225" t="s">
        <v>1032</v>
      </c>
      <c r="J225" t="s">
        <v>1027</v>
      </c>
      <c r="K225" t="s">
        <v>1033</v>
      </c>
      <c r="L225" t="s">
        <v>1034</v>
      </c>
      <c r="M225" t="s">
        <v>1035</v>
      </c>
      <c r="N225" t="s">
        <v>1036</v>
      </c>
      <c r="O225" t="s">
        <v>929</v>
      </c>
    </row>
    <row r="226" spans="1:16" x14ac:dyDescent="0.2">
      <c r="B226" t="s">
        <v>895</v>
      </c>
    </row>
    <row r="227" spans="1:16" x14ac:dyDescent="0.2">
      <c r="A227" t="s">
        <v>894</v>
      </c>
      <c r="B227">
        <v>2</v>
      </c>
    </row>
    <row r="228" spans="1:16" x14ac:dyDescent="0.2">
      <c r="B228">
        <v>15</v>
      </c>
      <c r="C228">
        <v>16</v>
      </c>
      <c r="D228">
        <v>17</v>
      </c>
      <c r="E228">
        <v>18</v>
      </c>
      <c r="F228">
        <v>19</v>
      </c>
      <c r="G228">
        <v>20</v>
      </c>
      <c r="H228">
        <v>21</v>
      </c>
      <c r="I228">
        <v>22</v>
      </c>
      <c r="J228">
        <v>23</v>
      </c>
      <c r="K228">
        <v>24</v>
      </c>
      <c r="L228">
        <v>25</v>
      </c>
      <c r="M228">
        <v>26</v>
      </c>
      <c r="N228">
        <v>27</v>
      </c>
      <c r="O228">
        <v>28</v>
      </c>
    </row>
    <row r="229" spans="1:16" x14ac:dyDescent="0.2">
      <c r="B229" t="s">
        <v>895</v>
      </c>
    </row>
    <row r="230" spans="1:16" x14ac:dyDescent="0.2">
      <c r="B230" t="s">
        <v>1037</v>
      </c>
      <c r="C230" t="s">
        <v>1038</v>
      </c>
      <c r="D230" t="s">
        <v>1039</v>
      </c>
      <c r="E230" t="s">
        <v>1040</v>
      </c>
      <c r="F230" t="s">
        <v>1013</v>
      </c>
      <c r="G230" t="s">
        <v>1041</v>
      </c>
      <c r="H230" t="s">
        <v>1042</v>
      </c>
      <c r="I230" t="s">
        <v>1043</v>
      </c>
      <c r="J230" t="s">
        <v>1044</v>
      </c>
      <c r="K230" t="s">
        <v>1045</v>
      </c>
      <c r="L230" t="s">
        <v>1046</v>
      </c>
      <c r="M230" t="s">
        <v>1047</v>
      </c>
      <c r="N230" t="s">
        <v>1018</v>
      </c>
      <c r="O230" t="s">
        <v>1048</v>
      </c>
    </row>
    <row r="231" spans="1:16" x14ac:dyDescent="0.2">
      <c r="B231" t="s">
        <v>1049</v>
      </c>
      <c r="C231" t="s">
        <v>1050</v>
      </c>
      <c r="D231" t="s">
        <v>1051</v>
      </c>
      <c r="E231" t="s">
        <v>1052</v>
      </c>
      <c r="F231" t="s">
        <v>1053</v>
      </c>
      <c r="G231" t="s">
        <v>1054</v>
      </c>
      <c r="H231" t="s">
        <v>929</v>
      </c>
      <c r="I231" t="s">
        <v>1055</v>
      </c>
      <c r="J231" t="s">
        <v>1034</v>
      </c>
      <c r="K231" t="s">
        <v>1056</v>
      </c>
      <c r="L231" t="s">
        <v>1053</v>
      </c>
      <c r="M231" t="s">
        <v>1057</v>
      </c>
      <c r="N231" t="s">
        <v>1058</v>
      </c>
      <c r="O231" t="s">
        <v>929</v>
      </c>
    </row>
    <row r="232" spans="1:16" x14ac:dyDescent="0.2">
      <c r="B232" t="s">
        <v>895</v>
      </c>
    </row>
    <row r="233" spans="1:16" x14ac:dyDescent="0.2">
      <c r="A233" t="s">
        <v>135</v>
      </c>
      <c r="B233">
        <v>25</v>
      </c>
      <c r="C233" t="s">
        <v>136</v>
      </c>
      <c r="D233">
        <v>600</v>
      </c>
      <c r="E233" t="s">
        <v>137</v>
      </c>
      <c r="F233" t="s">
        <v>138</v>
      </c>
      <c r="G233" t="s">
        <v>139</v>
      </c>
      <c r="H233" t="s">
        <v>140</v>
      </c>
      <c r="I233" t="s">
        <v>141</v>
      </c>
      <c r="J233" t="s">
        <v>876</v>
      </c>
      <c r="K233" t="s">
        <v>143</v>
      </c>
      <c r="L233" t="s">
        <v>1059</v>
      </c>
      <c r="M233" t="s">
        <v>145</v>
      </c>
      <c r="N233" t="s">
        <v>1060</v>
      </c>
      <c r="O233" t="s">
        <v>147</v>
      </c>
      <c r="P233" t="s">
        <v>1061</v>
      </c>
    </row>
    <row r="234" spans="1:16" x14ac:dyDescent="0.2">
      <c r="A234" t="s">
        <v>439</v>
      </c>
      <c r="B234" t="s">
        <v>440</v>
      </c>
      <c r="C234" t="s">
        <v>449</v>
      </c>
      <c r="D234" t="s">
        <v>450</v>
      </c>
      <c r="E234" t="s">
        <v>451</v>
      </c>
      <c r="F234">
        <v>43200</v>
      </c>
    </row>
    <row r="235" spans="1:16" x14ac:dyDescent="0.2">
      <c r="A235" t="s">
        <v>452</v>
      </c>
      <c r="B235" t="s">
        <v>453</v>
      </c>
      <c r="C235" t="s">
        <v>454</v>
      </c>
      <c r="D235" t="s">
        <v>455</v>
      </c>
      <c r="E235" t="s">
        <v>456</v>
      </c>
    </row>
    <row r="236" spans="1:16" x14ac:dyDescent="0.2">
      <c r="A236" t="s">
        <v>457</v>
      </c>
      <c r="B236" t="s">
        <v>458</v>
      </c>
      <c r="C236" t="s">
        <v>459</v>
      </c>
      <c r="D236" t="s">
        <v>460</v>
      </c>
      <c r="E236" t="s">
        <v>461</v>
      </c>
      <c r="F236" t="s">
        <v>462</v>
      </c>
      <c r="G236" t="s">
        <v>463</v>
      </c>
    </row>
    <row r="237" spans="1:16" x14ac:dyDescent="0.2">
      <c r="A237" t="s">
        <v>464</v>
      </c>
      <c r="B237" t="s">
        <v>465</v>
      </c>
      <c r="C237">
        <v>8</v>
      </c>
      <c r="D237" t="s">
        <v>466</v>
      </c>
      <c r="E237" t="s">
        <v>467</v>
      </c>
      <c r="F237">
        <v>16</v>
      </c>
      <c r="G237" t="s">
        <v>468</v>
      </c>
      <c r="H237" t="s">
        <v>469</v>
      </c>
      <c r="I237" t="s">
        <v>470</v>
      </c>
      <c r="J237" t="s">
        <v>471</v>
      </c>
      <c r="K237" t="s">
        <v>450</v>
      </c>
      <c r="L237">
        <v>16</v>
      </c>
      <c r="M237" t="s">
        <v>472</v>
      </c>
    </row>
    <row r="238" spans="1:16" x14ac:dyDescent="0.2">
      <c r="A238" t="s">
        <v>473</v>
      </c>
      <c r="B238" t="s">
        <v>474</v>
      </c>
      <c r="C238" t="s">
        <v>453</v>
      </c>
      <c r="D238" t="s">
        <v>475</v>
      </c>
      <c r="E238">
        <v>604350</v>
      </c>
      <c r="F238" t="s">
        <v>476</v>
      </c>
      <c r="G238">
        <v>3544960</v>
      </c>
      <c r="H238" t="s">
        <v>477</v>
      </c>
      <c r="I238" t="s">
        <v>478</v>
      </c>
      <c r="J238">
        <v>45480416</v>
      </c>
      <c r="K238" t="s">
        <v>479</v>
      </c>
    </row>
    <row r="239" spans="1:16" x14ac:dyDescent="0.2">
      <c r="A239" t="s">
        <v>480</v>
      </c>
      <c r="B239" t="s">
        <v>481</v>
      </c>
      <c r="C239" t="s">
        <v>1062</v>
      </c>
    </row>
    <row r="240" spans="1:16" x14ac:dyDescent="0.2">
      <c r="A240" t="s">
        <v>483</v>
      </c>
      <c r="B240" t="s">
        <v>484</v>
      </c>
      <c r="C240">
        <v>0</v>
      </c>
      <c r="D240" t="s">
        <v>485</v>
      </c>
      <c r="E240">
        <v>3544960</v>
      </c>
      <c r="F240" t="s">
        <v>11</v>
      </c>
      <c r="G240" t="s">
        <v>486</v>
      </c>
      <c r="H240" t="s">
        <v>487</v>
      </c>
    </row>
    <row r="241" spans="1:12" x14ac:dyDescent="0.2">
      <c r="A241" t="s">
        <v>488</v>
      </c>
      <c r="B241" t="s">
        <v>489</v>
      </c>
    </row>
    <row r="242" spans="1:12" x14ac:dyDescent="0.2">
      <c r="B242" t="s">
        <v>490</v>
      </c>
      <c r="C242" t="s">
        <v>491</v>
      </c>
      <c r="D242" t="s">
        <v>492</v>
      </c>
      <c r="E242" t="s">
        <v>493</v>
      </c>
    </row>
    <row r="243" spans="1:12" x14ac:dyDescent="0.2">
      <c r="B243" t="s">
        <v>494</v>
      </c>
      <c r="C243" t="s">
        <v>491</v>
      </c>
      <c r="D243" t="s">
        <v>495</v>
      </c>
      <c r="E243" t="s">
        <v>496</v>
      </c>
    </row>
    <row r="244" spans="1:12" x14ac:dyDescent="0.2">
      <c r="B244" t="s">
        <v>497</v>
      </c>
      <c r="C244" t="s">
        <v>491</v>
      </c>
      <c r="D244" t="s">
        <v>498</v>
      </c>
      <c r="E244" t="s">
        <v>499</v>
      </c>
    </row>
    <row r="245" spans="1:12" x14ac:dyDescent="0.2">
      <c r="B245" t="s">
        <v>500</v>
      </c>
      <c r="C245" t="s">
        <v>491</v>
      </c>
      <c r="D245" t="s">
        <v>498</v>
      </c>
      <c r="E245" t="s">
        <v>501</v>
      </c>
    </row>
    <row r="246" spans="1:12" x14ac:dyDescent="0.2">
      <c r="A246" t="s">
        <v>502</v>
      </c>
      <c r="B246" t="s">
        <v>503</v>
      </c>
      <c r="C246" t="s">
        <v>504</v>
      </c>
      <c r="D246" t="s">
        <v>505</v>
      </c>
      <c r="E246" t="s">
        <v>506</v>
      </c>
    </row>
    <row r="247" spans="1:12" x14ac:dyDescent="0.2">
      <c r="A247" t="s">
        <v>507</v>
      </c>
      <c r="B247" t="s">
        <v>508</v>
      </c>
      <c r="C247">
        <v>141750</v>
      </c>
      <c r="D247" t="s">
        <v>9</v>
      </c>
      <c r="E247" t="s">
        <v>478</v>
      </c>
      <c r="F247">
        <v>2113960</v>
      </c>
      <c r="G247" t="s">
        <v>477</v>
      </c>
      <c r="H247" t="s">
        <v>509</v>
      </c>
      <c r="I247" t="s">
        <v>133</v>
      </c>
      <c r="J247" t="s">
        <v>510</v>
      </c>
      <c r="K247" t="s">
        <v>1063</v>
      </c>
      <c r="L247" t="s">
        <v>512</v>
      </c>
    </row>
    <row r="248" spans="1:12" x14ac:dyDescent="0.2">
      <c r="A248" t="s">
        <v>507</v>
      </c>
      <c r="B248" t="s">
        <v>508</v>
      </c>
      <c r="C248">
        <v>460638</v>
      </c>
      <c r="D248" t="s">
        <v>9</v>
      </c>
      <c r="E248" t="s">
        <v>478</v>
      </c>
      <c r="F248">
        <v>3023020</v>
      </c>
      <c r="G248" t="s">
        <v>477</v>
      </c>
      <c r="H248" t="s">
        <v>509</v>
      </c>
      <c r="I248" t="s">
        <v>133</v>
      </c>
      <c r="J248" t="s">
        <v>510</v>
      </c>
      <c r="K248" t="s">
        <v>513</v>
      </c>
      <c r="L248" t="s">
        <v>512</v>
      </c>
    </row>
    <row r="249" spans="1:12" x14ac:dyDescent="0.2">
      <c r="A249" t="s">
        <v>507</v>
      </c>
      <c r="B249" t="s">
        <v>508</v>
      </c>
      <c r="C249">
        <v>463038</v>
      </c>
      <c r="D249" t="s">
        <v>9</v>
      </c>
      <c r="E249" t="s">
        <v>478</v>
      </c>
      <c r="F249">
        <v>3023020</v>
      </c>
      <c r="G249" t="s">
        <v>477</v>
      </c>
      <c r="H249" t="s">
        <v>509</v>
      </c>
      <c r="I249" t="s">
        <v>133</v>
      </c>
      <c r="J249" t="s">
        <v>510</v>
      </c>
      <c r="K249" t="s">
        <v>1064</v>
      </c>
      <c r="L249" t="s">
        <v>512</v>
      </c>
    </row>
    <row r="250" spans="1:12" x14ac:dyDescent="0.2">
      <c r="A250" t="s">
        <v>507</v>
      </c>
      <c r="B250" t="s">
        <v>508</v>
      </c>
      <c r="C250">
        <v>470838</v>
      </c>
      <c r="D250" t="s">
        <v>9</v>
      </c>
      <c r="E250" t="s">
        <v>478</v>
      </c>
      <c r="F250">
        <v>3023020</v>
      </c>
      <c r="G250" t="s">
        <v>477</v>
      </c>
      <c r="H250" t="s">
        <v>509</v>
      </c>
      <c r="I250" t="s">
        <v>133</v>
      </c>
      <c r="J250" t="s">
        <v>510</v>
      </c>
      <c r="K250" t="s">
        <v>515</v>
      </c>
      <c r="L250" t="s">
        <v>512</v>
      </c>
    </row>
    <row r="251" spans="1:12" x14ac:dyDescent="0.2">
      <c r="A251" t="s">
        <v>507</v>
      </c>
      <c r="B251" t="s">
        <v>508</v>
      </c>
      <c r="C251">
        <v>470838</v>
      </c>
      <c r="D251" t="s">
        <v>9</v>
      </c>
      <c r="E251" t="s">
        <v>478</v>
      </c>
      <c r="F251">
        <v>3023020</v>
      </c>
      <c r="G251" t="s">
        <v>477</v>
      </c>
      <c r="H251" t="s">
        <v>509</v>
      </c>
      <c r="I251" t="s">
        <v>133</v>
      </c>
      <c r="J251" t="s">
        <v>510</v>
      </c>
      <c r="K251" t="s">
        <v>516</v>
      </c>
      <c r="L251" t="s">
        <v>512</v>
      </c>
    </row>
    <row r="252" spans="1:12" x14ac:dyDescent="0.2">
      <c r="A252" t="s">
        <v>507</v>
      </c>
      <c r="B252" t="s">
        <v>508</v>
      </c>
      <c r="C252">
        <v>470838</v>
      </c>
      <c r="D252" t="s">
        <v>9</v>
      </c>
      <c r="E252" t="s">
        <v>478</v>
      </c>
      <c r="F252">
        <v>3062053</v>
      </c>
      <c r="G252" t="s">
        <v>477</v>
      </c>
      <c r="H252" t="s">
        <v>509</v>
      </c>
      <c r="I252" t="s">
        <v>133</v>
      </c>
      <c r="J252" t="s">
        <v>510</v>
      </c>
      <c r="K252" t="s">
        <v>1065</v>
      </c>
      <c r="L252" t="s">
        <v>512</v>
      </c>
    </row>
    <row r="253" spans="1:12" x14ac:dyDescent="0.2">
      <c r="A253" t="s">
        <v>507</v>
      </c>
      <c r="B253" t="s">
        <v>508</v>
      </c>
      <c r="C253">
        <v>470838</v>
      </c>
      <c r="D253" t="s">
        <v>9</v>
      </c>
      <c r="E253" t="s">
        <v>478</v>
      </c>
      <c r="F253">
        <v>3062053</v>
      </c>
      <c r="G253" t="s">
        <v>477</v>
      </c>
      <c r="H253" t="s">
        <v>509</v>
      </c>
      <c r="I253" t="s">
        <v>133</v>
      </c>
      <c r="J253" t="s">
        <v>510</v>
      </c>
      <c r="K253" t="s">
        <v>1066</v>
      </c>
      <c r="L253" t="s">
        <v>512</v>
      </c>
    </row>
    <row r="254" spans="1:12" x14ac:dyDescent="0.2">
      <c r="A254" t="s">
        <v>507</v>
      </c>
      <c r="B254" t="s">
        <v>508</v>
      </c>
      <c r="C254">
        <v>481455</v>
      </c>
      <c r="D254" t="s">
        <v>9</v>
      </c>
      <c r="E254" t="s">
        <v>478</v>
      </c>
      <c r="F254">
        <v>3062053</v>
      </c>
      <c r="G254" t="s">
        <v>477</v>
      </c>
    </row>
    <row r="255" spans="1:12" x14ac:dyDescent="0.2">
      <c r="A255" t="s">
        <v>507</v>
      </c>
      <c r="B255" t="s">
        <v>523</v>
      </c>
      <c r="C255" t="s">
        <v>1067</v>
      </c>
    </row>
    <row r="256" spans="1:12" x14ac:dyDescent="0.2">
      <c r="A256" t="s">
        <v>525</v>
      </c>
      <c r="B256">
        <v>122895</v>
      </c>
      <c r="C256" t="s">
        <v>476</v>
      </c>
      <c r="D256">
        <v>482907</v>
      </c>
      <c r="E256" t="s">
        <v>526</v>
      </c>
      <c r="F256">
        <v>5254189</v>
      </c>
      <c r="G256" t="s">
        <v>479</v>
      </c>
    </row>
    <row r="257" spans="1:11" x14ac:dyDescent="0.2">
      <c r="A257" t="s">
        <v>502</v>
      </c>
      <c r="B257" t="s">
        <v>503</v>
      </c>
      <c r="C257" t="s">
        <v>504</v>
      </c>
      <c r="D257" t="s">
        <v>505</v>
      </c>
      <c r="E257" t="s">
        <v>1068</v>
      </c>
    </row>
    <row r="258" spans="1:11" x14ac:dyDescent="0.2">
      <c r="A258" t="s">
        <v>483</v>
      </c>
      <c r="B258" t="s">
        <v>484</v>
      </c>
      <c r="C258">
        <v>0</v>
      </c>
      <c r="D258" t="s">
        <v>485</v>
      </c>
      <c r="E258">
        <v>482907</v>
      </c>
      <c r="F258" t="s">
        <v>11</v>
      </c>
      <c r="G258" t="s">
        <v>1069</v>
      </c>
      <c r="H258" t="s">
        <v>487</v>
      </c>
    </row>
    <row r="259" spans="1:11" x14ac:dyDescent="0.2">
      <c r="A259" t="s">
        <v>502</v>
      </c>
      <c r="B259" t="s">
        <v>503</v>
      </c>
      <c r="C259" t="s">
        <v>504</v>
      </c>
      <c r="D259" t="s">
        <v>505</v>
      </c>
      <c r="E259" t="s">
        <v>1070</v>
      </c>
    </row>
    <row r="261" spans="1:11" x14ac:dyDescent="0.2">
      <c r="A261" t="s">
        <v>529</v>
      </c>
      <c r="B261" t="s">
        <v>530</v>
      </c>
      <c r="C261" t="s">
        <v>531</v>
      </c>
      <c r="D261" t="s">
        <v>532</v>
      </c>
      <c r="E261" t="s">
        <v>5</v>
      </c>
      <c r="F261" t="s">
        <v>533</v>
      </c>
      <c r="G261" t="s">
        <v>6</v>
      </c>
      <c r="H261" t="s">
        <v>533</v>
      </c>
      <c r="I261" t="s">
        <v>478</v>
      </c>
      <c r="J261" t="s">
        <v>534</v>
      </c>
    </row>
    <row r="262" spans="1:11" x14ac:dyDescent="0.2">
      <c r="A262" t="s">
        <v>535</v>
      </c>
      <c r="B262" t="s">
        <v>534</v>
      </c>
      <c r="C262" t="s">
        <v>536</v>
      </c>
      <c r="D262" t="s">
        <v>537</v>
      </c>
    </row>
    <row r="264" spans="1:11" x14ac:dyDescent="0.2">
      <c r="A264" t="s">
        <v>538</v>
      </c>
      <c r="B264" t="s">
        <v>534</v>
      </c>
      <c r="C264" t="s">
        <v>539</v>
      </c>
    </row>
    <row r="266" spans="1:11" x14ac:dyDescent="0.2">
      <c r="A266" t="s">
        <v>540</v>
      </c>
      <c r="B266" t="s">
        <v>523</v>
      </c>
      <c r="C266" t="s">
        <v>1071</v>
      </c>
    </row>
    <row r="268" spans="1:11" x14ac:dyDescent="0.2">
      <c r="A268" t="s">
        <v>542</v>
      </c>
      <c r="B268" t="s">
        <v>489</v>
      </c>
    </row>
    <row r="269" spans="1:11" x14ac:dyDescent="0.2">
      <c r="B269" t="s">
        <v>545</v>
      </c>
      <c r="C269" t="s">
        <v>546</v>
      </c>
      <c r="D269" t="s">
        <v>544</v>
      </c>
      <c r="E269" t="s">
        <v>1072</v>
      </c>
    </row>
    <row r="270" spans="1:11" x14ac:dyDescent="0.2">
      <c r="B270" t="s">
        <v>548</v>
      </c>
      <c r="C270" t="s">
        <v>546</v>
      </c>
      <c r="D270" t="s">
        <v>544</v>
      </c>
      <c r="E270" t="s">
        <v>1073</v>
      </c>
      <c r="F270" t="s">
        <v>550</v>
      </c>
      <c r="G270">
        <v>200</v>
      </c>
      <c r="H270" t="s">
        <v>551</v>
      </c>
      <c r="I270" t="s">
        <v>552</v>
      </c>
      <c r="J270" t="s">
        <v>553</v>
      </c>
    </row>
    <row r="271" spans="1:11" x14ac:dyDescent="0.2">
      <c r="B271" t="s">
        <v>548</v>
      </c>
      <c r="C271" t="s">
        <v>554</v>
      </c>
      <c r="D271" t="s">
        <v>544</v>
      </c>
      <c r="E271" t="s">
        <v>1074</v>
      </c>
      <c r="F271" t="s">
        <v>556</v>
      </c>
      <c r="G271" t="s">
        <v>557</v>
      </c>
      <c r="H271">
        <v>1</v>
      </c>
      <c r="I271" t="s">
        <v>558</v>
      </c>
      <c r="J271" t="s">
        <v>559</v>
      </c>
      <c r="K271" t="s">
        <v>560</v>
      </c>
    </row>
    <row r="272" spans="1:11" x14ac:dyDescent="0.2">
      <c r="B272" t="s">
        <v>561</v>
      </c>
      <c r="C272" t="s">
        <v>544</v>
      </c>
      <c r="D272">
        <v>6</v>
      </c>
    </row>
    <row r="274" spans="1:8" x14ac:dyDescent="0.2">
      <c r="B274" t="s">
        <v>494</v>
      </c>
      <c r="C274" t="s">
        <v>562</v>
      </c>
    </row>
    <row r="275" spans="1:8" x14ac:dyDescent="0.2">
      <c r="A275" t="s">
        <v>563</v>
      </c>
      <c r="B275" t="s">
        <v>15</v>
      </c>
      <c r="C275" t="s">
        <v>16</v>
      </c>
      <c r="D275" t="s">
        <v>15</v>
      </c>
      <c r="E275" t="s">
        <v>16</v>
      </c>
      <c r="F275" t="s">
        <v>564</v>
      </c>
      <c r="G275" t="s">
        <v>565</v>
      </c>
    </row>
    <row r="276" spans="1:8" x14ac:dyDescent="0.2">
      <c r="B276">
        <v>0</v>
      </c>
      <c r="C276" t="s">
        <v>1075</v>
      </c>
      <c r="D276" t="s">
        <v>1076</v>
      </c>
      <c r="E276" t="s">
        <v>1077</v>
      </c>
      <c r="F276" t="s">
        <v>1078</v>
      </c>
      <c r="G276" t="s">
        <v>1079</v>
      </c>
      <c r="H276" t="s">
        <v>800</v>
      </c>
    </row>
    <row r="277" spans="1:8" x14ac:dyDescent="0.2">
      <c r="B277">
        <v>1</v>
      </c>
      <c r="C277" t="s">
        <v>1080</v>
      </c>
      <c r="D277" t="s">
        <v>1081</v>
      </c>
      <c r="E277" t="s">
        <v>1082</v>
      </c>
      <c r="F277" t="s">
        <v>1083</v>
      </c>
      <c r="G277" t="s">
        <v>1084</v>
      </c>
      <c r="H277" t="s">
        <v>800</v>
      </c>
    </row>
    <row r="278" spans="1:8" x14ac:dyDescent="0.2">
      <c r="B278">
        <v>2</v>
      </c>
      <c r="C278" t="s">
        <v>1085</v>
      </c>
      <c r="D278" t="s">
        <v>1086</v>
      </c>
      <c r="E278" t="s">
        <v>1087</v>
      </c>
      <c r="F278" t="s">
        <v>1088</v>
      </c>
      <c r="G278" t="s">
        <v>1089</v>
      </c>
      <c r="H278" t="s">
        <v>800</v>
      </c>
    </row>
    <row r="279" spans="1:8" x14ac:dyDescent="0.2">
      <c r="B279">
        <v>3</v>
      </c>
      <c r="C279" t="s">
        <v>1090</v>
      </c>
      <c r="D279" t="s">
        <v>1091</v>
      </c>
      <c r="E279" t="s">
        <v>1092</v>
      </c>
      <c r="F279" t="s">
        <v>1093</v>
      </c>
      <c r="G279" t="s">
        <v>1094</v>
      </c>
      <c r="H279" t="s">
        <v>1095</v>
      </c>
    </row>
    <row r="280" spans="1:8" x14ac:dyDescent="0.2">
      <c r="B280">
        <v>4</v>
      </c>
      <c r="C280" t="s">
        <v>1096</v>
      </c>
      <c r="D280" t="s">
        <v>1097</v>
      </c>
      <c r="E280" t="s">
        <v>1098</v>
      </c>
      <c r="F280" t="s">
        <v>1099</v>
      </c>
      <c r="G280" t="s">
        <v>1100</v>
      </c>
      <c r="H280" t="s">
        <v>1095</v>
      </c>
    </row>
    <row r="281" spans="1:8" x14ac:dyDescent="0.2">
      <c r="B281">
        <v>5</v>
      </c>
      <c r="C281" t="s">
        <v>1101</v>
      </c>
      <c r="D281" t="s">
        <v>1102</v>
      </c>
      <c r="E281" t="s">
        <v>1103</v>
      </c>
      <c r="F281" t="s">
        <v>1104</v>
      </c>
      <c r="G281" t="s">
        <v>1105</v>
      </c>
      <c r="H281" t="s">
        <v>1095</v>
      </c>
    </row>
    <row r="282" spans="1:8" x14ac:dyDescent="0.2">
      <c r="B282">
        <v>6</v>
      </c>
      <c r="C282" t="s">
        <v>1106</v>
      </c>
      <c r="D282" t="s">
        <v>1107</v>
      </c>
      <c r="E282" t="s">
        <v>1108</v>
      </c>
      <c r="F282" t="s">
        <v>1109</v>
      </c>
      <c r="G282" t="s">
        <v>1110</v>
      </c>
      <c r="H282" t="s">
        <v>1095</v>
      </c>
    </row>
    <row r="283" spans="1:8" x14ac:dyDescent="0.2">
      <c r="B283">
        <v>7</v>
      </c>
      <c r="C283" t="s">
        <v>1111</v>
      </c>
      <c r="D283" t="s">
        <v>1112</v>
      </c>
      <c r="E283" t="s">
        <v>1113</v>
      </c>
      <c r="F283" t="s">
        <v>1114</v>
      </c>
      <c r="G283" t="s">
        <v>1115</v>
      </c>
      <c r="H283" t="s">
        <v>1095</v>
      </c>
    </row>
    <row r="284" spans="1:8" x14ac:dyDescent="0.2">
      <c r="B284">
        <v>8</v>
      </c>
      <c r="C284" t="s">
        <v>1116</v>
      </c>
      <c r="D284" t="s">
        <v>1117</v>
      </c>
      <c r="E284" t="s">
        <v>1118</v>
      </c>
      <c r="F284" t="s">
        <v>1119</v>
      </c>
      <c r="G284" t="s">
        <v>678</v>
      </c>
      <c r="H284" t="s">
        <v>1095</v>
      </c>
    </row>
    <row r="285" spans="1:8" x14ac:dyDescent="0.2">
      <c r="B285">
        <v>9</v>
      </c>
      <c r="C285" t="s">
        <v>1120</v>
      </c>
      <c r="D285" t="s">
        <v>1121</v>
      </c>
      <c r="E285" t="s">
        <v>1122</v>
      </c>
      <c r="F285" t="s">
        <v>1123</v>
      </c>
      <c r="G285" t="s">
        <v>1124</v>
      </c>
      <c r="H285" t="s">
        <v>1125</v>
      </c>
    </row>
    <row r="286" spans="1:8" x14ac:dyDescent="0.2">
      <c r="B286">
        <v>10</v>
      </c>
      <c r="C286" t="s">
        <v>1126</v>
      </c>
      <c r="D286" t="s">
        <v>1127</v>
      </c>
      <c r="E286" t="s">
        <v>1128</v>
      </c>
      <c r="F286" t="s">
        <v>1129</v>
      </c>
      <c r="G286" t="s">
        <v>1130</v>
      </c>
      <c r="H286" t="s">
        <v>1125</v>
      </c>
    </row>
    <row r="287" spans="1:8" x14ac:dyDescent="0.2">
      <c r="B287">
        <v>11</v>
      </c>
      <c r="C287" t="s">
        <v>1131</v>
      </c>
      <c r="D287" t="s">
        <v>1132</v>
      </c>
      <c r="E287" t="s">
        <v>1133</v>
      </c>
      <c r="F287" t="s">
        <v>1134</v>
      </c>
      <c r="G287" t="s">
        <v>1135</v>
      </c>
      <c r="H287" t="s">
        <v>1125</v>
      </c>
    </row>
    <row r="288" spans="1:8" x14ac:dyDescent="0.2">
      <c r="B288">
        <v>12</v>
      </c>
      <c r="C288" t="s">
        <v>1136</v>
      </c>
      <c r="D288" t="s">
        <v>1137</v>
      </c>
      <c r="E288" t="s">
        <v>1138</v>
      </c>
      <c r="F288" t="s">
        <v>1139</v>
      </c>
      <c r="G288" t="s">
        <v>1140</v>
      </c>
      <c r="H288" t="s">
        <v>1125</v>
      </c>
    </row>
    <row r="289" spans="1:12" x14ac:dyDescent="0.2">
      <c r="B289">
        <v>13</v>
      </c>
      <c r="C289" t="s">
        <v>1141</v>
      </c>
      <c r="D289" t="s">
        <v>1142</v>
      </c>
      <c r="E289" t="s">
        <v>1143</v>
      </c>
      <c r="F289" t="s">
        <v>1144</v>
      </c>
      <c r="G289" t="s">
        <v>1145</v>
      </c>
      <c r="H289" t="s">
        <v>1125</v>
      </c>
    </row>
    <row r="290" spans="1:12" x14ac:dyDescent="0.2">
      <c r="B290">
        <v>14</v>
      </c>
      <c r="C290" t="s">
        <v>1146</v>
      </c>
      <c r="D290" t="s">
        <v>1147</v>
      </c>
      <c r="E290" t="s">
        <v>1148</v>
      </c>
      <c r="F290" t="s">
        <v>1149</v>
      </c>
      <c r="G290" t="s">
        <v>1150</v>
      </c>
      <c r="H290" t="s">
        <v>1125</v>
      </c>
    </row>
    <row r="291" spans="1:12" x14ac:dyDescent="0.2">
      <c r="B291">
        <v>15</v>
      </c>
      <c r="C291" t="s">
        <v>1151</v>
      </c>
      <c r="D291" t="s">
        <v>1152</v>
      </c>
      <c r="E291" t="s">
        <v>1153</v>
      </c>
      <c r="F291" t="s">
        <v>1154</v>
      </c>
      <c r="G291" t="s">
        <v>1155</v>
      </c>
      <c r="H291" t="s">
        <v>1156</v>
      </c>
    </row>
    <row r="292" spans="1:12" x14ac:dyDescent="0.2">
      <c r="B292">
        <v>16</v>
      </c>
      <c r="C292" t="s">
        <v>1157</v>
      </c>
      <c r="D292" t="s">
        <v>1158</v>
      </c>
      <c r="E292" t="s">
        <v>1159</v>
      </c>
      <c r="F292" t="s">
        <v>1160</v>
      </c>
      <c r="G292" t="s">
        <v>1161</v>
      </c>
      <c r="H292" t="s">
        <v>1156</v>
      </c>
    </row>
    <row r="293" spans="1:12" x14ac:dyDescent="0.2">
      <c r="B293">
        <v>17</v>
      </c>
      <c r="C293" t="s">
        <v>1162</v>
      </c>
      <c r="D293" t="s">
        <v>1163</v>
      </c>
      <c r="E293" t="s">
        <v>1164</v>
      </c>
      <c r="F293" t="s">
        <v>1165</v>
      </c>
      <c r="G293" t="s">
        <v>1166</v>
      </c>
      <c r="H293" t="s">
        <v>1156</v>
      </c>
    </row>
    <row r="294" spans="1:12" x14ac:dyDescent="0.2">
      <c r="B294">
        <v>18</v>
      </c>
      <c r="C294" t="s">
        <v>1167</v>
      </c>
      <c r="D294" t="s">
        <v>1168</v>
      </c>
      <c r="E294" t="s">
        <v>1169</v>
      </c>
      <c r="F294" t="s">
        <v>1170</v>
      </c>
      <c r="G294" t="s">
        <v>1171</v>
      </c>
      <c r="H294" t="s">
        <v>1156</v>
      </c>
    </row>
    <row r="295" spans="1:12" x14ac:dyDescent="0.2">
      <c r="B295">
        <v>19</v>
      </c>
      <c r="C295" t="s">
        <v>1172</v>
      </c>
      <c r="D295" t="s">
        <v>1173</v>
      </c>
      <c r="E295" t="s">
        <v>1174</v>
      </c>
      <c r="F295" t="s">
        <v>1175</v>
      </c>
      <c r="G295" t="s">
        <v>1176</v>
      </c>
      <c r="H295" t="s">
        <v>1177</v>
      </c>
    </row>
    <row r="296" spans="1:12" x14ac:dyDescent="0.2">
      <c r="B296">
        <v>20</v>
      </c>
      <c r="C296" t="s">
        <v>1178</v>
      </c>
      <c r="D296" t="s">
        <v>1179</v>
      </c>
      <c r="E296" t="s">
        <v>1180</v>
      </c>
      <c r="F296" t="s">
        <v>1181</v>
      </c>
      <c r="G296" t="s">
        <v>1182</v>
      </c>
      <c r="H296" t="s">
        <v>1177</v>
      </c>
    </row>
    <row r="297" spans="1:12" x14ac:dyDescent="0.2">
      <c r="B297">
        <v>21</v>
      </c>
      <c r="C297" t="s">
        <v>1183</v>
      </c>
      <c r="D297" t="s">
        <v>1184</v>
      </c>
      <c r="E297" t="s">
        <v>1185</v>
      </c>
      <c r="F297" t="s">
        <v>1181</v>
      </c>
      <c r="G297" t="s">
        <v>1186</v>
      </c>
      <c r="H297" t="s">
        <v>1177</v>
      </c>
    </row>
    <row r="298" spans="1:12" x14ac:dyDescent="0.2">
      <c r="B298">
        <v>22</v>
      </c>
      <c r="C298" t="s">
        <v>1187</v>
      </c>
      <c r="D298" t="s">
        <v>1187</v>
      </c>
      <c r="E298" t="s">
        <v>1188</v>
      </c>
      <c r="F298" t="s">
        <v>1181</v>
      </c>
      <c r="G298" t="s">
        <v>1189</v>
      </c>
      <c r="H298" t="s">
        <v>1190</v>
      </c>
    </row>
    <row r="300" spans="1:12" x14ac:dyDescent="0.2">
      <c r="A300" t="s">
        <v>542</v>
      </c>
      <c r="B300" t="s">
        <v>748</v>
      </c>
      <c r="C300" t="s">
        <v>453</v>
      </c>
      <c r="D300" t="s">
        <v>749</v>
      </c>
      <c r="E300">
        <v>22</v>
      </c>
      <c r="F300" t="s">
        <v>750</v>
      </c>
      <c r="G300" t="s">
        <v>478</v>
      </c>
      <c r="H300" t="s">
        <v>1191</v>
      </c>
      <c r="I300" t="s">
        <v>752</v>
      </c>
      <c r="J300" t="s">
        <v>1192</v>
      </c>
      <c r="K300" t="s">
        <v>754</v>
      </c>
      <c r="L300" t="s">
        <v>755</v>
      </c>
    </row>
    <row r="301" spans="1:12" x14ac:dyDescent="0.2">
      <c r="A301" t="s">
        <v>756</v>
      </c>
      <c r="B301" t="s">
        <v>505</v>
      </c>
      <c r="C301" t="s">
        <v>1187</v>
      </c>
    </row>
    <row r="303" spans="1:12" x14ac:dyDescent="0.2">
      <c r="A303" t="s">
        <v>812</v>
      </c>
      <c r="B303" t="s">
        <v>813</v>
      </c>
      <c r="C303" t="s">
        <v>523</v>
      </c>
      <c r="D303" t="s">
        <v>1193</v>
      </c>
      <c r="E303" t="s">
        <v>1194</v>
      </c>
      <c r="F303" t="s">
        <v>1195</v>
      </c>
      <c r="G303" t="s">
        <v>1196</v>
      </c>
      <c r="H303" t="s">
        <v>1197</v>
      </c>
      <c r="I303" t="s">
        <v>1198</v>
      </c>
      <c r="J303" t="s">
        <v>1199</v>
      </c>
    </row>
    <row r="305" spans="1:14" x14ac:dyDescent="0.2">
      <c r="A305" t="s">
        <v>815</v>
      </c>
      <c r="B305" t="s">
        <v>475</v>
      </c>
      <c r="C305" t="s">
        <v>6</v>
      </c>
      <c r="D305" t="s">
        <v>783</v>
      </c>
    </row>
    <row r="307" spans="1:14" x14ac:dyDescent="0.2">
      <c r="A307" t="s">
        <v>538</v>
      </c>
      <c r="B307" t="s">
        <v>816</v>
      </c>
      <c r="C307" t="s">
        <v>505</v>
      </c>
      <c r="D307" t="s">
        <v>1200</v>
      </c>
      <c r="E307">
        <v>178177</v>
      </c>
      <c r="F307" t="s">
        <v>818</v>
      </c>
      <c r="G307" t="s">
        <v>1201</v>
      </c>
      <c r="H307" t="s">
        <v>752</v>
      </c>
      <c r="I307" t="s">
        <v>1202</v>
      </c>
      <c r="J307" t="s">
        <v>754</v>
      </c>
      <c r="K307" t="s">
        <v>755</v>
      </c>
    </row>
    <row r="308" spans="1:14" x14ac:dyDescent="0.2">
      <c r="A308" t="s">
        <v>1203</v>
      </c>
      <c r="B308" t="s">
        <v>1204</v>
      </c>
      <c r="C308" t="s">
        <v>133</v>
      </c>
      <c r="D308" t="s">
        <v>510</v>
      </c>
      <c r="E308" t="s">
        <v>1205</v>
      </c>
    </row>
    <row r="309" spans="1:14" x14ac:dyDescent="0.2">
      <c r="A309" t="s">
        <v>1203</v>
      </c>
      <c r="B309" t="s">
        <v>1204</v>
      </c>
      <c r="C309" t="s">
        <v>133</v>
      </c>
      <c r="D309" t="s">
        <v>510</v>
      </c>
      <c r="E309" t="s">
        <v>1206</v>
      </c>
    </row>
    <row r="310" spans="1:14" x14ac:dyDescent="0.2">
      <c r="A310" t="s">
        <v>1203</v>
      </c>
      <c r="B310" t="s">
        <v>1204</v>
      </c>
      <c r="C310" t="s">
        <v>133</v>
      </c>
      <c r="D310" t="s">
        <v>510</v>
      </c>
      <c r="E310" t="s">
        <v>1207</v>
      </c>
    </row>
    <row r="312" spans="1:14" x14ac:dyDescent="0.2">
      <c r="B312" t="s">
        <v>821</v>
      </c>
      <c r="C312" t="s">
        <v>822</v>
      </c>
      <c r="D312" t="s">
        <v>823</v>
      </c>
      <c r="E312" t="s">
        <v>824</v>
      </c>
      <c r="F312" t="s">
        <v>822</v>
      </c>
      <c r="G312" t="s">
        <v>494</v>
      </c>
      <c r="H312" t="s">
        <v>497</v>
      </c>
      <c r="I312" t="s">
        <v>822</v>
      </c>
      <c r="J312" t="s">
        <v>825</v>
      </c>
    </row>
    <row r="313" spans="1:14" x14ac:dyDescent="0.2">
      <c r="B313" t="s">
        <v>826</v>
      </c>
      <c r="C313" t="s">
        <v>827</v>
      </c>
      <c r="D313" t="s">
        <v>822</v>
      </c>
      <c r="E313" t="s">
        <v>828</v>
      </c>
      <c r="F313" t="s">
        <v>829</v>
      </c>
      <c r="G313" t="s">
        <v>830</v>
      </c>
      <c r="H313" t="s">
        <v>822</v>
      </c>
      <c r="I313" t="s">
        <v>831</v>
      </c>
      <c r="J313" t="s">
        <v>832</v>
      </c>
      <c r="K313" t="s">
        <v>17</v>
      </c>
      <c r="L313" t="s">
        <v>822</v>
      </c>
      <c r="M313" t="s">
        <v>833</v>
      </c>
      <c r="N313" t="s">
        <v>565</v>
      </c>
    </row>
    <row r="315" spans="1:14" x14ac:dyDescent="0.2">
      <c r="B315">
        <v>0</v>
      </c>
      <c r="C315">
        <v>0</v>
      </c>
      <c r="D315" t="s">
        <v>1208</v>
      </c>
      <c r="E315">
        <v>0</v>
      </c>
      <c r="F315">
        <v>38492</v>
      </c>
      <c r="G315" t="s">
        <v>1209</v>
      </c>
      <c r="H315" t="s">
        <v>1208</v>
      </c>
      <c r="I315" t="s">
        <v>1210</v>
      </c>
      <c r="J315" t="s">
        <v>151</v>
      </c>
      <c r="K315" t="s">
        <v>1211</v>
      </c>
    </row>
    <row r="316" spans="1:14" x14ac:dyDescent="0.2">
      <c r="A316" t="s">
        <v>153</v>
      </c>
      <c r="B316">
        <v>0</v>
      </c>
      <c r="C316">
        <v>0</v>
      </c>
      <c r="D316" t="s">
        <v>1212</v>
      </c>
      <c r="E316" t="s">
        <v>1208</v>
      </c>
      <c r="F316" t="s">
        <v>1213</v>
      </c>
      <c r="G316" t="s">
        <v>151</v>
      </c>
      <c r="H316" t="s">
        <v>1211</v>
      </c>
    </row>
    <row r="317" spans="1:14" x14ac:dyDescent="0.2">
      <c r="A317" t="s">
        <v>153</v>
      </c>
      <c r="B317">
        <v>0</v>
      </c>
      <c r="C317">
        <v>0</v>
      </c>
      <c r="D317" t="s">
        <v>1214</v>
      </c>
      <c r="E317" t="s">
        <v>1208</v>
      </c>
      <c r="F317" t="s">
        <v>1215</v>
      </c>
      <c r="G317" t="s">
        <v>151</v>
      </c>
      <c r="H317" t="s">
        <v>1216</v>
      </c>
    </row>
    <row r="318" spans="1:14" x14ac:dyDescent="0.2">
      <c r="A318" t="s">
        <v>153</v>
      </c>
      <c r="B318">
        <v>0</v>
      </c>
      <c r="C318">
        <v>0</v>
      </c>
      <c r="D318" t="s">
        <v>1217</v>
      </c>
      <c r="E318" t="s">
        <v>1208</v>
      </c>
      <c r="F318" t="s">
        <v>1218</v>
      </c>
      <c r="G318" t="s">
        <v>151</v>
      </c>
      <c r="H318" t="s">
        <v>1216</v>
      </c>
    </row>
    <row r="319" spans="1:14" x14ac:dyDescent="0.2">
      <c r="A319" t="s">
        <v>153</v>
      </c>
      <c r="B319">
        <v>0</v>
      </c>
      <c r="C319">
        <v>0</v>
      </c>
      <c r="D319" t="s">
        <v>1219</v>
      </c>
      <c r="E319" t="s">
        <v>1208</v>
      </c>
      <c r="F319" t="s">
        <v>1220</v>
      </c>
      <c r="G319" t="s">
        <v>151</v>
      </c>
      <c r="H319" t="s">
        <v>1221</v>
      </c>
    </row>
    <row r="320" spans="1:14" x14ac:dyDescent="0.2">
      <c r="B320">
        <v>0</v>
      </c>
      <c r="C320">
        <v>0</v>
      </c>
      <c r="D320" t="s">
        <v>1208</v>
      </c>
      <c r="E320">
        <v>0</v>
      </c>
      <c r="F320">
        <v>44542</v>
      </c>
      <c r="G320" t="s">
        <v>1222</v>
      </c>
      <c r="H320" t="s">
        <v>1208</v>
      </c>
      <c r="I320" t="s">
        <v>1220</v>
      </c>
      <c r="J320" t="s">
        <v>151</v>
      </c>
      <c r="K320" t="s">
        <v>1223</v>
      </c>
    </row>
    <row r="321" spans="1:11" x14ac:dyDescent="0.2">
      <c r="A321" t="s">
        <v>153</v>
      </c>
      <c r="B321">
        <v>0</v>
      </c>
      <c r="C321">
        <v>0</v>
      </c>
      <c r="D321" t="s">
        <v>1224</v>
      </c>
      <c r="E321" t="s">
        <v>1208</v>
      </c>
      <c r="F321" t="s">
        <v>1225</v>
      </c>
      <c r="G321" t="s">
        <v>151</v>
      </c>
      <c r="H321" t="s">
        <v>1226</v>
      </c>
    </row>
    <row r="322" spans="1:11" x14ac:dyDescent="0.2">
      <c r="A322" t="s">
        <v>153</v>
      </c>
      <c r="B322">
        <v>0</v>
      </c>
      <c r="C322">
        <v>0</v>
      </c>
      <c r="D322" t="s">
        <v>1227</v>
      </c>
      <c r="E322" t="s">
        <v>1208</v>
      </c>
      <c r="F322" t="s">
        <v>1228</v>
      </c>
      <c r="G322" t="s">
        <v>151</v>
      </c>
      <c r="H322" t="s">
        <v>1229</v>
      </c>
    </row>
    <row r="323" spans="1:11" x14ac:dyDescent="0.2">
      <c r="A323" t="s">
        <v>153</v>
      </c>
      <c r="B323">
        <v>0</v>
      </c>
      <c r="C323">
        <v>0</v>
      </c>
      <c r="D323" t="s">
        <v>1230</v>
      </c>
      <c r="E323" t="s">
        <v>1208</v>
      </c>
      <c r="F323" t="s">
        <v>1231</v>
      </c>
      <c r="G323" t="s">
        <v>151</v>
      </c>
      <c r="H323" t="s">
        <v>1232</v>
      </c>
    </row>
    <row r="324" spans="1:11" x14ac:dyDescent="0.2">
      <c r="B324">
        <v>0</v>
      </c>
      <c r="C324">
        <v>0</v>
      </c>
      <c r="D324" t="s">
        <v>1233</v>
      </c>
      <c r="E324">
        <v>0</v>
      </c>
      <c r="F324">
        <v>48344</v>
      </c>
      <c r="G324" t="s">
        <v>1234</v>
      </c>
      <c r="H324" t="s">
        <v>1233</v>
      </c>
      <c r="I324" t="s">
        <v>1231</v>
      </c>
      <c r="J324" t="s">
        <v>151</v>
      </c>
      <c r="K324" t="s">
        <v>1235</v>
      </c>
    </row>
    <row r="325" spans="1:11" x14ac:dyDescent="0.2">
      <c r="B325">
        <v>0</v>
      </c>
      <c r="C325">
        <v>0</v>
      </c>
      <c r="D325" t="s">
        <v>1236</v>
      </c>
      <c r="E325">
        <v>0</v>
      </c>
      <c r="F325">
        <v>48945</v>
      </c>
      <c r="G325" t="s">
        <v>1234</v>
      </c>
      <c r="H325" t="s">
        <v>1236</v>
      </c>
      <c r="I325" t="s">
        <v>1231</v>
      </c>
      <c r="J325" t="s">
        <v>151</v>
      </c>
      <c r="K325" t="s">
        <v>1237</v>
      </c>
    </row>
    <row r="326" spans="1:11" x14ac:dyDescent="0.2">
      <c r="B326">
        <v>0</v>
      </c>
      <c r="C326">
        <v>0</v>
      </c>
      <c r="D326" t="s">
        <v>1238</v>
      </c>
      <c r="E326">
        <v>0</v>
      </c>
      <c r="F326">
        <v>49770</v>
      </c>
      <c r="G326" t="s">
        <v>1234</v>
      </c>
      <c r="H326" t="s">
        <v>1238</v>
      </c>
      <c r="I326" t="s">
        <v>1231</v>
      </c>
      <c r="J326" t="s">
        <v>151</v>
      </c>
      <c r="K326" t="s">
        <v>1239</v>
      </c>
    </row>
    <row r="327" spans="1:11" x14ac:dyDescent="0.2">
      <c r="B327">
        <v>0</v>
      </c>
      <c r="C327">
        <v>0</v>
      </c>
      <c r="D327" t="s">
        <v>1240</v>
      </c>
      <c r="E327">
        <v>0</v>
      </c>
      <c r="F327">
        <v>49504</v>
      </c>
      <c r="G327" t="s">
        <v>1234</v>
      </c>
      <c r="H327" t="s">
        <v>1240</v>
      </c>
      <c r="I327" t="s">
        <v>1231</v>
      </c>
      <c r="J327" t="s">
        <v>151</v>
      </c>
      <c r="K327" t="s">
        <v>1241</v>
      </c>
    </row>
    <row r="328" spans="1:11" x14ac:dyDescent="0.2">
      <c r="B328">
        <v>0</v>
      </c>
      <c r="C328">
        <v>0</v>
      </c>
      <c r="D328" t="s">
        <v>1242</v>
      </c>
      <c r="E328">
        <v>0</v>
      </c>
      <c r="F328">
        <v>49755</v>
      </c>
      <c r="G328" t="s">
        <v>1234</v>
      </c>
      <c r="H328" t="s">
        <v>1242</v>
      </c>
      <c r="I328" t="s">
        <v>1231</v>
      </c>
      <c r="J328" t="s">
        <v>151</v>
      </c>
      <c r="K328" t="s">
        <v>1243</v>
      </c>
    </row>
    <row r="329" spans="1:11" x14ac:dyDescent="0.2">
      <c r="B329">
        <v>0</v>
      </c>
      <c r="C329">
        <v>0</v>
      </c>
      <c r="D329" t="s">
        <v>1244</v>
      </c>
      <c r="E329">
        <v>0</v>
      </c>
      <c r="F329">
        <v>49908</v>
      </c>
      <c r="G329" t="s">
        <v>1234</v>
      </c>
      <c r="H329" t="s">
        <v>1244</v>
      </c>
      <c r="I329" t="s">
        <v>1231</v>
      </c>
      <c r="J329" t="s">
        <v>151</v>
      </c>
      <c r="K329" t="s">
        <v>1245</v>
      </c>
    </row>
    <row r="330" spans="1:11" x14ac:dyDescent="0.2">
      <c r="B330">
        <v>0</v>
      </c>
      <c r="C330">
        <v>0</v>
      </c>
      <c r="D330" t="s">
        <v>1246</v>
      </c>
      <c r="E330">
        <v>0</v>
      </c>
      <c r="F330">
        <v>50838</v>
      </c>
      <c r="G330" t="s">
        <v>1234</v>
      </c>
      <c r="H330" t="s">
        <v>1246</v>
      </c>
      <c r="I330" t="s">
        <v>1231</v>
      </c>
      <c r="J330" t="s">
        <v>151</v>
      </c>
      <c r="K330" t="s">
        <v>1247</v>
      </c>
    </row>
    <row r="331" spans="1:11" x14ac:dyDescent="0.2">
      <c r="B331">
        <v>0</v>
      </c>
      <c r="C331">
        <v>0</v>
      </c>
      <c r="D331" t="s">
        <v>1248</v>
      </c>
      <c r="E331">
        <v>0</v>
      </c>
      <c r="F331">
        <v>51212</v>
      </c>
      <c r="G331" t="s">
        <v>1234</v>
      </c>
      <c r="H331" t="s">
        <v>1248</v>
      </c>
      <c r="I331" t="s">
        <v>1249</v>
      </c>
      <c r="J331" t="s">
        <v>151</v>
      </c>
      <c r="K331" t="s">
        <v>1250</v>
      </c>
    </row>
    <row r="332" spans="1:11" x14ac:dyDescent="0.2">
      <c r="B332">
        <v>0</v>
      </c>
      <c r="C332">
        <v>0</v>
      </c>
      <c r="D332" t="s">
        <v>1248</v>
      </c>
      <c r="E332">
        <v>0</v>
      </c>
      <c r="F332">
        <v>51052</v>
      </c>
      <c r="G332" t="s">
        <v>1234</v>
      </c>
      <c r="H332" t="s">
        <v>1248</v>
      </c>
      <c r="I332" t="s">
        <v>1249</v>
      </c>
      <c r="J332" t="s">
        <v>151</v>
      </c>
      <c r="K332" t="s">
        <v>1251</v>
      </c>
    </row>
    <row r="333" spans="1:11" x14ac:dyDescent="0.2">
      <c r="B333">
        <v>0</v>
      </c>
      <c r="C333">
        <v>0</v>
      </c>
      <c r="D333" t="s">
        <v>1252</v>
      </c>
      <c r="E333">
        <v>0</v>
      </c>
      <c r="F333">
        <v>43077</v>
      </c>
      <c r="G333" t="s">
        <v>1234</v>
      </c>
      <c r="H333" t="s">
        <v>1252</v>
      </c>
      <c r="I333" t="s">
        <v>1253</v>
      </c>
      <c r="J333" t="s">
        <v>151</v>
      </c>
      <c r="K333" t="s">
        <v>1254</v>
      </c>
    </row>
    <row r="334" spans="1:11" x14ac:dyDescent="0.2">
      <c r="A334" t="s">
        <v>153</v>
      </c>
      <c r="B334">
        <v>0</v>
      </c>
      <c r="C334">
        <v>0</v>
      </c>
      <c r="D334" t="s">
        <v>1255</v>
      </c>
      <c r="E334" t="s">
        <v>1252</v>
      </c>
      <c r="F334" t="s">
        <v>1253</v>
      </c>
      <c r="G334" t="s">
        <v>151</v>
      </c>
      <c r="H334" t="s">
        <v>1254</v>
      </c>
    </row>
    <row r="335" spans="1:11" x14ac:dyDescent="0.2">
      <c r="A335" t="s">
        <v>153</v>
      </c>
      <c r="B335">
        <v>0</v>
      </c>
      <c r="C335">
        <v>0</v>
      </c>
      <c r="D335" t="s">
        <v>1256</v>
      </c>
      <c r="E335" t="s">
        <v>1252</v>
      </c>
      <c r="F335" t="s">
        <v>1253</v>
      </c>
      <c r="G335" t="s">
        <v>151</v>
      </c>
      <c r="H335" t="s">
        <v>1257</v>
      </c>
    </row>
    <row r="336" spans="1:11" x14ac:dyDescent="0.2">
      <c r="B336">
        <v>0</v>
      </c>
      <c r="C336">
        <v>0</v>
      </c>
      <c r="D336" t="s">
        <v>1258</v>
      </c>
      <c r="E336">
        <v>0</v>
      </c>
      <c r="F336">
        <v>44930</v>
      </c>
      <c r="G336" t="s">
        <v>1259</v>
      </c>
      <c r="H336" t="s">
        <v>1258</v>
      </c>
      <c r="I336" t="s">
        <v>1260</v>
      </c>
      <c r="J336" t="s">
        <v>151</v>
      </c>
      <c r="K336" t="s">
        <v>1261</v>
      </c>
    </row>
    <row r="337" spans="1:11" x14ac:dyDescent="0.2">
      <c r="B337">
        <v>0</v>
      </c>
      <c r="C337">
        <v>0</v>
      </c>
      <c r="D337" t="s">
        <v>1262</v>
      </c>
      <c r="E337">
        <v>0</v>
      </c>
      <c r="F337">
        <v>46002</v>
      </c>
      <c r="G337" t="s">
        <v>1259</v>
      </c>
      <c r="H337" t="s">
        <v>1262</v>
      </c>
      <c r="I337" t="s">
        <v>1263</v>
      </c>
      <c r="J337" t="s">
        <v>151</v>
      </c>
      <c r="K337" t="s">
        <v>1264</v>
      </c>
    </row>
    <row r="338" spans="1:11" x14ac:dyDescent="0.2">
      <c r="B338">
        <v>0</v>
      </c>
      <c r="C338">
        <v>0</v>
      </c>
      <c r="D338" t="s">
        <v>1265</v>
      </c>
      <c r="E338">
        <v>0</v>
      </c>
      <c r="F338">
        <v>47057</v>
      </c>
      <c r="G338" t="s">
        <v>1259</v>
      </c>
      <c r="H338" t="s">
        <v>1265</v>
      </c>
      <c r="I338" t="s">
        <v>1263</v>
      </c>
      <c r="J338" t="s">
        <v>151</v>
      </c>
      <c r="K338" t="s">
        <v>1266</v>
      </c>
    </row>
    <row r="339" spans="1:11" x14ac:dyDescent="0.2">
      <c r="B339">
        <v>0</v>
      </c>
      <c r="C339">
        <v>0</v>
      </c>
      <c r="D339" t="s">
        <v>1267</v>
      </c>
      <c r="E339">
        <v>0</v>
      </c>
      <c r="F339">
        <v>48304</v>
      </c>
      <c r="G339" t="s">
        <v>1259</v>
      </c>
      <c r="H339" t="s">
        <v>1267</v>
      </c>
      <c r="I339" t="s">
        <v>1263</v>
      </c>
      <c r="J339" t="s">
        <v>151</v>
      </c>
      <c r="K339" t="s">
        <v>1268</v>
      </c>
    </row>
    <row r="340" spans="1:11" x14ac:dyDescent="0.2">
      <c r="B340">
        <v>0</v>
      </c>
      <c r="C340">
        <v>0</v>
      </c>
      <c r="D340" t="s">
        <v>1269</v>
      </c>
      <c r="E340">
        <v>0</v>
      </c>
      <c r="F340">
        <v>49877</v>
      </c>
      <c r="G340" t="s">
        <v>1259</v>
      </c>
      <c r="H340" t="s">
        <v>1269</v>
      </c>
      <c r="I340" t="s">
        <v>1263</v>
      </c>
      <c r="J340" t="s">
        <v>151</v>
      </c>
      <c r="K340" t="s">
        <v>1270</v>
      </c>
    </row>
    <row r="341" spans="1:11" x14ac:dyDescent="0.2">
      <c r="B341">
        <v>0</v>
      </c>
      <c r="C341">
        <v>0</v>
      </c>
      <c r="D341" t="s">
        <v>1271</v>
      </c>
      <c r="E341">
        <v>0</v>
      </c>
      <c r="F341">
        <v>50746</v>
      </c>
      <c r="G341" t="s">
        <v>1259</v>
      </c>
      <c r="H341" t="s">
        <v>1271</v>
      </c>
      <c r="I341" t="s">
        <v>1263</v>
      </c>
      <c r="J341" t="s">
        <v>151</v>
      </c>
      <c r="K341" t="s">
        <v>1272</v>
      </c>
    </row>
    <row r="342" spans="1:11" x14ac:dyDescent="0.2">
      <c r="B342">
        <v>0</v>
      </c>
      <c r="C342">
        <v>0</v>
      </c>
      <c r="D342" t="s">
        <v>1273</v>
      </c>
      <c r="E342">
        <v>0</v>
      </c>
      <c r="F342">
        <v>51213</v>
      </c>
      <c r="G342" t="s">
        <v>1259</v>
      </c>
      <c r="H342" t="s">
        <v>1273</v>
      </c>
      <c r="I342" t="s">
        <v>1274</v>
      </c>
      <c r="J342" t="s">
        <v>151</v>
      </c>
      <c r="K342" t="s">
        <v>1275</v>
      </c>
    </row>
    <row r="343" spans="1:11" x14ac:dyDescent="0.2">
      <c r="B343">
        <v>0</v>
      </c>
      <c r="C343">
        <v>0</v>
      </c>
      <c r="D343" t="s">
        <v>1276</v>
      </c>
      <c r="E343">
        <v>0</v>
      </c>
      <c r="F343">
        <v>50968</v>
      </c>
      <c r="G343" t="s">
        <v>1259</v>
      </c>
      <c r="H343" t="s">
        <v>1276</v>
      </c>
      <c r="I343" t="s">
        <v>1274</v>
      </c>
      <c r="J343" t="s">
        <v>151</v>
      </c>
      <c r="K343" t="s">
        <v>1277</v>
      </c>
    </row>
    <row r="344" spans="1:11" x14ac:dyDescent="0.2">
      <c r="B344">
        <v>0</v>
      </c>
      <c r="C344">
        <v>0</v>
      </c>
      <c r="D344" t="s">
        <v>1278</v>
      </c>
      <c r="E344">
        <v>0</v>
      </c>
      <c r="F344">
        <v>50956</v>
      </c>
      <c r="G344" t="s">
        <v>1259</v>
      </c>
      <c r="H344" t="s">
        <v>1278</v>
      </c>
      <c r="I344" t="s">
        <v>1274</v>
      </c>
      <c r="J344" t="s">
        <v>151</v>
      </c>
      <c r="K344" t="s">
        <v>1279</v>
      </c>
    </row>
    <row r="345" spans="1:11" x14ac:dyDescent="0.2">
      <c r="B345">
        <v>0</v>
      </c>
      <c r="C345">
        <v>0</v>
      </c>
      <c r="D345" t="s">
        <v>1280</v>
      </c>
      <c r="E345">
        <v>0</v>
      </c>
      <c r="F345">
        <v>50896</v>
      </c>
      <c r="G345" t="s">
        <v>1259</v>
      </c>
      <c r="H345" t="s">
        <v>1280</v>
      </c>
      <c r="I345" t="s">
        <v>1274</v>
      </c>
      <c r="J345" t="s">
        <v>151</v>
      </c>
      <c r="K345" t="s">
        <v>1281</v>
      </c>
    </row>
    <row r="346" spans="1:11" x14ac:dyDescent="0.2">
      <c r="B346">
        <v>0</v>
      </c>
      <c r="C346">
        <v>0</v>
      </c>
      <c r="D346" t="s">
        <v>1282</v>
      </c>
      <c r="E346">
        <v>0</v>
      </c>
      <c r="F346">
        <v>50871</v>
      </c>
      <c r="G346" t="s">
        <v>1259</v>
      </c>
      <c r="H346" t="s">
        <v>1282</v>
      </c>
      <c r="I346" t="s">
        <v>1283</v>
      </c>
      <c r="J346" t="s">
        <v>151</v>
      </c>
      <c r="K346" t="s">
        <v>1284</v>
      </c>
    </row>
    <row r="347" spans="1:11" x14ac:dyDescent="0.2">
      <c r="A347" t="s">
        <v>153</v>
      </c>
      <c r="B347">
        <v>0</v>
      </c>
      <c r="C347">
        <v>0</v>
      </c>
      <c r="D347" t="s">
        <v>1285</v>
      </c>
      <c r="E347" t="s">
        <v>1282</v>
      </c>
      <c r="F347" t="s">
        <v>1283</v>
      </c>
      <c r="G347" t="s">
        <v>151</v>
      </c>
      <c r="H347" t="s">
        <v>1286</v>
      </c>
    </row>
    <row r="348" spans="1:11" x14ac:dyDescent="0.2">
      <c r="B348">
        <v>0</v>
      </c>
      <c r="C348">
        <v>0</v>
      </c>
      <c r="D348" t="s">
        <v>1287</v>
      </c>
      <c r="E348">
        <v>0</v>
      </c>
      <c r="F348">
        <v>50544</v>
      </c>
      <c r="G348" t="s">
        <v>1288</v>
      </c>
      <c r="H348" t="s">
        <v>1287</v>
      </c>
      <c r="I348" t="s">
        <v>1289</v>
      </c>
      <c r="J348" t="s">
        <v>151</v>
      </c>
      <c r="K348" t="s">
        <v>1290</v>
      </c>
    </row>
    <row r="349" spans="1:11" x14ac:dyDescent="0.2">
      <c r="B349">
        <v>0</v>
      </c>
      <c r="C349">
        <v>0</v>
      </c>
      <c r="D349" t="s">
        <v>1291</v>
      </c>
      <c r="E349">
        <v>0</v>
      </c>
      <c r="F349">
        <v>50086</v>
      </c>
      <c r="G349" t="s">
        <v>1288</v>
      </c>
      <c r="H349" t="s">
        <v>1291</v>
      </c>
      <c r="I349" t="s">
        <v>1292</v>
      </c>
      <c r="J349" t="s">
        <v>151</v>
      </c>
      <c r="K349" t="s">
        <v>1293</v>
      </c>
    </row>
    <row r="350" spans="1:11" x14ac:dyDescent="0.2">
      <c r="B350">
        <v>0</v>
      </c>
      <c r="C350">
        <v>0</v>
      </c>
      <c r="D350" t="s">
        <v>1294</v>
      </c>
      <c r="E350">
        <v>0</v>
      </c>
      <c r="F350">
        <v>50204</v>
      </c>
      <c r="G350" t="s">
        <v>1288</v>
      </c>
      <c r="H350" t="s">
        <v>1294</v>
      </c>
      <c r="I350" t="s">
        <v>1295</v>
      </c>
      <c r="J350" t="s">
        <v>151</v>
      </c>
      <c r="K350" t="s">
        <v>1296</v>
      </c>
    </row>
    <row r="351" spans="1:11" x14ac:dyDescent="0.2">
      <c r="B351">
        <v>0</v>
      </c>
      <c r="C351">
        <v>0</v>
      </c>
      <c r="D351" t="s">
        <v>1297</v>
      </c>
      <c r="E351">
        <v>0</v>
      </c>
      <c r="F351">
        <v>50324</v>
      </c>
      <c r="G351" t="s">
        <v>1288</v>
      </c>
      <c r="H351" t="s">
        <v>1297</v>
      </c>
      <c r="I351" t="s">
        <v>1295</v>
      </c>
      <c r="J351" t="s">
        <v>151</v>
      </c>
      <c r="K351" t="s">
        <v>1298</v>
      </c>
    </row>
    <row r="352" spans="1:11" x14ac:dyDescent="0.2">
      <c r="B352">
        <v>0</v>
      </c>
      <c r="C352">
        <v>0</v>
      </c>
      <c r="D352" t="s">
        <v>1299</v>
      </c>
      <c r="E352">
        <v>0</v>
      </c>
      <c r="F352">
        <v>51970</v>
      </c>
      <c r="G352" t="s">
        <v>1288</v>
      </c>
      <c r="H352" t="s">
        <v>1299</v>
      </c>
      <c r="I352" t="s">
        <v>1300</v>
      </c>
      <c r="J352" t="s">
        <v>151</v>
      </c>
      <c r="K352" t="s">
        <v>1301</v>
      </c>
    </row>
    <row r="353" spans="1:11" x14ac:dyDescent="0.2">
      <c r="B353">
        <v>0</v>
      </c>
      <c r="C353">
        <v>0</v>
      </c>
      <c r="D353" t="s">
        <v>1302</v>
      </c>
      <c r="E353">
        <v>0</v>
      </c>
      <c r="F353">
        <v>52976</v>
      </c>
      <c r="G353" t="s">
        <v>1288</v>
      </c>
      <c r="H353" t="s">
        <v>1302</v>
      </c>
      <c r="I353" t="s">
        <v>1300</v>
      </c>
      <c r="J353" t="s">
        <v>151</v>
      </c>
      <c r="K353" t="s">
        <v>1303</v>
      </c>
    </row>
    <row r="354" spans="1:11" x14ac:dyDescent="0.2">
      <c r="B354">
        <v>0</v>
      </c>
      <c r="C354">
        <v>0</v>
      </c>
      <c r="D354" t="s">
        <v>1304</v>
      </c>
      <c r="E354">
        <v>0</v>
      </c>
      <c r="F354">
        <v>54019</v>
      </c>
      <c r="G354" t="s">
        <v>1288</v>
      </c>
      <c r="H354" t="s">
        <v>1304</v>
      </c>
      <c r="I354" t="s">
        <v>1305</v>
      </c>
      <c r="J354" t="s">
        <v>151</v>
      </c>
      <c r="K354" t="s">
        <v>1306</v>
      </c>
    </row>
    <row r="355" spans="1:11" x14ac:dyDescent="0.2">
      <c r="B355">
        <v>0</v>
      </c>
      <c r="C355">
        <v>0</v>
      </c>
      <c r="D355" t="s">
        <v>1307</v>
      </c>
      <c r="E355">
        <v>0</v>
      </c>
      <c r="F355">
        <v>54582</v>
      </c>
      <c r="G355" t="s">
        <v>1288</v>
      </c>
      <c r="H355" t="s">
        <v>1307</v>
      </c>
      <c r="I355" t="s">
        <v>1305</v>
      </c>
      <c r="J355" t="s">
        <v>151</v>
      </c>
      <c r="K355" t="s">
        <v>1308</v>
      </c>
    </row>
    <row r="356" spans="1:11" x14ac:dyDescent="0.2">
      <c r="B356">
        <v>0</v>
      </c>
      <c r="C356">
        <v>0</v>
      </c>
      <c r="D356" t="s">
        <v>1309</v>
      </c>
      <c r="E356">
        <v>0</v>
      </c>
      <c r="F356">
        <v>55591</v>
      </c>
      <c r="G356" t="s">
        <v>1288</v>
      </c>
      <c r="H356" t="s">
        <v>1309</v>
      </c>
      <c r="I356" t="s">
        <v>1305</v>
      </c>
      <c r="J356" t="s">
        <v>151</v>
      </c>
      <c r="K356" t="s">
        <v>1310</v>
      </c>
    </row>
    <row r="357" spans="1:11" x14ac:dyDescent="0.2">
      <c r="B357">
        <v>0</v>
      </c>
      <c r="C357">
        <v>0</v>
      </c>
      <c r="D357" t="s">
        <v>1311</v>
      </c>
      <c r="E357">
        <v>0</v>
      </c>
      <c r="F357">
        <v>55897</v>
      </c>
      <c r="G357" t="s">
        <v>1288</v>
      </c>
      <c r="H357" t="s">
        <v>1311</v>
      </c>
      <c r="I357" t="s">
        <v>1305</v>
      </c>
      <c r="J357" t="s">
        <v>151</v>
      </c>
      <c r="K357" t="s">
        <v>1312</v>
      </c>
    </row>
    <row r="358" spans="1:11" x14ac:dyDescent="0.2">
      <c r="B358">
        <v>0</v>
      </c>
      <c r="C358">
        <v>0</v>
      </c>
      <c r="D358" t="s">
        <v>1313</v>
      </c>
      <c r="E358">
        <v>0</v>
      </c>
      <c r="F358">
        <v>56442</v>
      </c>
      <c r="G358" t="s">
        <v>1288</v>
      </c>
      <c r="H358" t="s">
        <v>1313</v>
      </c>
      <c r="I358" t="s">
        <v>1305</v>
      </c>
      <c r="J358" t="s">
        <v>151</v>
      </c>
      <c r="K358" t="s">
        <v>1314</v>
      </c>
    </row>
    <row r="359" spans="1:11" x14ac:dyDescent="0.2">
      <c r="B359">
        <v>0</v>
      </c>
      <c r="C359">
        <v>0</v>
      </c>
      <c r="D359" t="s">
        <v>1315</v>
      </c>
      <c r="E359">
        <v>0</v>
      </c>
      <c r="F359">
        <v>57164</v>
      </c>
      <c r="G359" t="s">
        <v>1288</v>
      </c>
      <c r="H359" t="s">
        <v>1315</v>
      </c>
      <c r="I359" t="s">
        <v>1316</v>
      </c>
      <c r="J359" t="s">
        <v>151</v>
      </c>
      <c r="K359" t="s">
        <v>1317</v>
      </c>
    </row>
    <row r="360" spans="1:11" x14ac:dyDescent="0.2">
      <c r="B360">
        <v>0</v>
      </c>
      <c r="C360">
        <v>0</v>
      </c>
      <c r="D360" t="s">
        <v>1318</v>
      </c>
      <c r="E360">
        <v>0</v>
      </c>
      <c r="F360">
        <v>57632</v>
      </c>
      <c r="G360" t="s">
        <v>1288</v>
      </c>
      <c r="H360" t="s">
        <v>1318</v>
      </c>
      <c r="I360" t="s">
        <v>1316</v>
      </c>
      <c r="J360" t="s">
        <v>151</v>
      </c>
      <c r="K360" t="s">
        <v>1319</v>
      </c>
    </row>
    <row r="361" spans="1:11" x14ac:dyDescent="0.2">
      <c r="B361">
        <v>0</v>
      </c>
      <c r="C361">
        <v>0</v>
      </c>
      <c r="D361" t="s">
        <v>1320</v>
      </c>
      <c r="E361">
        <v>0</v>
      </c>
      <c r="F361">
        <v>57968</v>
      </c>
      <c r="G361" t="s">
        <v>1288</v>
      </c>
      <c r="H361" t="s">
        <v>1320</v>
      </c>
      <c r="I361" t="s">
        <v>1316</v>
      </c>
      <c r="J361" t="s">
        <v>151</v>
      </c>
      <c r="K361" t="s">
        <v>1321</v>
      </c>
    </row>
    <row r="362" spans="1:11" x14ac:dyDescent="0.2">
      <c r="B362">
        <v>0</v>
      </c>
      <c r="C362">
        <v>0</v>
      </c>
      <c r="D362" t="s">
        <v>1322</v>
      </c>
      <c r="E362">
        <v>0</v>
      </c>
      <c r="F362">
        <v>58137</v>
      </c>
      <c r="G362" t="s">
        <v>1288</v>
      </c>
      <c r="H362" t="s">
        <v>1322</v>
      </c>
      <c r="I362" t="s">
        <v>1316</v>
      </c>
      <c r="J362" t="s">
        <v>151</v>
      </c>
      <c r="K362" t="s">
        <v>1323</v>
      </c>
    </row>
    <row r="363" spans="1:11" x14ac:dyDescent="0.2">
      <c r="B363">
        <v>0</v>
      </c>
      <c r="C363">
        <v>0</v>
      </c>
      <c r="D363" t="s">
        <v>1324</v>
      </c>
      <c r="E363">
        <v>0</v>
      </c>
      <c r="F363">
        <v>58308</v>
      </c>
      <c r="G363" t="s">
        <v>1288</v>
      </c>
      <c r="H363" t="s">
        <v>1324</v>
      </c>
      <c r="I363" t="s">
        <v>1316</v>
      </c>
      <c r="J363" t="s">
        <v>151</v>
      </c>
      <c r="K363" t="s">
        <v>1325</v>
      </c>
    </row>
    <row r="364" spans="1:11" x14ac:dyDescent="0.2">
      <c r="B364">
        <v>0</v>
      </c>
      <c r="C364">
        <v>0</v>
      </c>
      <c r="D364" t="s">
        <v>1326</v>
      </c>
      <c r="E364">
        <v>0</v>
      </c>
      <c r="F364">
        <v>56792</v>
      </c>
      <c r="G364" t="s">
        <v>1288</v>
      </c>
      <c r="H364" t="s">
        <v>1326</v>
      </c>
      <c r="I364" t="s">
        <v>1327</v>
      </c>
      <c r="J364" t="s">
        <v>151</v>
      </c>
      <c r="K364" t="s">
        <v>1328</v>
      </c>
    </row>
    <row r="365" spans="1:11" x14ac:dyDescent="0.2">
      <c r="A365" t="s">
        <v>153</v>
      </c>
      <c r="B365">
        <v>0</v>
      </c>
      <c r="C365">
        <v>0</v>
      </c>
      <c r="D365" t="s">
        <v>1329</v>
      </c>
      <c r="E365" t="s">
        <v>1326</v>
      </c>
      <c r="F365" t="s">
        <v>1327</v>
      </c>
      <c r="G365" t="s">
        <v>151</v>
      </c>
      <c r="H365" t="s">
        <v>1330</v>
      </c>
    </row>
    <row r="366" spans="1:11" x14ac:dyDescent="0.2">
      <c r="B366">
        <v>0</v>
      </c>
      <c r="C366">
        <v>0</v>
      </c>
      <c r="D366" t="s">
        <v>1331</v>
      </c>
      <c r="E366">
        <v>0</v>
      </c>
      <c r="F366">
        <v>55397</v>
      </c>
      <c r="G366" t="s">
        <v>1332</v>
      </c>
      <c r="H366" t="s">
        <v>1331</v>
      </c>
      <c r="I366" t="s">
        <v>1333</v>
      </c>
      <c r="J366" t="s">
        <v>151</v>
      </c>
      <c r="K366" t="s">
        <v>1334</v>
      </c>
    </row>
    <row r="367" spans="1:11" x14ac:dyDescent="0.2">
      <c r="B367">
        <v>0</v>
      </c>
      <c r="C367">
        <v>0</v>
      </c>
      <c r="D367" t="s">
        <v>1335</v>
      </c>
      <c r="E367">
        <v>0</v>
      </c>
      <c r="F367">
        <v>52965</v>
      </c>
      <c r="G367" t="s">
        <v>1332</v>
      </c>
      <c r="H367" t="s">
        <v>1335</v>
      </c>
      <c r="I367" t="s">
        <v>1336</v>
      </c>
      <c r="J367" t="s">
        <v>151</v>
      </c>
      <c r="K367" t="s">
        <v>1337</v>
      </c>
    </row>
    <row r="368" spans="1:11" x14ac:dyDescent="0.2">
      <c r="B368">
        <v>0</v>
      </c>
      <c r="C368">
        <v>0</v>
      </c>
      <c r="D368" t="s">
        <v>1338</v>
      </c>
      <c r="E368">
        <v>0</v>
      </c>
      <c r="F368">
        <v>51518</v>
      </c>
      <c r="G368" t="s">
        <v>1332</v>
      </c>
      <c r="H368" t="s">
        <v>1338</v>
      </c>
      <c r="I368" t="s">
        <v>1339</v>
      </c>
      <c r="J368" t="s">
        <v>151</v>
      </c>
      <c r="K368" t="s">
        <v>1340</v>
      </c>
    </row>
    <row r="369" spans="2:11" x14ac:dyDescent="0.2">
      <c r="B369">
        <v>0</v>
      </c>
      <c r="C369">
        <v>0</v>
      </c>
      <c r="D369" t="s">
        <v>1341</v>
      </c>
      <c r="E369">
        <v>0</v>
      </c>
      <c r="F369">
        <v>50699</v>
      </c>
      <c r="G369" t="s">
        <v>1332</v>
      </c>
      <c r="H369" t="s">
        <v>1341</v>
      </c>
      <c r="I369" t="s">
        <v>1342</v>
      </c>
      <c r="J369" t="s">
        <v>151</v>
      </c>
      <c r="K369" t="s">
        <v>1343</v>
      </c>
    </row>
    <row r="370" spans="2:11" x14ac:dyDescent="0.2">
      <c r="B370">
        <v>0</v>
      </c>
      <c r="C370">
        <v>0</v>
      </c>
      <c r="D370" t="s">
        <v>1344</v>
      </c>
      <c r="E370">
        <v>0</v>
      </c>
      <c r="F370">
        <v>50662</v>
      </c>
      <c r="G370" t="s">
        <v>1332</v>
      </c>
      <c r="H370" t="s">
        <v>1344</v>
      </c>
      <c r="I370" t="s">
        <v>1345</v>
      </c>
      <c r="J370" t="s">
        <v>151</v>
      </c>
      <c r="K370" t="s">
        <v>1346</v>
      </c>
    </row>
    <row r="371" spans="2:11" x14ac:dyDescent="0.2">
      <c r="B371">
        <v>0</v>
      </c>
      <c r="C371">
        <v>0</v>
      </c>
      <c r="D371" t="s">
        <v>1347</v>
      </c>
      <c r="E371">
        <v>0</v>
      </c>
      <c r="F371">
        <v>50262</v>
      </c>
      <c r="G371" t="s">
        <v>1332</v>
      </c>
      <c r="H371" t="s">
        <v>1347</v>
      </c>
      <c r="I371" t="s">
        <v>1348</v>
      </c>
      <c r="J371" t="s">
        <v>151</v>
      </c>
      <c r="K371" t="s">
        <v>1349</v>
      </c>
    </row>
    <row r="372" spans="2:11" x14ac:dyDescent="0.2">
      <c r="B372">
        <v>0</v>
      </c>
      <c r="C372">
        <v>0</v>
      </c>
      <c r="D372" t="s">
        <v>1350</v>
      </c>
      <c r="E372">
        <v>0</v>
      </c>
      <c r="F372">
        <v>50934</v>
      </c>
      <c r="G372" t="s">
        <v>1332</v>
      </c>
      <c r="H372" t="s">
        <v>1350</v>
      </c>
      <c r="I372" t="s">
        <v>1348</v>
      </c>
      <c r="J372" t="s">
        <v>151</v>
      </c>
      <c r="K372" t="s">
        <v>1351</v>
      </c>
    </row>
    <row r="373" spans="2:11" x14ac:dyDescent="0.2">
      <c r="B373">
        <v>0</v>
      </c>
      <c r="C373">
        <v>0</v>
      </c>
      <c r="D373" t="s">
        <v>1352</v>
      </c>
      <c r="E373">
        <v>0</v>
      </c>
      <c r="F373">
        <v>51550</v>
      </c>
      <c r="G373" t="s">
        <v>1332</v>
      </c>
      <c r="H373" t="s">
        <v>1352</v>
      </c>
      <c r="I373" t="s">
        <v>1353</v>
      </c>
      <c r="J373" t="s">
        <v>151</v>
      </c>
      <c r="K373" t="s">
        <v>1354</v>
      </c>
    </row>
    <row r="374" spans="2:11" x14ac:dyDescent="0.2">
      <c r="B374">
        <v>0</v>
      </c>
      <c r="C374">
        <v>0</v>
      </c>
      <c r="D374" t="s">
        <v>1355</v>
      </c>
      <c r="E374">
        <v>0</v>
      </c>
      <c r="F374">
        <v>51342</v>
      </c>
      <c r="G374" t="s">
        <v>1332</v>
      </c>
      <c r="H374" t="s">
        <v>1355</v>
      </c>
      <c r="I374" t="s">
        <v>1356</v>
      </c>
      <c r="J374" t="s">
        <v>151</v>
      </c>
      <c r="K374" t="s">
        <v>1357</v>
      </c>
    </row>
    <row r="375" spans="2:11" x14ac:dyDescent="0.2">
      <c r="B375">
        <v>0</v>
      </c>
      <c r="C375">
        <v>0</v>
      </c>
      <c r="D375" t="s">
        <v>1358</v>
      </c>
      <c r="E375">
        <v>0</v>
      </c>
      <c r="F375">
        <v>50968</v>
      </c>
      <c r="G375" t="s">
        <v>1332</v>
      </c>
      <c r="H375" t="s">
        <v>1358</v>
      </c>
      <c r="I375" t="s">
        <v>1359</v>
      </c>
      <c r="J375" t="s">
        <v>151</v>
      </c>
      <c r="K375" t="s">
        <v>1360</v>
      </c>
    </row>
    <row r="376" spans="2:11" x14ac:dyDescent="0.2">
      <c r="B376">
        <v>0</v>
      </c>
      <c r="C376">
        <v>0</v>
      </c>
      <c r="D376" t="s">
        <v>1361</v>
      </c>
      <c r="E376">
        <v>0</v>
      </c>
      <c r="F376">
        <v>51270</v>
      </c>
      <c r="G376" t="s">
        <v>1332</v>
      </c>
      <c r="H376" t="s">
        <v>1361</v>
      </c>
      <c r="I376" t="s">
        <v>1359</v>
      </c>
      <c r="J376" t="s">
        <v>151</v>
      </c>
      <c r="K376" t="s">
        <v>1362</v>
      </c>
    </row>
    <row r="377" spans="2:11" x14ac:dyDescent="0.2">
      <c r="B377">
        <v>0</v>
      </c>
      <c r="C377">
        <v>0</v>
      </c>
      <c r="D377" t="s">
        <v>1363</v>
      </c>
      <c r="E377">
        <v>0</v>
      </c>
      <c r="F377">
        <v>51542</v>
      </c>
      <c r="G377" t="s">
        <v>1332</v>
      </c>
      <c r="H377" t="s">
        <v>1363</v>
      </c>
      <c r="I377" t="s">
        <v>1364</v>
      </c>
      <c r="J377" t="s">
        <v>151</v>
      </c>
      <c r="K377" t="s">
        <v>1365</v>
      </c>
    </row>
    <row r="378" spans="2:11" x14ac:dyDescent="0.2">
      <c r="B378">
        <v>0</v>
      </c>
      <c r="C378">
        <v>0</v>
      </c>
      <c r="D378" t="s">
        <v>1366</v>
      </c>
      <c r="E378">
        <v>0</v>
      </c>
      <c r="F378">
        <v>51723</v>
      </c>
      <c r="G378" t="s">
        <v>1332</v>
      </c>
      <c r="H378" t="s">
        <v>1366</v>
      </c>
      <c r="I378" t="s">
        <v>1364</v>
      </c>
      <c r="J378" t="s">
        <v>151</v>
      </c>
      <c r="K378" t="s">
        <v>1367</v>
      </c>
    </row>
    <row r="379" spans="2:11" x14ac:dyDescent="0.2">
      <c r="B379">
        <v>0</v>
      </c>
      <c r="C379">
        <v>0</v>
      </c>
      <c r="D379" t="s">
        <v>1368</v>
      </c>
      <c r="E379">
        <v>0</v>
      </c>
      <c r="F379">
        <v>51954</v>
      </c>
      <c r="G379" t="s">
        <v>1332</v>
      </c>
      <c r="H379" t="s">
        <v>1368</v>
      </c>
      <c r="I379" t="s">
        <v>1364</v>
      </c>
      <c r="J379" t="s">
        <v>151</v>
      </c>
      <c r="K379" t="s">
        <v>1369</v>
      </c>
    </row>
    <row r="380" spans="2:11" x14ac:dyDescent="0.2">
      <c r="B380">
        <v>0</v>
      </c>
      <c r="C380">
        <v>0</v>
      </c>
      <c r="D380" t="s">
        <v>1370</v>
      </c>
      <c r="E380">
        <v>0</v>
      </c>
      <c r="F380">
        <v>52161</v>
      </c>
      <c r="G380" t="s">
        <v>1332</v>
      </c>
      <c r="H380" t="s">
        <v>1370</v>
      </c>
      <c r="I380" t="s">
        <v>1364</v>
      </c>
      <c r="J380" t="s">
        <v>151</v>
      </c>
      <c r="K380" t="s">
        <v>1371</v>
      </c>
    </row>
    <row r="381" spans="2:11" x14ac:dyDescent="0.2">
      <c r="B381">
        <v>0</v>
      </c>
      <c r="C381">
        <v>0</v>
      </c>
      <c r="D381" t="s">
        <v>1372</v>
      </c>
      <c r="E381">
        <v>0</v>
      </c>
      <c r="F381">
        <v>52201</v>
      </c>
      <c r="G381" t="s">
        <v>1332</v>
      </c>
      <c r="H381" t="s">
        <v>1372</v>
      </c>
      <c r="I381" t="s">
        <v>1364</v>
      </c>
      <c r="J381" t="s">
        <v>151</v>
      </c>
      <c r="K381" t="s">
        <v>1373</v>
      </c>
    </row>
    <row r="382" spans="2:11" x14ac:dyDescent="0.2">
      <c r="B382">
        <v>0</v>
      </c>
      <c r="C382">
        <v>0</v>
      </c>
      <c r="D382" t="s">
        <v>1374</v>
      </c>
      <c r="E382">
        <v>0</v>
      </c>
      <c r="F382">
        <v>49272</v>
      </c>
      <c r="G382" t="s">
        <v>1332</v>
      </c>
      <c r="H382" t="s">
        <v>1374</v>
      </c>
      <c r="I382" t="s">
        <v>1375</v>
      </c>
      <c r="J382" t="s">
        <v>151</v>
      </c>
      <c r="K382" t="s">
        <v>1376</v>
      </c>
    </row>
    <row r="383" spans="2:11" x14ac:dyDescent="0.2">
      <c r="B383">
        <v>0</v>
      </c>
      <c r="C383">
        <v>0</v>
      </c>
      <c r="D383" t="s">
        <v>1377</v>
      </c>
      <c r="E383">
        <v>0</v>
      </c>
      <c r="F383">
        <v>47434</v>
      </c>
      <c r="G383" t="s">
        <v>1332</v>
      </c>
      <c r="H383" t="s">
        <v>1377</v>
      </c>
      <c r="I383" t="s">
        <v>1378</v>
      </c>
      <c r="J383" t="s">
        <v>151</v>
      </c>
      <c r="K383" t="s">
        <v>1379</v>
      </c>
    </row>
    <row r="384" spans="2:11" x14ac:dyDescent="0.2">
      <c r="B384">
        <v>0</v>
      </c>
      <c r="C384">
        <v>0</v>
      </c>
      <c r="D384" t="s">
        <v>1380</v>
      </c>
      <c r="E384">
        <v>0</v>
      </c>
      <c r="F384">
        <v>45127</v>
      </c>
      <c r="G384" t="s">
        <v>1332</v>
      </c>
      <c r="H384" t="s">
        <v>1380</v>
      </c>
      <c r="I384" t="s">
        <v>1381</v>
      </c>
      <c r="J384" t="s">
        <v>151</v>
      </c>
      <c r="K384" t="s">
        <v>1382</v>
      </c>
    </row>
    <row r="385" spans="1:11" x14ac:dyDescent="0.2">
      <c r="B385">
        <v>0</v>
      </c>
      <c r="C385">
        <v>0</v>
      </c>
      <c r="D385" t="s">
        <v>1383</v>
      </c>
      <c r="E385">
        <v>0</v>
      </c>
      <c r="F385">
        <v>44299</v>
      </c>
      <c r="G385" t="s">
        <v>1332</v>
      </c>
      <c r="H385" t="s">
        <v>1383</v>
      </c>
      <c r="I385" t="s">
        <v>1384</v>
      </c>
      <c r="J385" t="s">
        <v>151</v>
      </c>
      <c r="K385" t="s">
        <v>1385</v>
      </c>
    </row>
    <row r="386" spans="1:11" x14ac:dyDescent="0.2">
      <c r="B386">
        <v>0</v>
      </c>
      <c r="C386">
        <v>0</v>
      </c>
      <c r="D386" t="s">
        <v>1386</v>
      </c>
      <c r="E386">
        <v>0</v>
      </c>
      <c r="F386">
        <v>43994</v>
      </c>
      <c r="G386" t="s">
        <v>1332</v>
      </c>
      <c r="H386" t="s">
        <v>1386</v>
      </c>
      <c r="I386" t="s">
        <v>1387</v>
      </c>
      <c r="J386" t="s">
        <v>151</v>
      </c>
      <c r="K386" t="s">
        <v>1388</v>
      </c>
    </row>
    <row r="387" spans="1:11" x14ac:dyDescent="0.2">
      <c r="B387">
        <v>0</v>
      </c>
      <c r="C387">
        <v>0</v>
      </c>
      <c r="D387" t="s">
        <v>1389</v>
      </c>
      <c r="E387">
        <v>0</v>
      </c>
      <c r="F387">
        <v>44503</v>
      </c>
      <c r="G387" t="s">
        <v>1332</v>
      </c>
      <c r="H387" t="s">
        <v>1389</v>
      </c>
      <c r="I387" t="s">
        <v>1390</v>
      </c>
      <c r="J387" t="s">
        <v>151</v>
      </c>
      <c r="K387" t="s">
        <v>1391</v>
      </c>
    </row>
    <row r="388" spans="1:11" x14ac:dyDescent="0.2">
      <c r="B388">
        <v>0</v>
      </c>
      <c r="C388">
        <v>0</v>
      </c>
      <c r="D388" t="s">
        <v>1392</v>
      </c>
      <c r="E388">
        <v>0</v>
      </c>
      <c r="F388">
        <v>44720</v>
      </c>
      <c r="G388" t="s">
        <v>1332</v>
      </c>
      <c r="H388" t="s">
        <v>1392</v>
      </c>
      <c r="I388" t="s">
        <v>1393</v>
      </c>
      <c r="J388" t="s">
        <v>151</v>
      </c>
      <c r="K388" t="s">
        <v>1394</v>
      </c>
    </row>
    <row r="389" spans="1:11" x14ac:dyDescent="0.2">
      <c r="B389">
        <v>0</v>
      </c>
      <c r="C389">
        <v>0</v>
      </c>
      <c r="D389" t="s">
        <v>1395</v>
      </c>
      <c r="E389">
        <v>0</v>
      </c>
      <c r="F389">
        <v>44561</v>
      </c>
      <c r="G389" t="s">
        <v>1332</v>
      </c>
      <c r="H389" t="s">
        <v>1395</v>
      </c>
      <c r="I389" t="s">
        <v>1396</v>
      </c>
      <c r="J389" t="s">
        <v>151</v>
      </c>
      <c r="K389" t="s">
        <v>1397</v>
      </c>
    </row>
    <row r="390" spans="1:11" x14ac:dyDescent="0.2">
      <c r="B390">
        <v>0</v>
      </c>
      <c r="C390">
        <v>0</v>
      </c>
      <c r="D390" t="s">
        <v>1398</v>
      </c>
      <c r="E390">
        <v>0</v>
      </c>
      <c r="F390">
        <v>44411</v>
      </c>
      <c r="G390" t="s">
        <v>1332</v>
      </c>
      <c r="H390" t="s">
        <v>1398</v>
      </c>
      <c r="I390" t="s">
        <v>1396</v>
      </c>
      <c r="J390" t="s">
        <v>151</v>
      </c>
      <c r="K390" t="s">
        <v>1399</v>
      </c>
    </row>
    <row r="391" spans="1:11" x14ac:dyDescent="0.2">
      <c r="B391">
        <v>0</v>
      </c>
      <c r="C391">
        <v>0</v>
      </c>
      <c r="D391" t="s">
        <v>1400</v>
      </c>
      <c r="E391">
        <v>0</v>
      </c>
      <c r="F391">
        <v>44149</v>
      </c>
      <c r="G391" t="s">
        <v>1332</v>
      </c>
      <c r="H391" t="s">
        <v>1400</v>
      </c>
      <c r="I391" t="s">
        <v>1396</v>
      </c>
      <c r="J391" t="s">
        <v>151</v>
      </c>
      <c r="K391" t="s">
        <v>1401</v>
      </c>
    </row>
    <row r="392" spans="1:11" x14ac:dyDescent="0.2">
      <c r="B392">
        <v>0</v>
      </c>
      <c r="C392">
        <v>0</v>
      </c>
      <c r="D392" t="s">
        <v>1402</v>
      </c>
      <c r="E392">
        <v>0</v>
      </c>
      <c r="F392">
        <v>43795</v>
      </c>
      <c r="G392" t="s">
        <v>1332</v>
      </c>
      <c r="H392" t="s">
        <v>1402</v>
      </c>
      <c r="I392" t="s">
        <v>1396</v>
      </c>
      <c r="J392" t="s">
        <v>151</v>
      </c>
      <c r="K392" t="s">
        <v>1403</v>
      </c>
    </row>
    <row r="393" spans="1:11" x14ac:dyDescent="0.2">
      <c r="B393">
        <v>0</v>
      </c>
      <c r="C393">
        <v>0</v>
      </c>
      <c r="D393" t="s">
        <v>1404</v>
      </c>
      <c r="E393">
        <v>0</v>
      </c>
      <c r="F393">
        <v>44006</v>
      </c>
      <c r="G393" t="s">
        <v>1332</v>
      </c>
      <c r="H393" t="s">
        <v>1404</v>
      </c>
      <c r="I393" t="s">
        <v>1396</v>
      </c>
      <c r="J393" t="s">
        <v>151</v>
      </c>
      <c r="K393" t="s">
        <v>1405</v>
      </c>
    </row>
    <row r="394" spans="1:11" x14ac:dyDescent="0.2">
      <c r="B394">
        <v>0</v>
      </c>
      <c r="C394">
        <v>0</v>
      </c>
      <c r="D394" t="s">
        <v>1406</v>
      </c>
      <c r="E394">
        <v>0</v>
      </c>
      <c r="F394">
        <v>44144</v>
      </c>
      <c r="G394" t="s">
        <v>1332</v>
      </c>
      <c r="H394" t="s">
        <v>1406</v>
      </c>
      <c r="I394" t="s">
        <v>1396</v>
      </c>
      <c r="J394" t="s">
        <v>151</v>
      </c>
      <c r="K394" t="s">
        <v>1407</v>
      </c>
    </row>
    <row r="395" spans="1:11" x14ac:dyDescent="0.2">
      <c r="B395">
        <v>0</v>
      </c>
      <c r="C395">
        <v>0</v>
      </c>
      <c r="D395" t="s">
        <v>1408</v>
      </c>
      <c r="E395">
        <v>0</v>
      </c>
      <c r="F395">
        <v>42270</v>
      </c>
      <c r="G395" t="s">
        <v>1332</v>
      </c>
      <c r="H395" t="s">
        <v>1408</v>
      </c>
      <c r="I395" t="s">
        <v>1409</v>
      </c>
      <c r="J395" t="s">
        <v>151</v>
      </c>
      <c r="K395" t="s">
        <v>1410</v>
      </c>
    </row>
    <row r="396" spans="1:11" x14ac:dyDescent="0.2">
      <c r="A396" t="s">
        <v>153</v>
      </c>
      <c r="B396">
        <v>0</v>
      </c>
      <c r="C396">
        <v>0</v>
      </c>
      <c r="D396" t="s">
        <v>1411</v>
      </c>
      <c r="E396" t="s">
        <v>1408</v>
      </c>
      <c r="F396" t="s">
        <v>1412</v>
      </c>
      <c r="G396" t="s">
        <v>151</v>
      </c>
      <c r="H396" t="s">
        <v>1413</v>
      </c>
    </row>
    <row r="397" spans="1:11" x14ac:dyDescent="0.2">
      <c r="B397">
        <v>0</v>
      </c>
      <c r="C397">
        <v>0</v>
      </c>
      <c r="D397" t="s">
        <v>1414</v>
      </c>
      <c r="E397">
        <v>0</v>
      </c>
      <c r="F397">
        <v>39175</v>
      </c>
      <c r="G397" t="s">
        <v>1415</v>
      </c>
      <c r="H397" t="s">
        <v>1414</v>
      </c>
      <c r="I397" t="s">
        <v>1416</v>
      </c>
      <c r="J397" t="s">
        <v>151</v>
      </c>
      <c r="K397" t="s">
        <v>1417</v>
      </c>
    </row>
    <row r="398" spans="1:11" x14ac:dyDescent="0.2">
      <c r="B398">
        <v>0</v>
      </c>
      <c r="C398">
        <v>0</v>
      </c>
      <c r="D398" t="s">
        <v>1418</v>
      </c>
      <c r="E398">
        <v>0</v>
      </c>
      <c r="F398">
        <v>36444</v>
      </c>
      <c r="G398" t="s">
        <v>1415</v>
      </c>
      <c r="H398" t="s">
        <v>1418</v>
      </c>
      <c r="I398" t="s">
        <v>1419</v>
      </c>
      <c r="J398" t="s">
        <v>151</v>
      </c>
      <c r="K398" t="s">
        <v>1420</v>
      </c>
    </row>
    <row r="399" spans="1:11" x14ac:dyDescent="0.2">
      <c r="B399">
        <v>0</v>
      </c>
      <c r="C399">
        <v>0</v>
      </c>
      <c r="D399" t="s">
        <v>1421</v>
      </c>
      <c r="E399">
        <v>0</v>
      </c>
      <c r="F399">
        <v>36843</v>
      </c>
      <c r="G399" t="s">
        <v>1415</v>
      </c>
      <c r="H399" t="s">
        <v>1421</v>
      </c>
      <c r="I399" t="s">
        <v>1422</v>
      </c>
      <c r="J399" t="s">
        <v>151</v>
      </c>
      <c r="K399" t="s">
        <v>1423</v>
      </c>
    </row>
    <row r="400" spans="1:11" x14ac:dyDescent="0.2">
      <c r="B400">
        <v>0</v>
      </c>
      <c r="C400">
        <v>0</v>
      </c>
      <c r="D400" t="s">
        <v>1424</v>
      </c>
      <c r="E400">
        <v>0</v>
      </c>
      <c r="F400">
        <v>36979</v>
      </c>
      <c r="G400" t="s">
        <v>1415</v>
      </c>
      <c r="H400" t="s">
        <v>1424</v>
      </c>
      <c r="I400" t="s">
        <v>1422</v>
      </c>
      <c r="J400" t="s">
        <v>151</v>
      </c>
      <c r="K400" t="s">
        <v>1425</v>
      </c>
    </row>
    <row r="401" spans="1:11" x14ac:dyDescent="0.2">
      <c r="B401">
        <v>0</v>
      </c>
      <c r="C401">
        <v>0</v>
      </c>
      <c r="D401" t="s">
        <v>1426</v>
      </c>
      <c r="E401">
        <v>0</v>
      </c>
      <c r="F401">
        <v>36452</v>
      </c>
      <c r="G401" t="s">
        <v>1415</v>
      </c>
      <c r="H401" t="s">
        <v>1426</v>
      </c>
      <c r="I401" t="s">
        <v>1427</v>
      </c>
      <c r="J401" t="s">
        <v>151</v>
      </c>
      <c r="K401" t="s">
        <v>1428</v>
      </c>
    </row>
    <row r="402" spans="1:11" x14ac:dyDescent="0.2">
      <c r="B402">
        <v>0</v>
      </c>
      <c r="C402">
        <v>0</v>
      </c>
      <c r="D402" t="s">
        <v>1429</v>
      </c>
      <c r="E402">
        <v>0</v>
      </c>
      <c r="F402">
        <v>35876</v>
      </c>
      <c r="G402" t="s">
        <v>1415</v>
      </c>
      <c r="H402" t="s">
        <v>1429</v>
      </c>
      <c r="I402" t="s">
        <v>1430</v>
      </c>
      <c r="J402" t="s">
        <v>151</v>
      </c>
      <c r="K402" t="s">
        <v>1431</v>
      </c>
    </row>
    <row r="403" spans="1:11" x14ac:dyDescent="0.2">
      <c r="B403">
        <v>0</v>
      </c>
      <c r="C403">
        <v>0</v>
      </c>
      <c r="D403" t="s">
        <v>1432</v>
      </c>
      <c r="E403">
        <v>0</v>
      </c>
      <c r="F403">
        <v>35155</v>
      </c>
      <c r="G403" t="s">
        <v>1415</v>
      </c>
      <c r="H403" t="s">
        <v>1432</v>
      </c>
      <c r="I403" t="s">
        <v>1430</v>
      </c>
      <c r="J403" t="s">
        <v>151</v>
      </c>
      <c r="K403" t="s">
        <v>1433</v>
      </c>
    </row>
    <row r="404" spans="1:11" x14ac:dyDescent="0.2">
      <c r="B404">
        <v>0</v>
      </c>
      <c r="C404">
        <v>0</v>
      </c>
      <c r="D404" t="s">
        <v>1434</v>
      </c>
      <c r="E404">
        <v>0</v>
      </c>
      <c r="F404">
        <v>34877</v>
      </c>
      <c r="G404" t="s">
        <v>1415</v>
      </c>
      <c r="H404" t="s">
        <v>1434</v>
      </c>
      <c r="I404" t="s">
        <v>1430</v>
      </c>
      <c r="J404" t="s">
        <v>151</v>
      </c>
      <c r="K404" t="s">
        <v>1435</v>
      </c>
    </row>
    <row r="405" spans="1:11" x14ac:dyDescent="0.2">
      <c r="B405">
        <v>0</v>
      </c>
      <c r="C405">
        <v>0</v>
      </c>
      <c r="D405" t="s">
        <v>1436</v>
      </c>
      <c r="E405">
        <v>0</v>
      </c>
      <c r="F405">
        <v>34891</v>
      </c>
      <c r="G405" t="s">
        <v>1415</v>
      </c>
      <c r="H405" t="s">
        <v>1436</v>
      </c>
      <c r="I405" t="s">
        <v>1430</v>
      </c>
      <c r="J405" t="s">
        <v>151</v>
      </c>
      <c r="K405" t="s">
        <v>1437</v>
      </c>
    </row>
    <row r="406" spans="1:11" x14ac:dyDescent="0.2">
      <c r="B406">
        <v>0</v>
      </c>
      <c r="C406">
        <v>0</v>
      </c>
      <c r="D406" t="s">
        <v>1438</v>
      </c>
      <c r="E406">
        <v>0</v>
      </c>
      <c r="F406">
        <v>32886</v>
      </c>
      <c r="G406" t="s">
        <v>1415</v>
      </c>
      <c r="H406" t="s">
        <v>1438</v>
      </c>
      <c r="I406" t="s">
        <v>1439</v>
      </c>
      <c r="J406" t="s">
        <v>151</v>
      </c>
      <c r="K406" t="s">
        <v>1440</v>
      </c>
    </row>
    <row r="407" spans="1:11" x14ac:dyDescent="0.2">
      <c r="A407" t="s">
        <v>153</v>
      </c>
      <c r="B407">
        <v>0</v>
      </c>
      <c r="C407">
        <v>0</v>
      </c>
      <c r="D407" t="s">
        <v>1441</v>
      </c>
      <c r="E407" t="s">
        <v>1438</v>
      </c>
      <c r="F407" t="s">
        <v>1442</v>
      </c>
      <c r="G407" t="s">
        <v>151</v>
      </c>
      <c r="H407" t="s">
        <v>1443</v>
      </c>
    </row>
    <row r="408" spans="1:11" x14ac:dyDescent="0.2">
      <c r="A408" t="s">
        <v>153</v>
      </c>
      <c r="B408">
        <v>0</v>
      </c>
      <c r="C408">
        <v>0</v>
      </c>
      <c r="D408" t="s">
        <v>1444</v>
      </c>
      <c r="E408" t="s">
        <v>1438</v>
      </c>
      <c r="F408" t="s">
        <v>1445</v>
      </c>
      <c r="G408" t="s">
        <v>151</v>
      </c>
      <c r="H408" t="s">
        <v>1443</v>
      </c>
    </row>
    <row r="409" spans="1:11" x14ac:dyDescent="0.2">
      <c r="A409" t="s">
        <v>153</v>
      </c>
      <c r="B409">
        <v>0</v>
      </c>
      <c r="C409">
        <v>0</v>
      </c>
      <c r="D409" t="s">
        <v>1446</v>
      </c>
      <c r="E409" t="s">
        <v>1438</v>
      </c>
      <c r="F409" t="s">
        <v>1447</v>
      </c>
      <c r="G409" t="s">
        <v>151</v>
      </c>
      <c r="H409" t="s">
        <v>842</v>
      </c>
    </row>
    <row r="410" spans="1:11" x14ac:dyDescent="0.2">
      <c r="A410" t="s">
        <v>153</v>
      </c>
      <c r="B410">
        <v>0</v>
      </c>
      <c r="C410">
        <v>0</v>
      </c>
      <c r="D410" t="s">
        <v>1448</v>
      </c>
      <c r="E410" t="s">
        <v>1438</v>
      </c>
      <c r="F410" t="s">
        <v>1449</v>
      </c>
      <c r="G410" t="s">
        <v>151</v>
      </c>
      <c r="H410" t="s">
        <v>1450</v>
      </c>
    </row>
    <row r="411" spans="1:11" x14ac:dyDescent="0.2">
      <c r="B411">
        <v>0</v>
      </c>
      <c r="C411">
        <v>0</v>
      </c>
      <c r="D411" t="s">
        <v>1451</v>
      </c>
      <c r="E411">
        <v>0</v>
      </c>
      <c r="F411">
        <v>33091</v>
      </c>
      <c r="G411" t="s">
        <v>1452</v>
      </c>
      <c r="H411" t="s">
        <v>1451</v>
      </c>
      <c r="I411" t="s">
        <v>1453</v>
      </c>
      <c r="J411" t="s">
        <v>151</v>
      </c>
      <c r="K411" t="s">
        <v>1454</v>
      </c>
    </row>
    <row r="412" spans="1:11" x14ac:dyDescent="0.2">
      <c r="B412">
        <v>0</v>
      </c>
      <c r="C412">
        <v>0</v>
      </c>
      <c r="D412" t="s">
        <v>1455</v>
      </c>
      <c r="E412">
        <v>0</v>
      </c>
      <c r="F412">
        <v>30929</v>
      </c>
      <c r="G412" t="s">
        <v>1452</v>
      </c>
      <c r="H412" t="s">
        <v>1455</v>
      </c>
      <c r="I412" t="s">
        <v>1456</v>
      </c>
      <c r="J412" t="s">
        <v>151</v>
      </c>
      <c r="K412" t="s">
        <v>1457</v>
      </c>
    </row>
    <row r="413" spans="1:11" x14ac:dyDescent="0.2">
      <c r="B413">
        <v>0</v>
      </c>
      <c r="C413">
        <v>0</v>
      </c>
      <c r="D413" t="s">
        <v>1458</v>
      </c>
      <c r="E413">
        <v>0</v>
      </c>
      <c r="F413">
        <v>28647</v>
      </c>
      <c r="G413" t="s">
        <v>1452</v>
      </c>
      <c r="H413" t="s">
        <v>1458</v>
      </c>
      <c r="I413" t="s">
        <v>1459</v>
      </c>
      <c r="J413" t="s">
        <v>151</v>
      </c>
      <c r="K413" t="s">
        <v>1460</v>
      </c>
    </row>
    <row r="414" spans="1:11" x14ac:dyDescent="0.2">
      <c r="B414">
        <v>0</v>
      </c>
      <c r="C414">
        <v>0</v>
      </c>
      <c r="D414" t="s">
        <v>1461</v>
      </c>
      <c r="E414">
        <v>0</v>
      </c>
      <c r="F414">
        <v>29215</v>
      </c>
      <c r="G414" t="s">
        <v>1452</v>
      </c>
      <c r="H414" t="s">
        <v>1461</v>
      </c>
      <c r="I414" t="s">
        <v>1462</v>
      </c>
      <c r="J414" t="s">
        <v>151</v>
      </c>
      <c r="K414" t="s">
        <v>1463</v>
      </c>
    </row>
    <row r="415" spans="1:11" x14ac:dyDescent="0.2">
      <c r="B415">
        <v>0</v>
      </c>
      <c r="C415">
        <v>0</v>
      </c>
      <c r="D415" t="s">
        <v>1464</v>
      </c>
      <c r="E415">
        <v>0</v>
      </c>
      <c r="F415">
        <v>29237</v>
      </c>
      <c r="G415" t="s">
        <v>1452</v>
      </c>
      <c r="H415" t="s">
        <v>1464</v>
      </c>
      <c r="I415" t="s">
        <v>1465</v>
      </c>
      <c r="J415" t="s">
        <v>151</v>
      </c>
      <c r="K415" t="s">
        <v>1466</v>
      </c>
    </row>
    <row r="416" spans="1:11" x14ac:dyDescent="0.2">
      <c r="B416">
        <v>0</v>
      </c>
      <c r="C416">
        <v>0</v>
      </c>
      <c r="D416" t="s">
        <v>1467</v>
      </c>
      <c r="E416">
        <v>0</v>
      </c>
      <c r="F416">
        <v>28928</v>
      </c>
      <c r="G416" t="s">
        <v>1452</v>
      </c>
      <c r="H416" t="s">
        <v>1467</v>
      </c>
      <c r="I416" t="s">
        <v>1468</v>
      </c>
      <c r="J416" t="s">
        <v>151</v>
      </c>
      <c r="K416" t="s">
        <v>1469</v>
      </c>
    </row>
    <row r="417" spans="1:11" x14ac:dyDescent="0.2">
      <c r="B417">
        <v>0</v>
      </c>
      <c r="C417">
        <v>0</v>
      </c>
      <c r="D417" t="s">
        <v>1470</v>
      </c>
      <c r="E417">
        <v>0</v>
      </c>
      <c r="F417">
        <v>29047</v>
      </c>
      <c r="G417" t="s">
        <v>1452</v>
      </c>
      <c r="H417" t="s">
        <v>1470</v>
      </c>
      <c r="I417" t="s">
        <v>1468</v>
      </c>
      <c r="J417" t="s">
        <v>151</v>
      </c>
      <c r="K417" t="s">
        <v>1471</v>
      </c>
    </row>
    <row r="418" spans="1:11" x14ac:dyDescent="0.2">
      <c r="B418">
        <v>0</v>
      </c>
      <c r="C418">
        <v>0</v>
      </c>
      <c r="D418" t="s">
        <v>1472</v>
      </c>
      <c r="E418">
        <v>0</v>
      </c>
      <c r="F418">
        <v>28644</v>
      </c>
      <c r="G418" t="s">
        <v>1452</v>
      </c>
      <c r="H418" t="s">
        <v>1472</v>
      </c>
      <c r="I418" t="s">
        <v>1473</v>
      </c>
      <c r="J418" t="s">
        <v>151</v>
      </c>
      <c r="K418" t="s">
        <v>1474</v>
      </c>
    </row>
    <row r="419" spans="1:11" x14ac:dyDescent="0.2">
      <c r="A419" t="s">
        <v>153</v>
      </c>
      <c r="B419">
        <v>0</v>
      </c>
      <c r="C419">
        <v>0</v>
      </c>
      <c r="D419" t="s">
        <v>1475</v>
      </c>
      <c r="E419" t="s">
        <v>1472</v>
      </c>
      <c r="F419" t="s">
        <v>1473</v>
      </c>
      <c r="G419" t="s">
        <v>151</v>
      </c>
      <c r="H419" t="s">
        <v>1476</v>
      </c>
    </row>
    <row r="420" spans="1:11" x14ac:dyDescent="0.2">
      <c r="A420" t="s">
        <v>153</v>
      </c>
      <c r="B420">
        <v>0</v>
      </c>
      <c r="C420">
        <v>0</v>
      </c>
      <c r="D420" t="s">
        <v>1477</v>
      </c>
      <c r="E420" t="s">
        <v>1472</v>
      </c>
      <c r="F420" t="s">
        <v>1478</v>
      </c>
      <c r="G420" t="s">
        <v>151</v>
      </c>
      <c r="H420" t="s">
        <v>1479</v>
      </c>
    </row>
    <row r="421" spans="1:11" x14ac:dyDescent="0.2">
      <c r="B421">
        <v>0</v>
      </c>
      <c r="C421">
        <v>0</v>
      </c>
      <c r="D421" t="s">
        <v>1480</v>
      </c>
      <c r="E421">
        <v>0</v>
      </c>
      <c r="F421">
        <v>25756</v>
      </c>
      <c r="G421" t="s">
        <v>1481</v>
      </c>
      <c r="H421" t="s">
        <v>1480</v>
      </c>
      <c r="I421" t="s">
        <v>1482</v>
      </c>
      <c r="J421" t="s">
        <v>151</v>
      </c>
      <c r="K421" t="s">
        <v>1483</v>
      </c>
    </row>
    <row r="422" spans="1:11" x14ac:dyDescent="0.2">
      <c r="B422">
        <v>0</v>
      </c>
      <c r="C422">
        <v>0</v>
      </c>
      <c r="D422" t="s">
        <v>1484</v>
      </c>
      <c r="E422">
        <v>0</v>
      </c>
      <c r="F422">
        <v>25352</v>
      </c>
      <c r="G422" t="s">
        <v>1481</v>
      </c>
      <c r="H422" t="s">
        <v>1484</v>
      </c>
      <c r="I422" t="s">
        <v>1485</v>
      </c>
      <c r="J422" t="s">
        <v>151</v>
      </c>
      <c r="K422" t="s">
        <v>1486</v>
      </c>
    </row>
    <row r="423" spans="1:11" x14ac:dyDescent="0.2">
      <c r="B423">
        <v>0</v>
      </c>
      <c r="C423">
        <v>0</v>
      </c>
      <c r="D423" t="s">
        <v>1487</v>
      </c>
      <c r="E423">
        <v>0</v>
      </c>
      <c r="F423">
        <v>25326</v>
      </c>
      <c r="G423" t="s">
        <v>1481</v>
      </c>
      <c r="H423" t="s">
        <v>1487</v>
      </c>
      <c r="I423" t="s">
        <v>1488</v>
      </c>
      <c r="J423" t="s">
        <v>151</v>
      </c>
      <c r="K423" t="s">
        <v>1489</v>
      </c>
    </row>
    <row r="424" spans="1:11" x14ac:dyDescent="0.2">
      <c r="B424">
        <v>0</v>
      </c>
      <c r="C424">
        <v>0</v>
      </c>
      <c r="D424" t="s">
        <v>1490</v>
      </c>
      <c r="E424">
        <v>0</v>
      </c>
      <c r="F424">
        <v>25557</v>
      </c>
      <c r="G424" t="s">
        <v>1481</v>
      </c>
      <c r="H424" t="s">
        <v>1490</v>
      </c>
      <c r="I424" t="s">
        <v>1491</v>
      </c>
      <c r="J424" t="s">
        <v>151</v>
      </c>
      <c r="K424" t="s">
        <v>1492</v>
      </c>
    </row>
    <row r="425" spans="1:11" x14ac:dyDescent="0.2">
      <c r="B425">
        <v>0</v>
      </c>
      <c r="C425">
        <v>0</v>
      </c>
      <c r="D425" t="s">
        <v>1493</v>
      </c>
      <c r="E425">
        <v>0</v>
      </c>
      <c r="F425">
        <v>24998</v>
      </c>
      <c r="G425" t="s">
        <v>1481</v>
      </c>
      <c r="H425" t="s">
        <v>1493</v>
      </c>
      <c r="I425" t="s">
        <v>1494</v>
      </c>
      <c r="J425" t="s">
        <v>151</v>
      </c>
      <c r="K425" t="s">
        <v>1495</v>
      </c>
    </row>
    <row r="426" spans="1:11" x14ac:dyDescent="0.2">
      <c r="B426">
        <v>0</v>
      </c>
      <c r="C426">
        <v>0</v>
      </c>
      <c r="D426" t="s">
        <v>1496</v>
      </c>
      <c r="E426">
        <v>0</v>
      </c>
      <c r="F426">
        <v>25047</v>
      </c>
      <c r="G426" t="s">
        <v>1481</v>
      </c>
      <c r="H426" t="s">
        <v>1496</v>
      </c>
      <c r="I426" t="s">
        <v>1494</v>
      </c>
      <c r="J426" t="s">
        <v>151</v>
      </c>
      <c r="K426" t="s">
        <v>1497</v>
      </c>
    </row>
    <row r="427" spans="1:11" x14ac:dyDescent="0.2">
      <c r="B427">
        <v>0</v>
      </c>
      <c r="C427">
        <v>0</v>
      </c>
      <c r="D427" t="s">
        <v>1498</v>
      </c>
      <c r="E427">
        <v>0</v>
      </c>
      <c r="F427">
        <v>23881</v>
      </c>
      <c r="G427" t="s">
        <v>1481</v>
      </c>
      <c r="H427" t="s">
        <v>1498</v>
      </c>
      <c r="I427" t="s">
        <v>1499</v>
      </c>
      <c r="J427" t="s">
        <v>151</v>
      </c>
      <c r="K427" t="s">
        <v>1500</v>
      </c>
    </row>
    <row r="428" spans="1:11" x14ac:dyDescent="0.2">
      <c r="B428">
        <v>0</v>
      </c>
      <c r="C428">
        <v>0</v>
      </c>
      <c r="D428" t="s">
        <v>1501</v>
      </c>
      <c r="E428">
        <v>0</v>
      </c>
      <c r="F428">
        <v>22746</v>
      </c>
      <c r="G428" t="s">
        <v>1481</v>
      </c>
      <c r="H428" t="s">
        <v>1501</v>
      </c>
      <c r="I428" t="s">
        <v>1502</v>
      </c>
      <c r="J428" t="s">
        <v>151</v>
      </c>
      <c r="K428" t="s">
        <v>1503</v>
      </c>
    </row>
    <row r="429" spans="1:11" x14ac:dyDescent="0.2">
      <c r="B429">
        <v>0</v>
      </c>
      <c r="C429">
        <v>0</v>
      </c>
      <c r="D429" t="s">
        <v>1504</v>
      </c>
      <c r="E429">
        <v>0</v>
      </c>
      <c r="F429">
        <v>23109</v>
      </c>
      <c r="G429" t="s">
        <v>1481</v>
      </c>
      <c r="H429" t="s">
        <v>1504</v>
      </c>
      <c r="I429" t="s">
        <v>1505</v>
      </c>
      <c r="J429" t="s">
        <v>151</v>
      </c>
      <c r="K429" t="s">
        <v>1506</v>
      </c>
    </row>
    <row r="430" spans="1:11" x14ac:dyDescent="0.2">
      <c r="B430">
        <v>0</v>
      </c>
      <c r="C430">
        <v>0</v>
      </c>
      <c r="D430" t="s">
        <v>1507</v>
      </c>
      <c r="E430">
        <v>0</v>
      </c>
      <c r="F430">
        <v>23578</v>
      </c>
      <c r="G430" t="s">
        <v>1481</v>
      </c>
      <c r="H430" t="s">
        <v>1507</v>
      </c>
      <c r="I430" t="s">
        <v>1508</v>
      </c>
      <c r="J430" t="s">
        <v>151</v>
      </c>
      <c r="K430" t="s">
        <v>1509</v>
      </c>
    </row>
    <row r="431" spans="1:11" x14ac:dyDescent="0.2">
      <c r="B431">
        <v>0</v>
      </c>
      <c r="C431">
        <v>0</v>
      </c>
      <c r="D431" t="s">
        <v>1510</v>
      </c>
      <c r="E431">
        <v>0</v>
      </c>
      <c r="F431">
        <v>23031</v>
      </c>
      <c r="G431" t="s">
        <v>1481</v>
      </c>
      <c r="H431" t="s">
        <v>1510</v>
      </c>
      <c r="I431" t="s">
        <v>1511</v>
      </c>
      <c r="J431" t="s">
        <v>151</v>
      </c>
      <c r="K431" t="s">
        <v>1512</v>
      </c>
    </row>
    <row r="432" spans="1:11" x14ac:dyDescent="0.2">
      <c r="B432">
        <v>0</v>
      </c>
      <c r="C432">
        <v>0</v>
      </c>
      <c r="D432" t="s">
        <v>1513</v>
      </c>
      <c r="E432">
        <v>0</v>
      </c>
      <c r="F432">
        <v>23070</v>
      </c>
      <c r="G432" t="s">
        <v>1481</v>
      </c>
      <c r="H432" t="s">
        <v>1513</v>
      </c>
      <c r="I432" t="s">
        <v>1511</v>
      </c>
      <c r="J432" t="s">
        <v>151</v>
      </c>
      <c r="K432" t="s">
        <v>1514</v>
      </c>
    </row>
    <row r="433" spans="1:11" x14ac:dyDescent="0.2">
      <c r="B433">
        <v>0</v>
      </c>
      <c r="C433">
        <v>0</v>
      </c>
      <c r="D433" t="s">
        <v>1515</v>
      </c>
      <c r="E433">
        <v>0</v>
      </c>
      <c r="F433">
        <v>21462</v>
      </c>
      <c r="G433" t="s">
        <v>1481</v>
      </c>
      <c r="H433" t="s">
        <v>1515</v>
      </c>
      <c r="I433" t="s">
        <v>1516</v>
      </c>
      <c r="J433" t="s">
        <v>151</v>
      </c>
      <c r="K433" t="s">
        <v>1517</v>
      </c>
    </row>
    <row r="434" spans="1:11" x14ac:dyDescent="0.2">
      <c r="B434">
        <v>0</v>
      </c>
      <c r="C434">
        <v>0</v>
      </c>
      <c r="D434" t="s">
        <v>1518</v>
      </c>
      <c r="E434">
        <v>0</v>
      </c>
      <c r="F434">
        <v>21163</v>
      </c>
      <c r="G434" t="s">
        <v>1481</v>
      </c>
      <c r="H434" t="s">
        <v>1518</v>
      </c>
      <c r="I434" t="s">
        <v>1519</v>
      </c>
      <c r="J434" t="s">
        <v>151</v>
      </c>
      <c r="K434" t="s">
        <v>1520</v>
      </c>
    </row>
    <row r="435" spans="1:11" x14ac:dyDescent="0.2">
      <c r="B435">
        <v>0</v>
      </c>
      <c r="C435">
        <v>0</v>
      </c>
      <c r="D435" t="s">
        <v>1521</v>
      </c>
      <c r="E435">
        <v>0</v>
      </c>
      <c r="F435">
        <v>21217</v>
      </c>
      <c r="G435" t="s">
        <v>1481</v>
      </c>
      <c r="H435" t="s">
        <v>1521</v>
      </c>
      <c r="I435" t="s">
        <v>1522</v>
      </c>
      <c r="J435" t="s">
        <v>151</v>
      </c>
      <c r="K435" t="s">
        <v>1523</v>
      </c>
    </row>
    <row r="436" spans="1:11" x14ac:dyDescent="0.2">
      <c r="B436">
        <v>0</v>
      </c>
      <c r="C436">
        <v>0</v>
      </c>
      <c r="D436" t="s">
        <v>1524</v>
      </c>
      <c r="E436">
        <v>0</v>
      </c>
      <c r="F436">
        <v>21497</v>
      </c>
      <c r="G436" t="s">
        <v>1481</v>
      </c>
      <c r="H436" t="s">
        <v>1524</v>
      </c>
      <c r="I436" t="s">
        <v>1525</v>
      </c>
      <c r="J436" t="s">
        <v>151</v>
      </c>
      <c r="K436" t="s">
        <v>1526</v>
      </c>
    </row>
    <row r="437" spans="1:11" x14ac:dyDescent="0.2">
      <c r="B437">
        <v>0</v>
      </c>
      <c r="C437">
        <v>0</v>
      </c>
      <c r="D437" t="s">
        <v>1527</v>
      </c>
      <c r="E437">
        <v>0</v>
      </c>
      <c r="F437">
        <v>21210</v>
      </c>
      <c r="G437" t="s">
        <v>1481</v>
      </c>
      <c r="H437" t="s">
        <v>1527</v>
      </c>
      <c r="I437" t="s">
        <v>1528</v>
      </c>
      <c r="J437" t="s">
        <v>151</v>
      </c>
      <c r="K437" t="s">
        <v>1529</v>
      </c>
    </row>
    <row r="438" spans="1:11" x14ac:dyDescent="0.2">
      <c r="B438">
        <v>0</v>
      </c>
      <c r="C438">
        <v>0</v>
      </c>
      <c r="D438" t="s">
        <v>1530</v>
      </c>
      <c r="E438">
        <v>0</v>
      </c>
      <c r="F438">
        <v>19675</v>
      </c>
      <c r="G438" t="s">
        <v>1481</v>
      </c>
      <c r="H438" t="s">
        <v>1530</v>
      </c>
      <c r="I438" t="s">
        <v>1531</v>
      </c>
      <c r="J438" t="s">
        <v>151</v>
      </c>
      <c r="K438" t="s">
        <v>1532</v>
      </c>
    </row>
    <row r="439" spans="1:11" x14ac:dyDescent="0.2">
      <c r="B439">
        <v>0</v>
      </c>
      <c r="C439">
        <v>0</v>
      </c>
      <c r="D439" t="s">
        <v>1533</v>
      </c>
      <c r="E439">
        <v>0</v>
      </c>
      <c r="F439">
        <v>19972</v>
      </c>
      <c r="G439" t="s">
        <v>1481</v>
      </c>
      <c r="H439" t="s">
        <v>1533</v>
      </c>
      <c r="I439" t="s">
        <v>1534</v>
      </c>
      <c r="J439" t="s">
        <v>151</v>
      </c>
      <c r="K439" t="s">
        <v>1535</v>
      </c>
    </row>
    <row r="440" spans="1:11" x14ac:dyDescent="0.2">
      <c r="B440">
        <v>0</v>
      </c>
      <c r="C440">
        <v>0</v>
      </c>
      <c r="D440" t="s">
        <v>1536</v>
      </c>
      <c r="E440">
        <v>0</v>
      </c>
      <c r="F440">
        <v>19976</v>
      </c>
      <c r="G440" t="s">
        <v>1481</v>
      </c>
      <c r="H440" t="s">
        <v>1536</v>
      </c>
      <c r="I440" t="s">
        <v>1537</v>
      </c>
      <c r="J440" t="s">
        <v>151</v>
      </c>
      <c r="K440" t="s">
        <v>1538</v>
      </c>
    </row>
    <row r="441" spans="1:11" x14ac:dyDescent="0.2">
      <c r="B441">
        <v>0</v>
      </c>
      <c r="C441">
        <v>0</v>
      </c>
      <c r="D441" t="s">
        <v>1539</v>
      </c>
      <c r="E441">
        <v>0</v>
      </c>
      <c r="F441">
        <v>19971</v>
      </c>
      <c r="G441" t="s">
        <v>1481</v>
      </c>
      <c r="H441" t="s">
        <v>1539</v>
      </c>
      <c r="I441" t="s">
        <v>1540</v>
      </c>
      <c r="J441" t="s">
        <v>151</v>
      </c>
      <c r="K441" t="s">
        <v>1541</v>
      </c>
    </row>
    <row r="442" spans="1:11" x14ac:dyDescent="0.2">
      <c r="B442">
        <v>0</v>
      </c>
      <c r="C442">
        <v>0</v>
      </c>
      <c r="D442" t="s">
        <v>1542</v>
      </c>
      <c r="E442">
        <v>0</v>
      </c>
      <c r="F442">
        <v>18274</v>
      </c>
      <c r="G442" t="s">
        <v>1481</v>
      </c>
      <c r="H442" t="s">
        <v>1542</v>
      </c>
      <c r="I442" t="s">
        <v>1543</v>
      </c>
      <c r="J442" t="s">
        <v>151</v>
      </c>
      <c r="K442" t="s">
        <v>1544</v>
      </c>
    </row>
    <row r="443" spans="1:11" x14ac:dyDescent="0.2">
      <c r="B443">
        <v>0</v>
      </c>
      <c r="C443">
        <v>0</v>
      </c>
      <c r="D443" t="s">
        <v>1545</v>
      </c>
      <c r="E443">
        <v>0</v>
      </c>
      <c r="F443">
        <v>18435</v>
      </c>
      <c r="G443" t="s">
        <v>1481</v>
      </c>
      <c r="H443" t="s">
        <v>1545</v>
      </c>
      <c r="I443" t="s">
        <v>1546</v>
      </c>
      <c r="J443" t="s">
        <v>151</v>
      </c>
      <c r="K443" t="s">
        <v>1547</v>
      </c>
    </row>
    <row r="444" spans="1:11" x14ac:dyDescent="0.2">
      <c r="B444">
        <v>0</v>
      </c>
      <c r="C444">
        <v>0</v>
      </c>
      <c r="D444" t="s">
        <v>1548</v>
      </c>
      <c r="E444">
        <v>0</v>
      </c>
      <c r="F444">
        <v>18574</v>
      </c>
      <c r="G444" t="s">
        <v>1481</v>
      </c>
      <c r="H444" t="s">
        <v>1548</v>
      </c>
      <c r="I444" t="s">
        <v>1549</v>
      </c>
      <c r="J444" t="s">
        <v>151</v>
      </c>
      <c r="K444" t="s">
        <v>1550</v>
      </c>
    </row>
    <row r="445" spans="1:11" x14ac:dyDescent="0.2">
      <c r="B445">
        <v>0</v>
      </c>
      <c r="C445">
        <v>0</v>
      </c>
      <c r="D445" t="s">
        <v>1551</v>
      </c>
      <c r="E445">
        <v>0</v>
      </c>
      <c r="F445">
        <v>18569</v>
      </c>
      <c r="G445" t="s">
        <v>1481</v>
      </c>
      <c r="H445" t="s">
        <v>1551</v>
      </c>
      <c r="I445" t="s">
        <v>1552</v>
      </c>
      <c r="J445" t="s">
        <v>151</v>
      </c>
      <c r="K445" t="s">
        <v>1553</v>
      </c>
    </row>
    <row r="446" spans="1:11" x14ac:dyDescent="0.2">
      <c r="B446">
        <v>0</v>
      </c>
      <c r="C446">
        <v>0</v>
      </c>
      <c r="D446" t="s">
        <v>1554</v>
      </c>
      <c r="E446">
        <v>0</v>
      </c>
      <c r="F446">
        <v>17295</v>
      </c>
      <c r="G446" t="s">
        <v>1481</v>
      </c>
      <c r="H446" t="s">
        <v>1554</v>
      </c>
      <c r="I446" t="s">
        <v>1555</v>
      </c>
      <c r="J446" t="s">
        <v>151</v>
      </c>
      <c r="K446" t="s">
        <v>1556</v>
      </c>
    </row>
    <row r="447" spans="1:11" x14ac:dyDescent="0.2">
      <c r="B447">
        <v>0</v>
      </c>
      <c r="C447">
        <v>0</v>
      </c>
      <c r="D447" t="s">
        <v>1554</v>
      </c>
      <c r="E447">
        <v>0</v>
      </c>
      <c r="F447">
        <v>12128</v>
      </c>
      <c r="G447" t="s">
        <v>1481</v>
      </c>
      <c r="H447" t="s">
        <v>1554</v>
      </c>
      <c r="I447" t="s">
        <v>1555</v>
      </c>
      <c r="J447" t="s">
        <v>151</v>
      </c>
      <c r="K447" t="s">
        <v>1557</v>
      </c>
    </row>
    <row r="448" spans="1:11" x14ac:dyDescent="0.2">
      <c r="A448" t="s">
        <v>153</v>
      </c>
      <c r="B448">
        <v>0</v>
      </c>
      <c r="C448">
        <v>0</v>
      </c>
      <c r="D448" t="s">
        <v>1558</v>
      </c>
      <c r="E448" t="s">
        <v>1554</v>
      </c>
      <c r="F448" t="s">
        <v>1559</v>
      </c>
      <c r="G448" t="s">
        <v>151</v>
      </c>
      <c r="H448" t="s">
        <v>1560</v>
      </c>
    </row>
    <row r="449" spans="1:8" x14ac:dyDescent="0.2">
      <c r="A449" t="s">
        <v>153</v>
      </c>
      <c r="B449">
        <v>0</v>
      </c>
      <c r="C449">
        <v>0</v>
      </c>
      <c r="D449" t="s">
        <v>1561</v>
      </c>
      <c r="E449" t="s">
        <v>1554</v>
      </c>
      <c r="F449" t="s">
        <v>1562</v>
      </c>
      <c r="G449" t="s">
        <v>151</v>
      </c>
      <c r="H449" t="s">
        <v>1563</v>
      </c>
    </row>
    <row r="450" spans="1:8" x14ac:dyDescent="0.2">
      <c r="A450" t="s">
        <v>153</v>
      </c>
      <c r="B450">
        <v>0</v>
      </c>
      <c r="C450">
        <v>0</v>
      </c>
      <c r="D450" t="s">
        <v>1564</v>
      </c>
      <c r="E450" t="s">
        <v>1554</v>
      </c>
      <c r="F450" t="s">
        <v>1562</v>
      </c>
      <c r="G450" t="s">
        <v>151</v>
      </c>
      <c r="H450" t="s">
        <v>1565</v>
      </c>
    </row>
    <row r="451" spans="1:8" x14ac:dyDescent="0.2">
      <c r="A451" t="s">
        <v>153</v>
      </c>
      <c r="B451">
        <v>0</v>
      </c>
      <c r="C451">
        <v>0</v>
      </c>
      <c r="D451" t="s">
        <v>1566</v>
      </c>
      <c r="E451" t="s">
        <v>1554</v>
      </c>
      <c r="F451" t="s">
        <v>1562</v>
      </c>
      <c r="G451" t="s">
        <v>151</v>
      </c>
      <c r="H451" t="s">
        <v>1567</v>
      </c>
    </row>
    <row r="452" spans="1:8" x14ac:dyDescent="0.2">
      <c r="A452" t="s">
        <v>153</v>
      </c>
      <c r="B452">
        <v>0</v>
      </c>
      <c r="C452">
        <v>0</v>
      </c>
      <c r="D452" t="s">
        <v>1568</v>
      </c>
      <c r="E452" t="s">
        <v>1554</v>
      </c>
      <c r="F452" t="s">
        <v>1569</v>
      </c>
      <c r="G452" t="s">
        <v>151</v>
      </c>
      <c r="H452" t="s">
        <v>1570</v>
      </c>
    </row>
    <row r="453" spans="1:8" x14ac:dyDescent="0.2">
      <c r="A453" t="s">
        <v>153</v>
      </c>
      <c r="B453">
        <v>0</v>
      </c>
      <c r="C453">
        <v>0</v>
      </c>
      <c r="D453" t="s">
        <v>1571</v>
      </c>
      <c r="E453" t="s">
        <v>1554</v>
      </c>
      <c r="F453" t="s">
        <v>1569</v>
      </c>
      <c r="G453" t="s">
        <v>151</v>
      </c>
      <c r="H453" t="s">
        <v>1572</v>
      </c>
    </row>
    <row r="454" spans="1:8" x14ac:dyDescent="0.2">
      <c r="A454" t="s">
        <v>153</v>
      </c>
      <c r="B454">
        <v>0</v>
      </c>
      <c r="C454">
        <v>0</v>
      </c>
      <c r="D454" t="s">
        <v>1573</v>
      </c>
      <c r="E454" t="s">
        <v>1554</v>
      </c>
      <c r="F454" t="s">
        <v>1569</v>
      </c>
      <c r="G454" t="s">
        <v>151</v>
      </c>
      <c r="H454" t="s">
        <v>1574</v>
      </c>
    </row>
    <row r="455" spans="1:8" x14ac:dyDescent="0.2">
      <c r="A455" t="s">
        <v>153</v>
      </c>
      <c r="B455">
        <v>0</v>
      </c>
      <c r="C455">
        <v>0</v>
      </c>
      <c r="D455" t="s">
        <v>1575</v>
      </c>
      <c r="E455" t="s">
        <v>1554</v>
      </c>
      <c r="F455" t="s">
        <v>1569</v>
      </c>
      <c r="G455" t="s">
        <v>151</v>
      </c>
      <c r="H455" t="s">
        <v>1574</v>
      </c>
    </row>
    <row r="456" spans="1:8" x14ac:dyDescent="0.2">
      <c r="A456" t="s">
        <v>153</v>
      </c>
      <c r="B456">
        <v>0</v>
      </c>
      <c r="C456">
        <v>0</v>
      </c>
      <c r="D456" t="s">
        <v>1576</v>
      </c>
      <c r="E456" t="s">
        <v>1554</v>
      </c>
      <c r="F456" t="s">
        <v>1569</v>
      </c>
      <c r="G456" t="s">
        <v>151</v>
      </c>
      <c r="H456" t="s">
        <v>1577</v>
      </c>
    </row>
    <row r="457" spans="1:8" x14ac:dyDescent="0.2">
      <c r="A457" t="s">
        <v>153</v>
      </c>
      <c r="B457">
        <v>0</v>
      </c>
      <c r="C457">
        <v>0</v>
      </c>
      <c r="D457" t="s">
        <v>1578</v>
      </c>
      <c r="E457" t="s">
        <v>1554</v>
      </c>
      <c r="F457" t="s">
        <v>1569</v>
      </c>
      <c r="G457" t="s">
        <v>151</v>
      </c>
      <c r="H457" t="s">
        <v>1577</v>
      </c>
    </row>
    <row r="458" spans="1:8" x14ac:dyDescent="0.2">
      <c r="A458" t="s">
        <v>153</v>
      </c>
      <c r="B458">
        <v>0</v>
      </c>
      <c r="C458">
        <v>0</v>
      </c>
      <c r="D458" t="s">
        <v>1579</v>
      </c>
      <c r="E458" t="s">
        <v>1554</v>
      </c>
      <c r="F458" t="s">
        <v>1569</v>
      </c>
      <c r="G458" t="s">
        <v>151</v>
      </c>
      <c r="H458" t="s">
        <v>1580</v>
      </c>
    </row>
    <row r="459" spans="1:8" x14ac:dyDescent="0.2">
      <c r="A459" t="s">
        <v>153</v>
      </c>
      <c r="B459">
        <v>0</v>
      </c>
      <c r="C459">
        <v>0</v>
      </c>
      <c r="D459" t="s">
        <v>1581</v>
      </c>
      <c r="E459" t="s">
        <v>1554</v>
      </c>
      <c r="F459" t="s">
        <v>1569</v>
      </c>
      <c r="G459" t="s">
        <v>151</v>
      </c>
      <c r="H459" t="s">
        <v>1582</v>
      </c>
    </row>
    <row r="460" spans="1:8" x14ac:dyDescent="0.2">
      <c r="A460" t="s">
        <v>153</v>
      </c>
      <c r="B460">
        <v>0</v>
      </c>
      <c r="C460">
        <v>0</v>
      </c>
      <c r="D460" t="s">
        <v>1583</v>
      </c>
      <c r="E460" t="s">
        <v>1554</v>
      </c>
      <c r="F460" t="s">
        <v>1569</v>
      </c>
      <c r="G460" t="s">
        <v>151</v>
      </c>
      <c r="H460" t="s">
        <v>1582</v>
      </c>
    </row>
    <row r="461" spans="1:8" x14ac:dyDescent="0.2">
      <c r="A461" t="s">
        <v>153</v>
      </c>
      <c r="B461">
        <v>0</v>
      </c>
      <c r="C461">
        <v>0</v>
      </c>
      <c r="D461" t="s">
        <v>1584</v>
      </c>
      <c r="E461" t="s">
        <v>1554</v>
      </c>
      <c r="F461" t="s">
        <v>1585</v>
      </c>
      <c r="G461" t="s">
        <v>151</v>
      </c>
      <c r="H461" t="s">
        <v>1586</v>
      </c>
    </row>
    <row r="462" spans="1:8" x14ac:dyDescent="0.2">
      <c r="A462" t="s">
        <v>153</v>
      </c>
      <c r="B462">
        <v>0</v>
      </c>
      <c r="C462">
        <v>0</v>
      </c>
      <c r="D462" t="s">
        <v>1587</v>
      </c>
      <c r="E462" t="s">
        <v>1554</v>
      </c>
      <c r="F462" t="s">
        <v>1585</v>
      </c>
      <c r="G462" t="s">
        <v>151</v>
      </c>
      <c r="H462" t="s">
        <v>1586</v>
      </c>
    </row>
    <row r="463" spans="1:8" x14ac:dyDescent="0.2">
      <c r="A463" t="s">
        <v>153</v>
      </c>
      <c r="B463">
        <v>0</v>
      </c>
      <c r="C463">
        <v>0</v>
      </c>
      <c r="D463" t="s">
        <v>1588</v>
      </c>
      <c r="E463" t="s">
        <v>1554</v>
      </c>
      <c r="F463" t="s">
        <v>1585</v>
      </c>
      <c r="G463" t="s">
        <v>151</v>
      </c>
      <c r="H463" t="s">
        <v>1589</v>
      </c>
    </row>
    <row r="464" spans="1:8" x14ac:dyDescent="0.2">
      <c r="A464" t="s">
        <v>153</v>
      </c>
      <c r="B464">
        <v>0</v>
      </c>
      <c r="C464">
        <v>0</v>
      </c>
      <c r="D464" t="s">
        <v>1590</v>
      </c>
      <c r="E464" t="s">
        <v>1554</v>
      </c>
      <c r="F464" t="s">
        <v>1585</v>
      </c>
      <c r="G464" t="s">
        <v>151</v>
      </c>
      <c r="H464" t="s">
        <v>1591</v>
      </c>
    </row>
    <row r="465" spans="1:8" x14ac:dyDescent="0.2">
      <c r="A465" t="s">
        <v>153</v>
      </c>
      <c r="B465">
        <v>0</v>
      </c>
      <c r="C465">
        <v>0</v>
      </c>
      <c r="D465" t="s">
        <v>1592</v>
      </c>
      <c r="E465" t="s">
        <v>1554</v>
      </c>
      <c r="F465" t="s">
        <v>1593</v>
      </c>
      <c r="G465" t="s">
        <v>151</v>
      </c>
      <c r="H465" t="s">
        <v>1591</v>
      </c>
    </row>
    <row r="466" spans="1:8" x14ac:dyDescent="0.2">
      <c r="A466" t="s">
        <v>153</v>
      </c>
      <c r="B466">
        <v>0</v>
      </c>
      <c r="C466">
        <v>0</v>
      </c>
      <c r="D466" t="s">
        <v>1594</v>
      </c>
      <c r="E466" t="s">
        <v>1554</v>
      </c>
      <c r="F466" t="s">
        <v>1593</v>
      </c>
      <c r="G466" t="s">
        <v>151</v>
      </c>
      <c r="H466" t="s">
        <v>1595</v>
      </c>
    </row>
    <row r="467" spans="1:8" x14ac:dyDescent="0.2">
      <c r="A467" t="s">
        <v>153</v>
      </c>
      <c r="B467">
        <v>0</v>
      </c>
      <c r="C467">
        <v>0</v>
      </c>
      <c r="D467" t="s">
        <v>1596</v>
      </c>
      <c r="E467" t="s">
        <v>1554</v>
      </c>
      <c r="F467" t="s">
        <v>1593</v>
      </c>
      <c r="G467" t="s">
        <v>151</v>
      </c>
      <c r="H467" t="s">
        <v>1597</v>
      </c>
    </row>
    <row r="468" spans="1:8" x14ac:dyDescent="0.2">
      <c r="A468" t="s">
        <v>153</v>
      </c>
      <c r="B468">
        <v>0</v>
      </c>
      <c r="C468">
        <v>0</v>
      </c>
      <c r="D468" t="s">
        <v>1598</v>
      </c>
      <c r="E468" t="s">
        <v>1554</v>
      </c>
      <c r="F468" t="s">
        <v>1599</v>
      </c>
      <c r="G468" t="s">
        <v>151</v>
      </c>
      <c r="H468" t="s">
        <v>1597</v>
      </c>
    </row>
    <row r="469" spans="1:8" x14ac:dyDescent="0.2">
      <c r="A469" t="s">
        <v>153</v>
      </c>
      <c r="B469">
        <v>0</v>
      </c>
      <c r="C469">
        <v>0</v>
      </c>
      <c r="D469" t="s">
        <v>1600</v>
      </c>
      <c r="E469" t="s">
        <v>1554</v>
      </c>
      <c r="F469" t="s">
        <v>1599</v>
      </c>
      <c r="G469" t="s">
        <v>151</v>
      </c>
      <c r="H469" t="s">
        <v>1601</v>
      </c>
    </row>
    <row r="470" spans="1:8" x14ac:dyDescent="0.2">
      <c r="A470" t="s">
        <v>153</v>
      </c>
      <c r="B470">
        <v>0</v>
      </c>
      <c r="C470">
        <v>0</v>
      </c>
      <c r="D470" t="s">
        <v>1602</v>
      </c>
      <c r="E470" t="s">
        <v>1554</v>
      </c>
      <c r="F470" t="s">
        <v>1599</v>
      </c>
      <c r="G470" t="s">
        <v>151</v>
      </c>
      <c r="H470" t="s">
        <v>1603</v>
      </c>
    </row>
    <row r="471" spans="1:8" x14ac:dyDescent="0.2">
      <c r="A471" t="s">
        <v>153</v>
      </c>
      <c r="B471">
        <v>0</v>
      </c>
      <c r="C471">
        <v>0</v>
      </c>
      <c r="D471" t="s">
        <v>1604</v>
      </c>
      <c r="E471" t="s">
        <v>1554</v>
      </c>
      <c r="F471" t="s">
        <v>1599</v>
      </c>
      <c r="G471" t="s">
        <v>151</v>
      </c>
      <c r="H471" t="s">
        <v>1603</v>
      </c>
    </row>
    <row r="472" spans="1:8" x14ac:dyDescent="0.2">
      <c r="A472" t="s">
        <v>153</v>
      </c>
      <c r="B472">
        <v>0</v>
      </c>
      <c r="C472">
        <v>0</v>
      </c>
      <c r="D472" t="s">
        <v>1605</v>
      </c>
      <c r="E472" t="s">
        <v>1554</v>
      </c>
      <c r="F472" t="s">
        <v>1599</v>
      </c>
      <c r="G472" t="s">
        <v>151</v>
      </c>
      <c r="H472" t="s">
        <v>1606</v>
      </c>
    </row>
    <row r="473" spans="1:8" x14ac:dyDescent="0.2">
      <c r="A473" t="s">
        <v>153</v>
      </c>
      <c r="B473">
        <v>0</v>
      </c>
      <c r="C473">
        <v>0</v>
      </c>
      <c r="D473" t="s">
        <v>1607</v>
      </c>
      <c r="E473" t="s">
        <v>1554</v>
      </c>
      <c r="F473" t="s">
        <v>1599</v>
      </c>
      <c r="G473" t="s">
        <v>151</v>
      </c>
      <c r="H473" t="s">
        <v>1608</v>
      </c>
    </row>
    <row r="474" spans="1:8" x14ac:dyDescent="0.2">
      <c r="A474" t="s">
        <v>153</v>
      </c>
      <c r="B474">
        <v>0</v>
      </c>
      <c r="C474">
        <v>0</v>
      </c>
      <c r="D474" t="s">
        <v>1609</v>
      </c>
      <c r="E474" t="s">
        <v>1554</v>
      </c>
      <c r="F474" t="s">
        <v>1610</v>
      </c>
      <c r="G474" t="s">
        <v>151</v>
      </c>
      <c r="H474" t="s">
        <v>1611</v>
      </c>
    </row>
    <row r="475" spans="1:8" x14ac:dyDescent="0.2">
      <c r="A475" t="s">
        <v>153</v>
      </c>
      <c r="B475">
        <v>0</v>
      </c>
      <c r="C475">
        <v>0</v>
      </c>
      <c r="D475" t="s">
        <v>1612</v>
      </c>
      <c r="E475" t="s">
        <v>1554</v>
      </c>
      <c r="F475" t="s">
        <v>1610</v>
      </c>
      <c r="G475" t="s">
        <v>151</v>
      </c>
      <c r="H475" t="s">
        <v>1613</v>
      </c>
    </row>
    <row r="476" spans="1:8" x14ac:dyDescent="0.2">
      <c r="A476" t="s">
        <v>153</v>
      </c>
      <c r="B476">
        <v>0</v>
      </c>
      <c r="C476">
        <v>0</v>
      </c>
      <c r="D476" t="s">
        <v>1614</v>
      </c>
      <c r="E476" t="s">
        <v>1554</v>
      </c>
      <c r="F476" t="s">
        <v>1610</v>
      </c>
      <c r="G476" t="s">
        <v>151</v>
      </c>
      <c r="H476" t="s">
        <v>1615</v>
      </c>
    </row>
    <row r="477" spans="1:8" x14ac:dyDescent="0.2">
      <c r="A477" t="s">
        <v>153</v>
      </c>
      <c r="B477">
        <v>0</v>
      </c>
      <c r="C477">
        <v>0</v>
      </c>
      <c r="D477" t="s">
        <v>1616</v>
      </c>
      <c r="E477" t="s">
        <v>1554</v>
      </c>
      <c r="F477" t="s">
        <v>1610</v>
      </c>
      <c r="G477" t="s">
        <v>151</v>
      </c>
      <c r="H477" t="s">
        <v>1617</v>
      </c>
    </row>
    <row r="478" spans="1:8" x14ac:dyDescent="0.2">
      <c r="A478" t="s">
        <v>153</v>
      </c>
      <c r="B478">
        <v>0</v>
      </c>
      <c r="C478">
        <v>0</v>
      </c>
      <c r="D478" t="s">
        <v>1618</v>
      </c>
      <c r="E478" t="s">
        <v>1554</v>
      </c>
      <c r="F478" t="s">
        <v>1619</v>
      </c>
      <c r="G478" t="s">
        <v>151</v>
      </c>
      <c r="H478" t="s">
        <v>1617</v>
      </c>
    </row>
    <row r="479" spans="1:8" x14ac:dyDescent="0.2">
      <c r="A479" t="s">
        <v>153</v>
      </c>
      <c r="B479">
        <v>0</v>
      </c>
      <c r="C479">
        <v>0</v>
      </c>
      <c r="D479" t="s">
        <v>1620</v>
      </c>
      <c r="E479" t="s">
        <v>1554</v>
      </c>
      <c r="F479" t="s">
        <v>1619</v>
      </c>
      <c r="G479" t="s">
        <v>151</v>
      </c>
      <c r="H479" t="s">
        <v>1621</v>
      </c>
    </row>
    <row r="480" spans="1:8" x14ac:dyDescent="0.2">
      <c r="A480" t="s">
        <v>153</v>
      </c>
      <c r="B480">
        <v>0</v>
      </c>
      <c r="C480">
        <v>0</v>
      </c>
      <c r="D480" t="s">
        <v>1622</v>
      </c>
      <c r="E480" t="s">
        <v>1554</v>
      </c>
      <c r="F480" t="s">
        <v>1619</v>
      </c>
      <c r="G480" t="s">
        <v>151</v>
      </c>
      <c r="H480" t="s">
        <v>1623</v>
      </c>
    </row>
    <row r="481" spans="1:8" x14ac:dyDescent="0.2">
      <c r="A481" t="s">
        <v>153</v>
      </c>
      <c r="B481">
        <v>0</v>
      </c>
      <c r="C481">
        <v>0</v>
      </c>
      <c r="D481" t="s">
        <v>1624</v>
      </c>
      <c r="E481" t="s">
        <v>1554</v>
      </c>
      <c r="F481" t="s">
        <v>1619</v>
      </c>
      <c r="G481" t="s">
        <v>151</v>
      </c>
      <c r="H481" t="s">
        <v>1625</v>
      </c>
    </row>
    <row r="482" spans="1:8" x14ac:dyDescent="0.2">
      <c r="A482" t="s">
        <v>153</v>
      </c>
      <c r="B482">
        <v>0</v>
      </c>
      <c r="C482">
        <v>0</v>
      </c>
      <c r="D482" t="s">
        <v>1626</v>
      </c>
      <c r="E482" t="s">
        <v>1554</v>
      </c>
      <c r="F482" t="s">
        <v>1619</v>
      </c>
      <c r="G482" t="s">
        <v>151</v>
      </c>
      <c r="H482" t="s">
        <v>1627</v>
      </c>
    </row>
    <row r="483" spans="1:8" x14ac:dyDescent="0.2">
      <c r="A483" t="s">
        <v>153</v>
      </c>
      <c r="B483">
        <v>0</v>
      </c>
      <c r="C483">
        <v>0</v>
      </c>
      <c r="D483" t="s">
        <v>1628</v>
      </c>
      <c r="E483" t="s">
        <v>1554</v>
      </c>
      <c r="F483" t="s">
        <v>1619</v>
      </c>
      <c r="G483" t="s">
        <v>151</v>
      </c>
      <c r="H483" t="s">
        <v>1627</v>
      </c>
    </row>
    <row r="484" spans="1:8" x14ac:dyDescent="0.2">
      <c r="A484" t="s">
        <v>153</v>
      </c>
      <c r="B484">
        <v>0</v>
      </c>
      <c r="C484">
        <v>0</v>
      </c>
      <c r="D484" t="s">
        <v>1629</v>
      </c>
      <c r="E484" t="s">
        <v>1554</v>
      </c>
      <c r="F484" t="s">
        <v>1619</v>
      </c>
      <c r="G484" t="s">
        <v>151</v>
      </c>
      <c r="H484" t="s">
        <v>1630</v>
      </c>
    </row>
    <row r="485" spans="1:8" x14ac:dyDescent="0.2">
      <c r="A485" t="s">
        <v>153</v>
      </c>
      <c r="B485">
        <v>0</v>
      </c>
      <c r="C485">
        <v>0</v>
      </c>
      <c r="D485" t="s">
        <v>1631</v>
      </c>
      <c r="E485" t="s">
        <v>1554</v>
      </c>
      <c r="F485" t="s">
        <v>1619</v>
      </c>
      <c r="G485" t="s">
        <v>151</v>
      </c>
      <c r="H485" t="s">
        <v>1632</v>
      </c>
    </row>
    <row r="486" spans="1:8" x14ac:dyDescent="0.2">
      <c r="A486" t="s">
        <v>153</v>
      </c>
      <c r="B486">
        <v>0</v>
      </c>
      <c r="C486">
        <v>0</v>
      </c>
      <c r="D486" t="s">
        <v>1633</v>
      </c>
      <c r="E486" t="s">
        <v>1554</v>
      </c>
      <c r="F486" t="s">
        <v>1619</v>
      </c>
      <c r="G486" t="s">
        <v>151</v>
      </c>
      <c r="H486" t="s">
        <v>1634</v>
      </c>
    </row>
    <row r="487" spans="1:8" x14ac:dyDescent="0.2">
      <c r="A487" t="s">
        <v>153</v>
      </c>
      <c r="B487">
        <v>0</v>
      </c>
      <c r="C487">
        <v>0</v>
      </c>
      <c r="D487" t="s">
        <v>1635</v>
      </c>
      <c r="E487" t="s">
        <v>1554</v>
      </c>
      <c r="F487" t="s">
        <v>1619</v>
      </c>
      <c r="G487" t="s">
        <v>151</v>
      </c>
      <c r="H487" t="s">
        <v>1636</v>
      </c>
    </row>
    <row r="488" spans="1:8" x14ac:dyDescent="0.2">
      <c r="A488" t="s">
        <v>153</v>
      </c>
      <c r="B488">
        <v>0</v>
      </c>
      <c r="C488">
        <v>0</v>
      </c>
      <c r="D488" t="s">
        <v>1637</v>
      </c>
      <c r="E488" t="s">
        <v>1554</v>
      </c>
      <c r="F488" t="s">
        <v>1619</v>
      </c>
      <c r="G488" t="s">
        <v>151</v>
      </c>
      <c r="H488" t="s">
        <v>1638</v>
      </c>
    </row>
    <row r="489" spans="1:8" x14ac:dyDescent="0.2">
      <c r="A489" t="s">
        <v>153</v>
      </c>
      <c r="B489">
        <v>0</v>
      </c>
      <c r="C489">
        <v>0</v>
      </c>
      <c r="D489" t="s">
        <v>1639</v>
      </c>
      <c r="E489" t="s">
        <v>1554</v>
      </c>
      <c r="F489" t="s">
        <v>1640</v>
      </c>
      <c r="G489" t="s">
        <v>151</v>
      </c>
      <c r="H489" t="s">
        <v>1638</v>
      </c>
    </row>
    <row r="490" spans="1:8" x14ac:dyDescent="0.2">
      <c r="A490" t="s">
        <v>153</v>
      </c>
      <c r="B490">
        <v>0</v>
      </c>
      <c r="C490">
        <v>0</v>
      </c>
      <c r="D490" t="s">
        <v>1641</v>
      </c>
      <c r="E490" t="s">
        <v>1554</v>
      </c>
      <c r="F490" t="s">
        <v>1640</v>
      </c>
      <c r="G490" t="s">
        <v>151</v>
      </c>
      <c r="H490" t="s">
        <v>1642</v>
      </c>
    </row>
    <row r="491" spans="1:8" x14ac:dyDescent="0.2">
      <c r="A491" t="s">
        <v>153</v>
      </c>
      <c r="B491">
        <v>0</v>
      </c>
      <c r="C491">
        <v>0</v>
      </c>
      <c r="D491" t="s">
        <v>1643</v>
      </c>
      <c r="E491" t="s">
        <v>1554</v>
      </c>
      <c r="F491" t="s">
        <v>1640</v>
      </c>
      <c r="G491" t="s">
        <v>151</v>
      </c>
      <c r="H491" t="s">
        <v>1642</v>
      </c>
    </row>
    <row r="492" spans="1:8" x14ac:dyDescent="0.2">
      <c r="A492" t="s">
        <v>153</v>
      </c>
      <c r="B492">
        <v>0</v>
      </c>
      <c r="C492">
        <v>0</v>
      </c>
      <c r="D492" t="s">
        <v>1644</v>
      </c>
      <c r="E492" t="s">
        <v>1554</v>
      </c>
      <c r="F492" t="s">
        <v>1640</v>
      </c>
      <c r="G492" t="s">
        <v>151</v>
      </c>
      <c r="H492" t="s">
        <v>1645</v>
      </c>
    </row>
    <row r="493" spans="1:8" x14ac:dyDescent="0.2">
      <c r="A493" t="s">
        <v>153</v>
      </c>
      <c r="B493">
        <v>0</v>
      </c>
      <c r="C493">
        <v>0</v>
      </c>
      <c r="D493" t="s">
        <v>1646</v>
      </c>
      <c r="E493" t="s">
        <v>1554</v>
      </c>
      <c r="F493" t="s">
        <v>1647</v>
      </c>
      <c r="G493" t="s">
        <v>151</v>
      </c>
      <c r="H493" t="s">
        <v>1648</v>
      </c>
    </row>
    <row r="494" spans="1:8" x14ac:dyDescent="0.2">
      <c r="A494" t="s">
        <v>153</v>
      </c>
      <c r="B494">
        <v>0</v>
      </c>
      <c r="C494">
        <v>0</v>
      </c>
      <c r="D494" t="s">
        <v>1649</v>
      </c>
      <c r="E494" t="s">
        <v>1554</v>
      </c>
      <c r="F494" t="s">
        <v>1647</v>
      </c>
      <c r="G494" t="s">
        <v>151</v>
      </c>
      <c r="H494" t="s">
        <v>1648</v>
      </c>
    </row>
    <row r="495" spans="1:8" x14ac:dyDescent="0.2">
      <c r="A495" t="s">
        <v>153</v>
      </c>
      <c r="B495">
        <v>0</v>
      </c>
      <c r="C495">
        <v>0</v>
      </c>
      <c r="D495" t="s">
        <v>1650</v>
      </c>
      <c r="E495" t="s">
        <v>1554</v>
      </c>
      <c r="F495" t="s">
        <v>1647</v>
      </c>
      <c r="G495" t="s">
        <v>151</v>
      </c>
      <c r="H495" t="s">
        <v>1651</v>
      </c>
    </row>
    <row r="496" spans="1:8" x14ac:dyDescent="0.2">
      <c r="A496" t="s">
        <v>153</v>
      </c>
      <c r="B496">
        <v>0</v>
      </c>
      <c r="C496">
        <v>0</v>
      </c>
      <c r="D496" t="s">
        <v>1652</v>
      </c>
      <c r="E496" t="s">
        <v>1554</v>
      </c>
      <c r="F496" t="s">
        <v>1647</v>
      </c>
      <c r="G496" t="s">
        <v>151</v>
      </c>
      <c r="H496" t="s">
        <v>1651</v>
      </c>
    </row>
    <row r="497" spans="1:8" x14ac:dyDescent="0.2">
      <c r="A497" t="s">
        <v>153</v>
      </c>
      <c r="B497">
        <v>0</v>
      </c>
      <c r="C497">
        <v>0</v>
      </c>
      <c r="D497" t="s">
        <v>1653</v>
      </c>
      <c r="E497" t="s">
        <v>1554</v>
      </c>
      <c r="F497" t="s">
        <v>1647</v>
      </c>
      <c r="G497" t="s">
        <v>151</v>
      </c>
      <c r="H497" t="s">
        <v>1654</v>
      </c>
    </row>
    <row r="498" spans="1:8" x14ac:dyDescent="0.2">
      <c r="A498" t="s">
        <v>153</v>
      </c>
      <c r="B498">
        <v>0</v>
      </c>
      <c r="C498">
        <v>0</v>
      </c>
      <c r="D498" t="s">
        <v>1655</v>
      </c>
      <c r="E498" t="s">
        <v>1554</v>
      </c>
      <c r="F498" t="s">
        <v>1647</v>
      </c>
      <c r="G498" t="s">
        <v>151</v>
      </c>
      <c r="H498" t="s">
        <v>1654</v>
      </c>
    </row>
    <row r="499" spans="1:8" x14ac:dyDescent="0.2">
      <c r="A499" t="s">
        <v>153</v>
      </c>
      <c r="B499">
        <v>0</v>
      </c>
      <c r="C499">
        <v>0</v>
      </c>
      <c r="D499" t="s">
        <v>1656</v>
      </c>
      <c r="E499" t="s">
        <v>1554</v>
      </c>
      <c r="F499" t="s">
        <v>1647</v>
      </c>
      <c r="G499" t="s">
        <v>151</v>
      </c>
      <c r="H499" t="s">
        <v>1654</v>
      </c>
    </row>
    <row r="500" spans="1:8" x14ac:dyDescent="0.2">
      <c r="A500" t="s">
        <v>153</v>
      </c>
      <c r="B500">
        <v>0</v>
      </c>
      <c r="C500">
        <v>0</v>
      </c>
      <c r="D500" t="s">
        <v>1657</v>
      </c>
      <c r="E500" t="s">
        <v>1554</v>
      </c>
      <c r="F500" t="s">
        <v>1647</v>
      </c>
      <c r="G500" t="s">
        <v>151</v>
      </c>
      <c r="H500" t="s">
        <v>1658</v>
      </c>
    </row>
    <row r="501" spans="1:8" x14ac:dyDescent="0.2">
      <c r="A501" t="s">
        <v>153</v>
      </c>
      <c r="B501">
        <v>0</v>
      </c>
      <c r="C501">
        <v>0</v>
      </c>
      <c r="D501" t="s">
        <v>1659</v>
      </c>
      <c r="E501" t="s">
        <v>1554</v>
      </c>
      <c r="F501" t="s">
        <v>1647</v>
      </c>
      <c r="G501" t="s">
        <v>151</v>
      </c>
      <c r="H501" t="s">
        <v>1660</v>
      </c>
    </row>
    <row r="502" spans="1:8" x14ac:dyDescent="0.2">
      <c r="A502" t="s">
        <v>153</v>
      </c>
      <c r="B502">
        <v>0</v>
      </c>
      <c r="C502">
        <v>0</v>
      </c>
      <c r="D502" t="s">
        <v>1661</v>
      </c>
      <c r="E502" t="s">
        <v>1554</v>
      </c>
      <c r="F502" t="s">
        <v>1647</v>
      </c>
      <c r="G502" t="s">
        <v>151</v>
      </c>
      <c r="H502" t="s">
        <v>1662</v>
      </c>
    </row>
    <row r="503" spans="1:8" x14ac:dyDescent="0.2">
      <c r="A503" t="s">
        <v>153</v>
      </c>
      <c r="B503">
        <v>0</v>
      </c>
      <c r="C503">
        <v>0</v>
      </c>
      <c r="D503" t="s">
        <v>1663</v>
      </c>
      <c r="E503" t="s">
        <v>1554</v>
      </c>
      <c r="F503" t="s">
        <v>1647</v>
      </c>
      <c r="G503" t="s">
        <v>151</v>
      </c>
      <c r="H503" t="s">
        <v>1662</v>
      </c>
    </row>
    <row r="504" spans="1:8" x14ac:dyDescent="0.2">
      <c r="A504" t="s">
        <v>153</v>
      </c>
      <c r="B504">
        <v>0</v>
      </c>
      <c r="C504">
        <v>0</v>
      </c>
      <c r="D504" t="s">
        <v>1664</v>
      </c>
      <c r="E504" t="s">
        <v>1554</v>
      </c>
      <c r="F504" t="s">
        <v>1665</v>
      </c>
      <c r="G504" t="s">
        <v>151</v>
      </c>
      <c r="H504" t="s">
        <v>1666</v>
      </c>
    </row>
    <row r="505" spans="1:8" x14ac:dyDescent="0.2">
      <c r="A505" t="s">
        <v>153</v>
      </c>
      <c r="B505">
        <v>0</v>
      </c>
      <c r="C505">
        <v>0</v>
      </c>
      <c r="D505" t="s">
        <v>1667</v>
      </c>
      <c r="E505" t="s">
        <v>1554</v>
      </c>
      <c r="F505" t="s">
        <v>1668</v>
      </c>
      <c r="G505" t="s">
        <v>151</v>
      </c>
      <c r="H505" t="s">
        <v>1669</v>
      </c>
    </row>
    <row r="506" spans="1:8" x14ac:dyDescent="0.2">
      <c r="A506" t="s">
        <v>153</v>
      </c>
      <c r="B506">
        <v>0</v>
      </c>
      <c r="C506">
        <v>0</v>
      </c>
      <c r="D506" t="s">
        <v>1670</v>
      </c>
      <c r="E506" t="s">
        <v>1554</v>
      </c>
      <c r="F506" t="s">
        <v>1668</v>
      </c>
      <c r="G506" t="s">
        <v>151</v>
      </c>
      <c r="H506" t="s">
        <v>1671</v>
      </c>
    </row>
    <row r="507" spans="1:8" x14ac:dyDescent="0.2">
      <c r="A507" t="s">
        <v>153</v>
      </c>
      <c r="B507">
        <v>0</v>
      </c>
      <c r="C507">
        <v>0</v>
      </c>
      <c r="D507" t="s">
        <v>1672</v>
      </c>
      <c r="E507" t="s">
        <v>1554</v>
      </c>
      <c r="F507" t="s">
        <v>1668</v>
      </c>
      <c r="G507" t="s">
        <v>151</v>
      </c>
      <c r="H507" t="s">
        <v>1673</v>
      </c>
    </row>
    <row r="508" spans="1:8" x14ac:dyDescent="0.2">
      <c r="A508" t="s">
        <v>153</v>
      </c>
      <c r="B508">
        <v>0</v>
      </c>
      <c r="C508">
        <v>0</v>
      </c>
      <c r="D508" t="s">
        <v>1674</v>
      </c>
      <c r="E508" t="s">
        <v>1554</v>
      </c>
      <c r="F508" t="s">
        <v>1668</v>
      </c>
      <c r="G508" t="s">
        <v>151</v>
      </c>
      <c r="H508" t="s">
        <v>1675</v>
      </c>
    </row>
    <row r="509" spans="1:8" x14ac:dyDescent="0.2">
      <c r="A509" t="s">
        <v>153</v>
      </c>
      <c r="B509">
        <v>0</v>
      </c>
      <c r="C509">
        <v>0</v>
      </c>
      <c r="D509" t="s">
        <v>1676</v>
      </c>
      <c r="E509" t="s">
        <v>1554</v>
      </c>
      <c r="F509" t="s">
        <v>1668</v>
      </c>
      <c r="G509" t="s">
        <v>151</v>
      </c>
      <c r="H509" t="s">
        <v>1675</v>
      </c>
    </row>
    <row r="510" spans="1:8" x14ac:dyDescent="0.2">
      <c r="A510" t="s">
        <v>153</v>
      </c>
      <c r="B510">
        <v>0</v>
      </c>
      <c r="C510">
        <v>0</v>
      </c>
      <c r="D510" t="s">
        <v>1677</v>
      </c>
      <c r="E510" t="s">
        <v>1554</v>
      </c>
      <c r="F510" t="s">
        <v>1668</v>
      </c>
      <c r="G510" t="s">
        <v>151</v>
      </c>
      <c r="H510" t="s">
        <v>1678</v>
      </c>
    </row>
    <row r="511" spans="1:8" x14ac:dyDescent="0.2">
      <c r="A511" t="s">
        <v>153</v>
      </c>
      <c r="B511">
        <v>0</v>
      </c>
      <c r="C511">
        <v>0</v>
      </c>
      <c r="D511" t="s">
        <v>1679</v>
      </c>
      <c r="E511" t="s">
        <v>1554</v>
      </c>
      <c r="F511" t="s">
        <v>1668</v>
      </c>
      <c r="G511" t="s">
        <v>151</v>
      </c>
      <c r="H511" t="s">
        <v>1678</v>
      </c>
    </row>
    <row r="512" spans="1:8" x14ac:dyDescent="0.2">
      <c r="A512" t="s">
        <v>153</v>
      </c>
      <c r="B512">
        <v>0</v>
      </c>
      <c r="C512">
        <v>0</v>
      </c>
      <c r="D512" t="s">
        <v>1680</v>
      </c>
      <c r="E512" t="s">
        <v>1554</v>
      </c>
      <c r="F512" t="s">
        <v>1681</v>
      </c>
      <c r="G512" t="s">
        <v>151</v>
      </c>
      <c r="H512" t="s">
        <v>1682</v>
      </c>
    </row>
    <row r="513" spans="1:8" x14ac:dyDescent="0.2">
      <c r="A513" t="s">
        <v>153</v>
      </c>
      <c r="B513">
        <v>0</v>
      </c>
      <c r="C513">
        <v>0</v>
      </c>
      <c r="D513" t="s">
        <v>1683</v>
      </c>
      <c r="E513" t="s">
        <v>1554</v>
      </c>
      <c r="F513" t="s">
        <v>1681</v>
      </c>
      <c r="G513" t="s">
        <v>151</v>
      </c>
      <c r="H513" t="s">
        <v>1684</v>
      </c>
    </row>
    <row r="514" spans="1:8" x14ac:dyDescent="0.2">
      <c r="A514" t="s">
        <v>153</v>
      </c>
      <c r="B514">
        <v>0</v>
      </c>
      <c r="C514">
        <v>0</v>
      </c>
      <c r="D514" t="s">
        <v>1685</v>
      </c>
      <c r="E514" t="s">
        <v>1554</v>
      </c>
      <c r="F514" t="s">
        <v>1681</v>
      </c>
      <c r="G514" t="s">
        <v>151</v>
      </c>
      <c r="H514" t="s">
        <v>1684</v>
      </c>
    </row>
    <row r="515" spans="1:8" x14ac:dyDescent="0.2">
      <c r="A515" t="s">
        <v>153</v>
      </c>
      <c r="B515">
        <v>0</v>
      </c>
      <c r="C515">
        <v>0</v>
      </c>
      <c r="D515" t="s">
        <v>1686</v>
      </c>
      <c r="E515" t="s">
        <v>1554</v>
      </c>
      <c r="F515" t="s">
        <v>1681</v>
      </c>
      <c r="G515" t="s">
        <v>151</v>
      </c>
      <c r="H515" t="s">
        <v>1687</v>
      </c>
    </row>
    <row r="516" spans="1:8" x14ac:dyDescent="0.2">
      <c r="A516" t="s">
        <v>153</v>
      </c>
      <c r="B516">
        <v>0</v>
      </c>
      <c r="C516">
        <v>0</v>
      </c>
      <c r="D516" t="s">
        <v>1688</v>
      </c>
      <c r="E516" t="s">
        <v>1554</v>
      </c>
      <c r="F516" t="s">
        <v>1681</v>
      </c>
      <c r="G516" t="s">
        <v>151</v>
      </c>
      <c r="H516" t="s">
        <v>1689</v>
      </c>
    </row>
    <row r="517" spans="1:8" x14ac:dyDescent="0.2">
      <c r="A517" t="s">
        <v>153</v>
      </c>
      <c r="B517">
        <v>0</v>
      </c>
      <c r="C517">
        <v>0</v>
      </c>
      <c r="D517" t="s">
        <v>1690</v>
      </c>
      <c r="E517" t="s">
        <v>1554</v>
      </c>
      <c r="F517" t="s">
        <v>1681</v>
      </c>
      <c r="G517" t="s">
        <v>151</v>
      </c>
      <c r="H517" t="s">
        <v>1691</v>
      </c>
    </row>
    <row r="518" spans="1:8" x14ac:dyDescent="0.2">
      <c r="A518" t="s">
        <v>153</v>
      </c>
      <c r="B518">
        <v>0</v>
      </c>
      <c r="C518">
        <v>0</v>
      </c>
      <c r="D518" t="s">
        <v>1692</v>
      </c>
      <c r="E518" t="s">
        <v>1554</v>
      </c>
      <c r="F518" t="s">
        <v>1693</v>
      </c>
      <c r="G518" t="s">
        <v>151</v>
      </c>
      <c r="H518" t="s">
        <v>1694</v>
      </c>
    </row>
    <row r="519" spans="1:8" x14ac:dyDescent="0.2">
      <c r="A519" t="s">
        <v>153</v>
      </c>
      <c r="B519">
        <v>0</v>
      </c>
      <c r="C519">
        <v>0</v>
      </c>
      <c r="D519" t="s">
        <v>1695</v>
      </c>
      <c r="E519" t="s">
        <v>1554</v>
      </c>
      <c r="F519" t="s">
        <v>1693</v>
      </c>
      <c r="G519" t="s">
        <v>151</v>
      </c>
      <c r="H519" t="s">
        <v>1694</v>
      </c>
    </row>
    <row r="520" spans="1:8" x14ac:dyDescent="0.2">
      <c r="A520" t="s">
        <v>153</v>
      </c>
      <c r="B520">
        <v>0</v>
      </c>
      <c r="C520">
        <v>0</v>
      </c>
      <c r="D520" t="s">
        <v>1696</v>
      </c>
      <c r="E520" t="s">
        <v>1554</v>
      </c>
      <c r="F520" t="s">
        <v>1693</v>
      </c>
      <c r="G520" t="s">
        <v>151</v>
      </c>
      <c r="H520" t="s">
        <v>1697</v>
      </c>
    </row>
    <row r="521" spans="1:8" x14ac:dyDescent="0.2">
      <c r="A521" t="s">
        <v>153</v>
      </c>
      <c r="B521">
        <v>0</v>
      </c>
      <c r="C521">
        <v>0</v>
      </c>
      <c r="D521" t="s">
        <v>1698</v>
      </c>
      <c r="E521" t="s">
        <v>1554</v>
      </c>
      <c r="F521" t="s">
        <v>1693</v>
      </c>
      <c r="G521" t="s">
        <v>151</v>
      </c>
      <c r="H521" t="s">
        <v>1697</v>
      </c>
    </row>
    <row r="522" spans="1:8" x14ac:dyDescent="0.2">
      <c r="A522" t="s">
        <v>153</v>
      </c>
      <c r="B522">
        <v>0</v>
      </c>
      <c r="C522">
        <v>0</v>
      </c>
      <c r="D522" t="s">
        <v>1699</v>
      </c>
      <c r="E522" t="s">
        <v>1554</v>
      </c>
      <c r="F522" t="s">
        <v>1700</v>
      </c>
      <c r="G522" t="s">
        <v>151</v>
      </c>
      <c r="H522" t="s">
        <v>1701</v>
      </c>
    </row>
    <row r="523" spans="1:8" x14ac:dyDescent="0.2">
      <c r="A523" t="s">
        <v>153</v>
      </c>
      <c r="B523">
        <v>0</v>
      </c>
      <c r="C523">
        <v>0</v>
      </c>
      <c r="D523" t="s">
        <v>1702</v>
      </c>
      <c r="E523" t="s">
        <v>1554</v>
      </c>
      <c r="F523" t="s">
        <v>1700</v>
      </c>
      <c r="G523" t="s">
        <v>151</v>
      </c>
      <c r="H523" t="s">
        <v>1703</v>
      </c>
    </row>
    <row r="524" spans="1:8" x14ac:dyDescent="0.2">
      <c r="A524" t="s">
        <v>153</v>
      </c>
      <c r="B524">
        <v>0</v>
      </c>
      <c r="C524">
        <v>0</v>
      </c>
      <c r="D524" t="s">
        <v>1704</v>
      </c>
      <c r="E524" t="s">
        <v>1554</v>
      </c>
      <c r="F524" t="s">
        <v>1700</v>
      </c>
      <c r="G524" t="s">
        <v>151</v>
      </c>
      <c r="H524" t="s">
        <v>1705</v>
      </c>
    </row>
    <row r="525" spans="1:8" x14ac:dyDescent="0.2">
      <c r="A525" t="s">
        <v>153</v>
      </c>
      <c r="B525">
        <v>0</v>
      </c>
      <c r="C525">
        <v>0</v>
      </c>
      <c r="D525" t="s">
        <v>1706</v>
      </c>
      <c r="E525" t="s">
        <v>1554</v>
      </c>
      <c r="F525" t="s">
        <v>1707</v>
      </c>
      <c r="G525" t="s">
        <v>151</v>
      </c>
      <c r="H525" t="s">
        <v>1708</v>
      </c>
    </row>
    <row r="526" spans="1:8" x14ac:dyDescent="0.2">
      <c r="A526" t="s">
        <v>153</v>
      </c>
      <c r="B526">
        <v>0</v>
      </c>
      <c r="C526">
        <v>0</v>
      </c>
      <c r="D526" t="s">
        <v>1709</v>
      </c>
      <c r="E526" t="s">
        <v>1554</v>
      </c>
      <c r="F526" t="s">
        <v>1707</v>
      </c>
      <c r="G526" t="s">
        <v>151</v>
      </c>
      <c r="H526" t="s">
        <v>1708</v>
      </c>
    </row>
    <row r="527" spans="1:8" x14ac:dyDescent="0.2">
      <c r="A527" t="s">
        <v>153</v>
      </c>
      <c r="B527">
        <v>0</v>
      </c>
      <c r="C527">
        <v>0</v>
      </c>
      <c r="D527" t="s">
        <v>1710</v>
      </c>
      <c r="E527" t="s">
        <v>1554</v>
      </c>
      <c r="F527" t="s">
        <v>1707</v>
      </c>
      <c r="G527" t="s">
        <v>151</v>
      </c>
      <c r="H527" t="s">
        <v>1711</v>
      </c>
    </row>
    <row r="528" spans="1:8" x14ac:dyDescent="0.2">
      <c r="A528" t="s">
        <v>153</v>
      </c>
      <c r="B528">
        <v>0</v>
      </c>
      <c r="C528">
        <v>0</v>
      </c>
      <c r="D528" t="s">
        <v>1712</v>
      </c>
      <c r="E528" t="s">
        <v>1554</v>
      </c>
      <c r="F528" t="s">
        <v>1707</v>
      </c>
      <c r="G528" t="s">
        <v>151</v>
      </c>
      <c r="H528" t="s">
        <v>1711</v>
      </c>
    </row>
    <row r="529" spans="1:8" x14ac:dyDescent="0.2">
      <c r="A529" t="s">
        <v>153</v>
      </c>
      <c r="B529">
        <v>0</v>
      </c>
      <c r="C529">
        <v>0</v>
      </c>
      <c r="D529" t="s">
        <v>1713</v>
      </c>
      <c r="E529" t="s">
        <v>1554</v>
      </c>
      <c r="F529" t="s">
        <v>1707</v>
      </c>
      <c r="G529" t="s">
        <v>151</v>
      </c>
      <c r="H529" t="s">
        <v>1714</v>
      </c>
    </row>
    <row r="530" spans="1:8" x14ac:dyDescent="0.2">
      <c r="A530" t="s">
        <v>153</v>
      </c>
      <c r="B530">
        <v>0</v>
      </c>
      <c r="C530">
        <v>0</v>
      </c>
      <c r="D530" t="s">
        <v>1715</v>
      </c>
      <c r="E530" t="s">
        <v>1554</v>
      </c>
      <c r="F530" t="s">
        <v>1707</v>
      </c>
      <c r="G530" t="s">
        <v>151</v>
      </c>
      <c r="H530" t="s">
        <v>1714</v>
      </c>
    </row>
    <row r="531" spans="1:8" x14ac:dyDescent="0.2">
      <c r="A531" t="s">
        <v>153</v>
      </c>
      <c r="B531">
        <v>0</v>
      </c>
      <c r="C531">
        <v>0</v>
      </c>
      <c r="D531" t="s">
        <v>1716</v>
      </c>
      <c r="E531" t="s">
        <v>1554</v>
      </c>
      <c r="F531" t="s">
        <v>1717</v>
      </c>
      <c r="G531" t="s">
        <v>151</v>
      </c>
      <c r="H531" t="s">
        <v>1718</v>
      </c>
    </row>
    <row r="532" spans="1:8" x14ac:dyDescent="0.2">
      <c r="A532" t="s">
        <v>153</v>
      </c>
      <c r="B532">
        <v>0</v>
      </c>
      <c r="C532">
        <v>0</v>
      </c>
      <c r="D532" t="s">
        <v>1719</v>
      </c>
      <c r="E532" t="s">
        <v>1554</v>
      </c>
      <c r="F532" t="s">
        <v>1717</v>
      </c>
      <c r="G532" t="s">
        <v>151</v>
      </c>
      <c r="H532" t="s">
        <v>1718</v>
      </c>
    </row>
    <row r="533" spans="1:8" x14ac:dyDescent="0.2">
      <c r="A533" t="s">
        <v>153</v>
      </c>
      <c r="B533">
        <v>0</v>
      </c>
      <c r="C533">
        <v>0</v>
      </c>
      <c r="D533" t="s">
        <v>1720</v>
      </c>
      <c r="E533" t="s">
        <v>1554</v>
      </c>
      <c r="F533" t="s">
        <v>1717</v>
      </c>
      <c r="G533" t="s">
        <v>151</v>
      </c>
      <c r="H533" t="s">
        <v>1718</v>
      </c>
    </row>
    <row r="534" spans="1:8" x14ac:dyDescent="0.2">
      <c r="A534" t="s">
        <v>153</v>
      </c>
      <c r="B534">
        <v>0</v>
      </c>
      <c r="C534">
        <v>0</v>
      </c>
      <c r="D534" t="s">
        <v>1721</v>
      </c>
      <c r="E534" t="s">
        <v>1554</v>
      </c>
      <c r="F534" t="s">
        <v>1717</v>
      </c>
      <c r="G534" t="s">
        <v>151</v>
      </c>
      <c r="H534" t="s">
        <v>1722</v>
      </c>
    </row>
    <row r="535" spans="1:8" x14ac:dyDescent="0.2">
      <c r="A535" t="s">
        <v>153</v>
      </c>
      <c r="B535">
        <v>0</v>
      </c>
      <c r="C535">
        <v>0</v>
      </c>
      <c r="D535" t="s">
        <v>1723</v>
      </c>
      <c r="E535" t="s">
        <v>1554</v>
      </c>
      <c r="F535" t="s">
        <v>1717</v>
      </c>
      <c r="G535" t="s">
        <v>151</v>
      </c>
      <c r="H535" t="s">
        <v>1724</v>
      </c>
    </row>
    <row r="536" spans="1:8" x14ac:dyDescent="0.2">
      <c r="A536" t="s">
        <v>153</v>
      </c>
      <c r="B536">
        <v>0</v>
      </c>
      <c r="C536">
        <v>0</v>
      </c>
      <c r="D536" t="s">
        <v>1725</v>
      </c>
      <c r="E536" t="s">
        <v>1554</v>
      </c>
      <c r="F536" t="s">
        <v>1726</v>
      </c>
      <c r="G536" t="s">
        <v>151</v>
      </c>
      <c r="H536" t="s">
        <v>1727</v>
      </c>
    </row>
    <row r="537" spans="1:8" x14ac:dyDescent="0.2">
      <c r="A537" t="s">
        <v>153</v>
      </c>
      <c r="B537">
        <v>0</v>
      </c>
      <c r="C537">
        <v>0</v>
      </c>
      <c r="D537" t="s">
        <v>1728</v>
      </c>
      <c r="E537" t="s">
        <v>1554</v>
      </c>
      <c r="F537" t="s">
        <v>1726</v>
      </c>
      <c r="G537" t="s">
        <v>151</v>
      </c>
      <c r="H537" t="s">
        <v>1727</v>
      </c>
    </row>
    <row r="538" spans="1:8" x14ac:dyDescent="0.2">
      <c r="A538" t="s">
        <v>153</v>
      </c>
      <c r="B538">
        <v>0</v>
      </c>
      <c r="C538">
        <v>0</v>
      </c>
      <c r="D538" t="s">
        <v>1729</v>
      </c>
      <c r="E538" t="s">
        <v>1554</v>
      </c>
      <c r="F538" t="s">
        <v>1726</v>
      </c>
      <c r="G538" t="s">
        <v>151</v>
      </c>
      <c r="H538" t="s">
        <v>1730</v>
      </c>
    </row>
    <row r="539" spans="1:8" x14ac:dyDescent="0.2">
      <c r="A539" t="s">
        <v>153</v>
      </c>
      <c r="B539">
        <v>0</v>
      </c>
      <c r="C539">
        <v>0</v>
      </c>
      <c r="D539" t="s">
        <v>1731</v>
      </c>
      <c r="E539" t="s">
        <v>1554</v>
      </c>
      <c r="F539" t="s">
        <v>1726</v>
      </c>
      <c r="G539" t="s">
        <v>151</v>
      </c>
      <c r="H539" t="s">
        <v>1732</v>
      </c>
    </row>
    <row r="540" spans="1:8" x14ac:dyDescent="0.2">
      <c r="A540" t="s">
        <v>153</v>
      </c>
      <c r="B540">
        <v>0</v>
      </c>
      <c r="C540">
        <v>0</v>
      </c>
      <c r="D540" t="s">
        <v>1733</v>
      </c>
      <c r="E540" t="s">
        <v>1554</v>
      </c>
      <c r="F540" t="s">
        <v>1726</v>
      </c>
      <c r="G540" t="s">
        <v>151</v>
      </c>
      <c r="H540" t="s">
        <v>1732</v>
      </c>
    </row>
    <row r="541" spans="1:8" x14ac:dyDescent="0.2">
      <c r="A541" t="s">
        <v>153</v>
      </c>
      <c r="B541">
        <v>0</v>
      </c>
      <c r="C541">
        <v>0</v>
      </c>
      <c r="D541" t="s">
        <v>1734</v>
      </c>
      <c r="E541" t="s">
        <v>1554</v>
      </c>
      <c r="F541" t="s">
        <v>1726</v>
      </c>
      <c r="G541" t="s">
        <v>151</v>
      </c>
      <c r="H541" t="s">
        <v>1732</v>
      </c>
    </row>
    <row r="542" spans="1:8" x14ac:dyDescent="0.2">
      <c r="A542" t="s">
        <v>153</v>
      </c>
      <c r="B542">
        <v>0</v>
      </c>
      <c r="C542">
        <v>0</v>
      </c>
      <c r="D542" t="s">
        <v>1735</v>
      </c>
      <c r="E542" t="s">
        <v>1554</v>
      </c>
      <c r="F542" t="s">
        <v>1726</v>
      </c>
      <c r="G542" t="s">
        <v>151</v>
      </c>
      <c r="H542" t="s">
        <v>1736</v>
      </c>
    </row>
    <row r="543" spans="1:8" x14ac:dyDescent="0.2">
      <c r="A543" t="s">
        <v>153</v>
      </c>
      <c r="B543">
        <v>0</v>
      </c>
      <c r="C543">
        <v>0</v>
      </c>
      <c r="D543" t="s">
        <v>1737</v>
      </c>
      <c r="E543" t="s">
        <v>1554</v>
      </c>
      <c r="F543" t="s">
        <v>1726</v>
      </c>
      <c r="G543" t="s">
        <v>151</v>
      </c>
      <c r="H543" t="s">
        <v>1736</v>
      </c>
    </row>
    <row r="544" spans="1:8" x14ac:dyDescent="0.2">
      <c r="A544" t="s">
        <v>153</v>
      </c>
      <c r="B544">
        <v>0</v>
      </c>
      <c r="C544">
        <v>0</v>
      </c>
      <c r="D544" t="s">
        <v>1738</v>
      </c>
      <c r="E544" t="s">
        <v>1554</v>
      </c>
      <c r="F544" t="s">
        <v>1726</v>
      </c>
      <c r="G544" t="s">
        <v>151</v>
      </c>
      <c r="H544" t="s">
        <v>1739</v>
      </c>
    </row>
    <row r="545" spans="1:8" x14ac:dyDescent="0.2">
      <c r="A545" t="s">
        <v>153</v>
      </c>
      <c r="B545">
        <v>0</v>
      </c>
      <c r="C545">
        <v>0</v>
      </c>
      <c r="D545" t="s">
        <v>1740</v>
      </c>
      <c r="E545" t="s">
        <v>1554</v>
      </c>
      <c r="F545" t="s">
        <v>1741</v>
      </c>
      <c r="G545" t="s">
        <v>151</v>
      </c>
      <c r="H545" t="s">
        <v>1742</v>
      </c>
    </row>
    <row r="546" spans="1:8" x14ac:dyDescent="0.2">
      <c r="A546" t="s">
        <v>153</v>
      </c>
      <c r="B546">
        <v>0</v>
      </c>
      <c r="C546">
        <v>0</v>
      </c>
      <c r="D546" t="s">
        <v>1743</v>
      </c>
      <c r="E546" t="s">
        <v>1554</v>
      </c>
      <c r="F546" t="s">
        <v>1741</v>
      </c>
      <c r="G546" t="s">
        <v>151</v>
      </c>
      <c r="H546" t="s">
        <v>1744</v>
      </c>
    </row>
    <row r="547" spans="1:8" x14ac:dyDescent="0.2">
      <c r="A547" t="s">
        <v>153</v>
      </c>
      <c r="B547">
        <v>0</v>
      </c>
      <c r="C547">
        <v>0</v>
      </c>
      <c r="D547" t="s">
        <v>1745</v>
      </c>
      <c r="E547" t="s">
        <v>1554</v>
      </c>
      <c r="F547" t="s">
        <v>1741</v>
      </c>
      <c r="G547" t="s">
        <v>151</v>
      </c>
      <c r="H547" t="s">
        <v>1746</v>
      </c>
    </row>
    <row r="548" spans="1:8" x14ac:dyDescent="0.2">
      <c r="A548" t="s">
        <v>153</v>
      </c>
      <c r="B548">
        <v>0</v>
      </c>
      <c r="C548">
        <v>0</v>
      </c>
      <c r="D548" t="s">
        <v>1747</v>
      </c>
      <c r="E548" t="s">
        <v>1554</v>
      </c>
      <c r="F548" t="s">
        <v>1741</v>
      </c>
      <c r="G548" t="s">
        <v>151</v>
      </c>
      <c r="H548" t="s">
        <v>1748</v>
      </c>
    </row>
    <row r="549" spans="1:8" x14ac:dyDescent="0.2">
      <c r="A549" t="s">
        <v>153</v>
      </c>
      <c r="B549">
        <v>0</v>
      </c>
      <c r="C549">
        <v>0</v>
      </c>
      <c r="D549" t="s">
        <v>1749</v>
      </c>
      <c r="E549" t="s">
        <v>1554</v>
      </c>
      <c r="F549" t="s">
        <v>1741</v>
      </c>
      <c r="G549" t="s">
        <v>151</v>
      </c>
      <c r="H549" t="s">
        <v>1750</v>
      </c>
    </row>
    <row r="550" spans="1:8" x14ac:dyDescent="0.2">
      <c r="A550" t="s">
        <v>153</v>
      </c>
      <c r="B550">
        <v>0</v>
      </c>
      <c r="C550">
        <v>0</v>
      </c>
      <c r="D550" t="s">
        <v>1751</v>
      </c>
      <c r="E550" t="s">
        <v>1554</v>
      </c>
      <c r="F550" t="s">
        <v>1741</v>
      </c>
      <c r="G550" t="s">
        <v>151</v>
      </c>
      <c r="H550" t="s">
        <v>1752</v>
      </c>
    </row>
    <row r="551" spans="1:8" x14ac:dyDescent="0.2">
      <c r="A551" t="s">
        <v>153</v>
      </c>
      <c r="B551">
        <v>0</v>
      </c>
      <c r="C551">
        <v>0</v>
      </c>
      <c r="D551" t="s">
        <v>1753</v>
      </c>
      <c r="E551" t="s">
        <v>1554</v>
      </c>
      <c r="F551" t="s">
        <v>1741</v>
      </c>
      <c r="G551" t="s">
        <v>151</v>
      </c>
      <c r="H551" t="s">
        <v>1752</v>
      </c>
    </row>
    <row r="552" spans="1:8" x14ac:dyDescent="0.2">
      <c r="A552" t="s">
        <v>153</v>
      </c>
      <c r="B552">
        <v>0</v>
      </c>
      <c r="C552">
        <v>0</v>
      </c>
      <c r="D552" t="s">
        <v>1754</v>
      </c>
      <c r="E552" t="s">
        <v>1554</v>
      </c>
      <c r="F552" t="s">
        <v>1741</v>
      </c>
      <c r="G552" t="s">
        <v>151</v>
      </c>
      <c r="H552" t="s">
        <v>1755</v>
      </c>
    </row>
    <row r="553" spans="1:8" x14ac:dyDescent="0.2">
      <c r="A553" t="s">
        <v>153</v>
      </c>
      <c r="B553">
        <v>0</v>
      </c>
      <c r="C553">
        <v>0</v>
      </c>
      <c r="D553" t="s">
        <v>1756</v>
      </c>
      <c r="E553" t="s">
        <v>1554</v>
      </c>
      <c r="F553" t="s">
        <v>1741</v>
      </c>
      <c r="G553" t="s">
        <v>151</v>
      </c>
      <c r="H553" t="s">
        <v>1757</v>
      </c>
    </row>
    <row r="554" spans="1:8" x14ac:dyDescent="0.2">
      <c r="A554" t="s">
        <v>153</v>
      </c>
      <c r="B554">
        <v>0</v>
      </c>
      <c r="C554">
        <v>0</v>
      </c>
      <c r="D554" t="s">
        <v>1758</v>
      </c>
      <c r="E554" t="s">
        <v>1554</v>
      </c>
      <c r="F554" t="s">
        <v>1741</v>
      </c>
      <c r="G554" t="s">
        <v>151</v>
      </c>
      <c r="H554" t="s">
        <v>1759</v>
      </c>
    </row>
    <row r="555" spans="1:8" x14ac:dyDescent="0.2">
      <c r="A555" t="s">
        <v>153</v>
      </c>
      <c r="B555">
        <v>0</v>
      </c>
      <c r="C555">
        <v>0</v>
      </c>
      <c r="D555" t="s">
        <v>1760</v>
      </c>
      <c r="E555" t="s">
        <v>1554</v>
      </c>
      <c r="F555" t="s">
        <v>1741</v>
      </c>
      <c r="G555" t="s">
        <v>151</v>
      </c>
      <c r="H555" t="s">
        <v>1761</v>
      </c>
    </row>
    <row r="556" spans="1:8" x14ac:dyDescent="0.2">
      <c r="A556" t="s">
        <v>153</v>
      </c>
      <c r="B556">
        <v>0</v>
      </c>
      <c r="C556">
        <v>0</v>
      </c>
      <c r="D556" t="s">
        <v>1762</v>
      </c>
      <c r="E556" t="s">
        <v>1554</v>
      </c>
      <c r="F556" t="s">
        <v>1763</v>
      </c>
      <c r="G556" t="s">
        <v>151</v>
      </c>
      <c r="H556" t="s">
        <v>1764</v>
      </c>
    </row>
    <row r="557" spans="1:8" x14ac:dyDescent="0.2">
      <c r="A557" t="s">
        <v>153</v>
      </c>
      <c r="B557">
        <v>0</v>
      </c>
      <c r="C557">
        <v>0</v>
      </c>
      <c r="D557" t="s">
        <v>1765</v>
      </c>
      <c r="E557" t="s">
        <v>1554</v>
      </c>
      <c r="F557" t="s">
        <v>1763</v>
      </c>
      <c r="G557" t="s">
        <v>151</v>
      </c>
      <c r="H557" t="s">
        <v>1766</v>
      </c>
    </row>
    <row r="558" spans="1:8" x14ac:dyDescent="0.2">
      <c r="A558" t="s">
        <v>153</v>
      </c>
      <c r="B558">
        <v>0</v>
      </c>
      <c r="C558">
        <v>0</v>
      </c>
      <c r="D558" t="s">
        <v>1767</v>
      </c>
      <c r="E558" t="s">
        <v>1554</v>
      </c>
      <c r="F558" t="s">
        <v>1763</v>
      </c>
      <c r="G558" t="s">
        <v>151</v>
      </c>
      <c r="H558" t="s">
        <v>1766</v>
      </c>
    </row>
    <row r="559" spans="1:8" x14ac:dyDescent="0.2">
      <c r="A559" t="s">
        <v>153</v>
      </c>
      <c r="B559">
        <v>0</v>
      </c>
      <c r="C559">
        <v>0</v>
      </c>
      <c r="D559" t="s">
        <v>1768</v>
      </c>
      <c r="E559" t="s">
        <v>1554</v>
      </c>
      <c r="F559" t="s">
        <v>1763</v>
      </c>
      <c r="G559" t="s">
        <v>151</v>
      </c>
      <c r="H559" t="s">
        <v>1769</v>
      </c>
    </row>
    <row r="560" spans="1:8" x14ac:dyDescent="0.2">
      <c r="A560" t="s">
        <v>153</v>
      </c>
      <c r="B560">
        <v>0</v>
      </c>
      <c r="C560">
        <v>0</v>
      </c>
      <c r="D560" t="s">
        <v>1770</v>
      </c>
      <c r="E560" t="s">
        <v>1554</v>
      </c>
      <c r="F560" t="s">
        <v>1763</v>
      </c>
      <c r="G560" t="s">
        <v>151</v>
      </c>
      <c r="H560" t="s">
        <v>1769</v>
      </c>
    </row>
    <row r="561" spans="1:8" x14ac:dyDescent="0.2">
      <c r="A561" t="s">
        <v>153</v>
      </c>
      <c r="B561">
        <v>0</v>
      </c>
      <c r="C561">
        <v>0</v>
      </c>
      <c r="D561" t="s">
        <v>1771</v>
      </c>
      <c r="E561" t="s">
        <v>1554</v>
      </c>
      <c r="F561" t="s">
        <v>1763</v>
      </c>
      <c r="G561" t="s">
        <v>151</v>
      </c>
      <c r="H561" t="s">
        <v>1772</v>
      </c>
    </row>
    <row r="562" spans="1:8" x14ac:dyDescent="0.2">
      <c r="A562" t="s">
        <v>153</v>
      </c>
      <c r="B562">
        <v>0</v>
      </c>
      <c r="C562">
        <v>0</v>
      </c>
      <c r="D562" t="s">
        <v>1773</v>
      </c>
      <c r="E562" t="s">
        <v>1554</v>
      </c>
      <c r="F562" t="s">
        <v>1763</v>
      </c>
      <c r="G562" t="s">
        <v>151</v>
      </c>
      <c r="H562" t="s">
        <v>1772</v>
      </c>
    </row>
    <row r="563" spans="1:8" x14ac:dyDescent="0.2">
      <c r="A563" t="s">
        <v>153</v>
      </c>
      <c r="B563">
        <v>0</v>
      </c>
      <c r="C563">
        <v>0</v>
      </c>
      <c r="D563" t="s">
        <v>1774</v>
      </c>
      <c r="E563" t="s">
        <v>1554</v>
      </c>
      <c r="F563" t="s">
        <v>1775</v>
      </c>
      <c r="G563" t="s">
        <v>151</v>
      </c>
      <c r="H563" t="s">
        <v>1776</v>
      </c>
    </row>
    <row r="564" spans="1:8" x14ac:dyDescent="0.2">
      <c r="A564" t="s">
        <v>153</v>
      </c>
      <c r="B564">
        <v>0</v>
      </c>
      <c r="C564">
        <v>0</v>
      </c>
      <c r="D564" t="s">
        <v>1777</v>
      </c>
      <c r="E564" t="s">
        <v>1554</v>
      </c>
      <c r="F564" t="s">
        <v>1775</v>
      </c>
      <c r="G564" t="s">
        <v>151</v>
      </c>
      <c r="H564" t="s">
        <v>1778</v>
      </c>
    </row>
    <row r="565" spans="1:8" x14ac:dyDescent="0.2">
      <c r="A565" t="s">
        <v>153</v>
      </c>
      <c r="B565">
        <v>0</v>
      </c>
      <c r="C565">
        <v>0</v>
      </c>
      <c r="D565" t="s">
        <v>1779</v>
      </c>
      <c r="E565" t="s">
        <v>1554</v>
      </c>
      <c r="F565" t="s">
        <v>1780</v>
      </c>
      <c r="G565" t="s">
        <v>151</v>
      </c>
      <c r="H565" t="s">
        <v>1781</v>
      </c>
    </row>
    <row r="566" spans="1:8" x14ac:dyDescent="0.2">
      <c r="A566" t="s">
        <v>153</v>
      </c>
      <c r="B566">
        <v>0</v>
      </c>
      <c r="C566">
        <v>0</v>
      </c>
      <c r="D566" t="s">
        <v>1782</v>
      </c>
      <c r="E566" t="s">
        <v>1554</v>
      </c>
      <c r="F566" t="s">
        <v>1780</v>
      </c>
      <c r="G566" t="s">
        <v>151</v>
      </c>
      <c r="H566" t="s">
        <v>1783</v>
      </c>
    </row>
    <row r="567" spans="1:8" x14ac:dyDescent="0.2">
      <c r="A567" t="s">
        <v>153</v>
      </c>
      <c r="B567">
        <v>0</v>
      </c>
      <c r="C567">
        <v>0</v>
      </c>
      <c r="D567" t="s">
        <v>1784</v>
      </c>
      <c r="E567" t="s">
        <v>1554</v>
      </c>
      <c r="F567" t="s">
        <v>1780</v>
      </c>
      <c r="G567" t="s">
        <v>151</v>
      </c>
      <c r="H567" t="s">
        <v>1785</v>
      </c>
    </row>
    <row r="568" spans="1:8" x14ac:dyDescent="0.2">
      <c r="A568" t="s">
        <v>153</v>
      </c>
      <c r="B568">
        <v>0</v>
      </c>
      <c r="C568">
        <v>0</v>
      </c>
      <c r="D568" t="s">
        <v>1786</v>
      </c>
      <c r="E568" t="s">
        <v>1554</v>
      </c>
      <c r="F568" t="s">
        <v>1780</v>
      </c>
      <c r="G568" t="s">
        <v>151</v>
      </c>
      <c r="H568" t="s">
        <v>1787</v>
      </c>
    </row>
    <row r="569" spans="1:8" x14ac:dyDescent="0.2">
      <c r="A569" t="s">
        <v>153</v>
      </c>
      <c r="B569">
        <v>0</v>
      </c>
      <c r="C569">
        <v>0</v>
      </c>
      <c r="D569" t="s">
        <v>1788</v>
      </c>
      <c r="E569" t="s">
        <v>1554</v>
      </c>
      <c r="F569" t="s">
        <v>1780</v>
      </c>
      <c r="G569" t="s">
        <v>151</v>
      </c>
      <c r="H569" t="s">
        <v>1789</v>
      </c>
    </row>
    <row r="570" spans="1:8" x14ac:dyDescent="0.2">
      <c r="A570" t="s">
        <v>153</v>
      </c>
      <c r="B570">
        <v>0</v>
      </c>
      <c r="C570">
        <v>0</v>
      </c>
      <c r="D570" t="s">
        <v>1790</v>
      </c>
      <c r="E570" t="s">
        <v>1554</v>
      </c>
      <c r="F570" t="s">
        <v>1780</v>
      </c>
      <c r="G570" t="s">
        <v>151</v>
      </c>
      <c r="H570" t="s">
        <v>1791</v>
      </c>
    </row>
    <row r="571" spans="1:8" x14ac:dyDescent="0.2">
      <c r="A571" t="s">
        <v>153</v>
      </c>
      <c r="B571">
        <v>0</v>
      </c>
      <c r="C571">
        <v>0</v>
      </c>
      <c r="D571" t="s">
        <v>1792</v>
      </c>
      <c r="E571" t="s">
        <v>1554</v>
      </c>
      <c r="F571" t="s">
        <v>1780</v>
      </c>
      <c r="G571" t="s">
        <v>151</v>
      </c>
      <c r="H571" t="s">
        <v>1791</v>
      </c>
    </row>
    <row r="572" spans="1:8" x14ac:dyDescent="0.2">
      <c r="A572" t="s">
        <v>153</v>
      </c>
      <c r="B572">
        <v>0</v>
      </c>
      <c r="C572">
        <v>0</v>
      </c>
      <c r="D572" t="s">
        <v>1793</v>
      </c>
      <c r="E572" t="s">
        <v>1554</v>
      </c>
      <c r="F572" t="s">
        <v>1780</v>
      </c>
      <c r="G572" t="s">
        <v>151</v>
      </c>
      <c r="H572" t="s">
        <v>1794</v>
      </c>
    </row>
    <row r="573" spans="1:8" x14ac:dyDescent="0.2">
      <c r="A573" t="s">
        <v>153</v>
      </c>
      <c r="B573">
        <v>0</v>
      </c>
      <c r="C573">
        <v>0</v>
      </c>
      <c r="D573" t="s">
        <v>1795</v>
      </c>
      <c r="E573" t="s">
        <v>1554</v>
      </c>
      <c r="F573" t="s">
        <v>1780</v>
      </c>
      <c r="G573" t="s">
        <v>151</v>
      </c>
      <c r="H573" t="s">
        <v>1794</v>
      </c>
    </row>
    <row r="574" spans="1:8" x14ac:dyDescent="0.2">
      <c r="A574" t="s">
        <v>153</v>
      </c>
      <c r="B574">
        <v>0</v>
      </c>
      <c r="C574">
        <v>0</v>
      </c>
      <c r="D574" t="s">
        <v>1796</v>
      </c>
      <c r="E574" t="s">
        <v>1554</v>
      </c>
      <c r="F574" t="s">
        <v>1780</v>
      </c>
      <c r="G574" t="s">
        <v>151</v>
      </c>
      <c r="H574" t="s">
        <v>1797</v>
      </c>
    </row>
    <row r="575" spans="1:8" x14ac:dyDescent="0.2">
      <c r="A575" t="s">
        <v>153</v>
      </c>
      <c r="B575">
        <v>0</v>
      </c>
      <c r="C575">
        <v>0</v>
      </c>
      <c r="D575" t="s">
        <v>1798</v>
      </c>
      <c r="E575" t="s">
        <v>1554</v>
      </c>
      <c r="F575" t="s">
        <v>1780</v>
      </c>
      <c r="G575" t="s">
        <v>151</v>
      </c>
      <c r="H575" t="s">
        <v>1797</v>
      </c>
    </row>
    <row r="576" spans="1:8" x14ac:dyDescent="0.2">
      <c r="A576" t="s">
        <v>153</v>
      </c>
      <c r="B576">
        <v>0</v>
      </c>
      <c r="C576">
        <v>0</v>
      </c>
      <c r="D576" t="s">
        <v>1799</v>
      </c>
      <c r="E576" t="s">
        <v>1554</v>
      </c>
      <c r="F576" t="s">
        <v>1800</v>
      </c>
      <c r="G576" t="s">
        <v>151</v>
      </c>
      <c r="H576" t="s">
        <v>1801</v>
      </c>
    </row>
    <row r="577" spans="1:8" x14ac:dyDescent="0.2">
      <c r="A577" t="s">
        <v>153</v>
      </c>
      <c r="B577">
        <v>0</v>
      </c>
      <c r="C577">
        <v>0</v>
      </c>
      <c r="D577" t="s">
        <v>1802</v>
      </c>
      <c r="E577" t="s">
        <v>1554</v>
      </c>
      <c r="F577" t="s">
        <v>1800</v>
      </c>
      <c r="G577" t="s">
        <v>151</v>
      </c>
      <c r="H577" t="s">
        <v>1803</v>
      </c>
    </row>
    <row r="578" spans="1:8" x14ac:dyDescent="0.2">
      <c r="A578" t="s">
        <v>153</v>
      </c>
      <c r="B578">
        <v>0</v>
      </c>
      <c r="C578">
        <v>0</v>
      </c>
      <c r="D578" t="s">
        <v>1804</v>
      </c>
      <c r="E578" t="s">
        <v>1554</v>
      </c>
      <c r="F578" t="s">
        <v>1800</v>
      </c>
      <c r="G578" t="s">
        <v>151</v>
      </c>
      <c r="H578" t="s">
        <v>1803</v>
      </c>
    </row>
    <row r="579" spans="1:8" x14ac:dyDescent="0.2">
      <c r="A579" t="s">
        <v>153</v>
      </c>
      <c r="B579">
        <v>0</v>
      </c>
      <c r="C579">
        <v>0</v>
      </c>
      <c r="D579" t="s">
        <v>1805</v>
      </c>
      <c r="E579" t="s">
        <v>1554</v>
      </c>
      <c r="F579" t="s">
        <v>1800</v>
      </c>
      <c r="G579" t="s">
        <v>151</v>
      </c>
      <c r="H579" t="s">
        <v>1806</v>
      </c>
    </row>
    <row r="580" spans="1:8" x14ac:dyDescent="0.2">
      <c r="A580" t="s">
        <v>153</v>
      </c>
      <c r="B580">
        <v>0</v>
      </c>
      <c r="C580">
        <v>0</v>
      </c>
      <c r="D580" t="s">
        <v>1807</v>
      </c>
      <c r="E580" t="s">
        <v>1554</v>
      </c>
      <c r="F580" t="s">
        <v>1800</v>
      </c>
      <c r="G580" t="s">
        <v>151</v>
      </c>
      <c r="H580" t="s">
        <v>1806</v>
      </c>
    </row>
    <row r="581" spans="1:8" x14ac:dyDescent="0.2">
      <c r="A581" t="s">
        <v>153</v>
      </c>
      <c r="B581">
        <v>0</v>
      </c>
      <c r="C581">
        <v>0</v>
      </c>
      <c r="D581" t="s">
        <v>1808</v>
      </c>
      <c r="E581" t="s">
        <v>1554</v>
      </c>
      <c r="F581" t="s">
        <v>1800</v>
      </c>
      <c r="G581" t="s">
        <v>151</v>
      </c>
      <c r="H581" t="s">
        <v>1809</v>
      </c>
    </row>
    <row r="582" spans="1:8" x14ac:dyDescent="0.2">
      <c r="A582" t="s">
        <v>153</v>
      </c>
      <c r="B582">
        <v>0</v>
      </c>
      <c r="C582">
        <v>0</v>
      </c>
      <c r="D582" t="s">
        <v>1810</v>
      </c>
      <c r="E582" t="s">
        <v>1554</v>
      </c>
      <c r="F582" t="s">
        <v>1800</v>
      </c>
      <c r="G582" t="s">
        <v>151</v>
      </c>
      <c r="H582" t="s">
        <v>1811</v>
      </c>
    </row>
    <row r="583" spans="1:8" x14ac:dyDescent="0.2">
      <c r="A583" t="s">
        <v>153</v>
      </c>
      <c r="B583">
        <v>0</v>
      </c>
      <c r="C583">
        <v>0</v>
      </c>
      <c r="D583" t="s">
        <v>1812</v>
      </c>
      <c r="E583" t="s">
        <v>1554</v>
      </c>
      <c r="F583" t="s">
        <v>1800</v>
      </c>
      <c r="G583" t="s">
        <v>151</v>
      </c>
      <c r="H583" t="s">
        <v>1811</v>
      </c>
    </row>
    <row r="584" spans="1:8" x14ac:dyDescent="0.2">
      <c r="A584" t="s">
        <v>153</v>
      </c>
      <c r="B584">
        <v>0</v>
      </c>
      <c r="C584">
        <v>0</v>
      </c>
      <c r="D584" t="s">
        <v>1813</v>
      </c>
      <c r="E584" t="s">
        <v>1554</v>
      </c>
      <c r="F584" t="s">
        <v>1800</v>
      </c>
      <c r="G584" t="s">
        <v>151</v>
      </c>
      <c r="H584" t="s">
        <v>1811</v>
      </c>
    </row>
    <row r="585" spans="1:8" x14ac:dyDescent="0.2">
      <c r="A585" t="s">
        <v>153</v>
      </c>
      <c r="B585">
        <v>0</v>
      </c>
      <c r="C585">
        <v>0</v>
      </c>
      <c r="D585" t="s">
        <v>1814</v>
      </c>
      <c r="E585" t="s">
        <v>1554</v>
      </c>
      <c r="F585" t="s">
        <v>1815</v>
      </c>
      <c r="G585" t="s">
        <v>151</v>
      </c>
      <c r="H585" t="s">
        <v>1816</v>
      </c>
    </row>
    <row r="586" spans="1:8" x14ac:dyDescent="0.2">
      <c r="A586" t="s">
        <v>153</v>
      </c>
      <c r="B586">
        <v>0</v>
      </c>
      <c r="C586">
        <v>0</v>
      </c>
      <c r="D586" t="s">
        <v>1817</v>
      </c>
      <c r="E586" t="s">
        <v>1554</v>
      </c>
      <c r="F586" t="s">
        <v>1815</v>
      </c>
      <c r="G586" t="s">
        <v>151</v>
      </c>
      <c r="H586" t="s">
        <v>1816</v>
      </c>
    </row>
    <row r="587" spans="1:8" x14ac:dyDescent="0.2">
      <c r="A587" t="s">
        <v>153</v>
      </c>
      <c r="B587">
        <v>0</v>
      </c>
      <c r="C587">
        <v>0</v>
      </c>
      <c r="D587" t="s">
        <v>1818</v>
      </c>
      <c r="E587" t="s">
        <v>1554</v>
      </c>
      <c r="F587" t="s">
        <v>1815</v>
      </c>
      <c r="G587" t="s">
        <v>151</v>
      </c>
      <c r="H587" t="s">
        <v>1816</v>
      </c>
    </row>
    <row r="588" spans="1:8" x14ac:dyDescent="0.2">
      <c r="A588" t="s">
        <v>153</v>
      </c>
      <c r="B588">
        <v>0</v>
      </c>
      <c r="C588">
        <v>0</v>
      </c>
      <c r="D588" t="s">
        <v>1819</v>
      </c>
      <c r="E588" t="s">
        <v>1554</v>
      </c>
      <c r="F588" t="s">
        <v>1815</v>
      </c>
      <c r="G588" t="s">
        <v>151</v>
      </c>
      <c r="H588" t="s">
        <v>1820</v>
      </c>
    </row>
    <row r="589" spans="1:8" x14ac:dyDescent="0.2">
      <c r="A589" t="s">
        <v>153</v>
      </c>
      <c r="B589">
        <v>0</v>
      </c>
      <c r="C589">
        <v>0</v>
      </c>
      <c r="D589" t="s">
        <v>1821</v>
      </c>
      <c r="E589" t="s">
        <v>1554</v>
      </c>
      <c r="F589" t="s">
        <v>1815</v>
      </c>
      <c r="G589" t="s">
        <v>151</v>
      </c>
      <c r="H589" t="s">
        <v>1822</v>
      </c>
    </row>
    <row r="590" spans="1:8" x14ac:dyDescent="0.2">
      <c r="A590" t="s">
        <v>153</v>
      </c>
      <c r="B590">
        <v>0</v>
      </c>
      <c r="C590">
        <v>0</v>
      </c>
      <c r="D590" t="s">
        <v>1823</v>
      </c>
      <c r="E590" t="s">
        <v>1554</v>
      </c>
      <c r="F590" t="s">
        <v>1815</v>
      </c>
      <c r="G590" t="s">
        <v>151</v>
      </c>
      <c r="H590" t="s">
        <v>1824</v>
      </c>
    </row>
    <row r="591" spans="1:8" x14ac:dyDescent="0.2">
      <c r="A591" t="s">
        <v>153</v>
      </c>
      <c r="B591">
        <v>0</v>
      </c>
      <c r="C591">
        <v>0</v>
      </c>
      <c r="D591" t="s">
        <v>1825</v>
      </c>
      <c r="E591" t="s">
        <v>1554</v>
      </c>
      <c r="F591" t="s">
        <v>1826</v>
      </c>
      <c r="G591" t="s">
        <v>151</v>
      </c>
      <c r="H591" t="s">
        <v>1827</v>
      </c>
    </row>
    <row r="592" spans="1:8" x14ac:dyDescent="0.2">
      <c r="A592" t="s">
        <v>153</v>
      </c>
      <c r="B592">
        <v>0</v>
      </c>
      <c r="C592">
        <v>0</v>
      </c>
      <c r="D592" t="s">
        <v>1828</v>
      </c>
      <c r="E592" t="s">
        <v>1554</v>
      </c>
      <c r="F592" t="s">
        <v>1826</v>
      </c>
      <c r="G592" t="s">
        <v>151</v>
      </c>
      <c r="H592" t="s">
        <v>1829</v>
      </c>
    </row>
    <row r="593" spans="1:8" x14ac:dyDescent="0.2">
      <c r="A593" t="s">
        <v>153</v>
      </c>
      <c r="B593">
        <v>0</v>
      </c>
      <c r="C593">
        <v>0</v>
      </c>
      <c r="D593" t="s">
        <v>1830</v>
      </c>
      <c r="E593" t="s">
        <v>1554</v>
      </c>
      <c r="F593" t="s">
        <v>1826</v>
      </c>
      <c r="G593" t="s">
        <v>151</v>
      </c>
      <c r="H593" t="s">
        <v>1831</v>
      </c>
    </row>
    <row r="594" spans="1:8" x14ac:dyDescent="0.2">
      <c r="A594" t="s">
        <v>153</v>
      </c>
      <c r="B594">
        <v>0</v>
      </c>
      <c r="C594">
        <v>0</v>
      </c>
      <c r="D594" t="s">
        <v>1832</v>
      </c>
      <c r="E594" t="s">
        <v>1554</v>
      </c>
      <c r="F594" t="s">
        <v>1826</v>
      </c>
      <c r="G594" t="s">
        <v>151</v>
      </c>
      <c r="H594" t="s">
        <v>1833</v>
      </c>
    </row>
    <row r="595" spans="1:8" x14ac:dyDescent="0.2">
      <c r="A595" t="s">
        <v>153</v>
      </c>
      <c r="B595">
        <v>0</v>
      </c>
      <c r="C595">
        <v>0</v>
      </c>
      <c r="D595" t="s">
        <v>1834</v>
      </c>
      <c r="E595" t="s">
        <v>1554</v>
      </c>
      <c r="F595" t="s">
        <v>1826</v>
      </c>
      <c r="G595" t="s">
        <v>151</v>
      </c>
      <c r="H595" t="s">
        <v>1835</v>
      </c>
    </row>
    <row r="596" spans="1:8" x14ac:dyDescent="0.2">
      <c r="A596" t="s">
        <v>153</v>
      </c>
      <c r="B596">
        <v>0</v>
      </c>
      <c r="C596">
        <v>0</v>
      </c>
      <c r="D596" t="s">
        <v>1836</v>
      </c>
      <c r="E596" t="s">
        <v>1554</v>
      </c>
      <c r="F596" t="s">
        <v>1837</v>
      </c>
      <c r="G596" t="s">
        <v>151</v>
      </c>
      <c r="H596" t="s">
        <v>1835</v>
      </c>
    </row>
    <row r="597" spans="1:8" x14ac:dyDescent="0.2">
      <c r="A597" t="s">
        <v>153</v>
      </c>
      <c r="B597">
        <v>0</v>
      </c>
      <c r="C597">
        <v>0</v>
      </c>
      <c r="D597" t="s">
        <v>1838</v>
      </c>
      <c r="E597" t="s">
        <v>1554</v>
      </c>
      <c r="F597" t="s">
        <v>1837</v>
      </c>
      <c r="G597" t="s">
        <v>151</v>
      </c>
      <c r="H597" t="s">
        <v>1839</v>
      </c>
    </row>
    <row r="598" spans="1:8" x14ac:dyDescent="0.2">
      <c r="A598" t="s">
        <v>153</v>
      </c>
      <c r="B598">
        <v>0</v>
      </c>
      <c r="C598">
        <v>0</v>
      </c>
      <c r="D598" t="s">
        <v>1840</v>
      </c>
      <c r="E598" t="s">
        <v>1554</v>
      </c>
      <c r="F598" t="s">
        <v>1837</v>
      </c>
      <c r="G598" t="s">
        <v>151</v>
      </c>
      <c r="H598" t="s">
        <v>1841</v>
      </c>
    </row>
    <row r="599" spans="1:8" x14ac:dyDescent="0.2">
      <c r="A599" t="s">
        <v>153</v>
      </c>
      <c r="B599">
        <v>0</v>
      </c>
      <c r="C599">
        <v>0</v>
      </c>
      <c r="D599" t="s">
        <v>1842</v>
      </c>
      <c r="E599" t="s">
        <v>1554</v>
      </c>
      <c r="F599" t="s">
        <v>1837</v>
      </c>
      <c r="G599" t="s">
        <v>151</v>
      </c>
      <c r="H599" t="s">
        <v>1841</v>
      </c>
    </row>
    <row r="600" spans="1:8" x14ac:dyDescent="0.2">
      <c r="A600" t="s">
        <v>153</v>
      </c>
      <c r="B600">
        <v>0</v>
      </c>
      <c r="C600">
        <v>0</v>
      </c>
      <c r="D600" t="s">
        <v>1843</v>
      </c>
      <c r="E600" t="s">
        <v>1554</v>
      </c>
      <c r="F600" t="s">
        <v>1837</v>
      </c>
      <c r="G600" t="s">
        <v>151</v>
      </c>
      <c r="H600" t="s">
        <v>1844</v>
      </c>
    </row>
    <row r="601" spans="1:8" x14ac:dyDescent="0.2">
      <c r="A601" t="s">
        <v>153</v>
      </c>
      <c r="B601">
        <v>0</v>
      </c>
      <c r="C601">
        <v>0</v>
      </c>
      <c r="D601" t="s">
        <v>1845</v>
      </c>
      <c r="E601" t="s">
        <v>1554</v>
      </c>
      <c r="F601" t="s">
        <v>1837</v>
      </c>
      <c r="G601" t="s">
        <v>151</v>
      </c>
      <c r="H601" t="s">
        <v>1846</v>
      </c>
    </row>
    <row r="602" spans="1:8" x14ac:dyDescent="0.2">
      <c r="A602" t="s">
        <v>153</v>
      </c>
      <c r="B602">
        <v>0</v>
      </c>
      <c r="C602">
        <v>0</v>
      </c>
      <c r="D602" t="s">
        <v>1847</v>
      </c>
      <c r="E602" t="s">
        <v>1554</v>
      </c>
      <c r="F602" t="s">
        <v>1837</v>
      </c>
      <c r="G602" t="s">
        <v>151</v>
      </c>
      <c r="H602" t="s">
        <v>1846</v>
      </c>
    </row>
    <row r="603" spans="1:8" x14ac:dyDescent="0.2">
      <c r="A603" t="s">
        <v>153</v>
      </c>
      <c r="B603">
        <v>0</v>
      </c>
      <c r="C603">
        <v>0</v>
      </c>
      <c r="D603" t="s">
        <v>1848</v>
      </c>
      <c r="E603" t="s">
        <v>1554</v>
      </c>
      <c r="F603" t="s">
        <v>1837</v>
      </c>
      <c r="G603" t="s">
        <v>151</v>
      </c>
      <c r="H603" t="s">
        <v>1849</v>
      </c>
    </row>
    <row r="604" spans="1:8" x14ac:dyDescent="0.2">
      <c r="A604" t="s">
        <v>153</v>
      </c>
      <c r="B604">
        <v>0</v>
      </c>
      <c r="C604">
        <v>0</v>
      </c>
      <c r="D604" t="s">
        <v>1850</v>
      </c>
      <c r="E604" t="s">
        <v>1554</v>
      </c>
      <c r="F604" t="s">
        <v>1851</v>
      </c>
      <c r="G604" t="s">
        <v>151</v>
      </c>
      <c r="H604" t="s">
        <v>1852</v>
      </c>
    </row>
    <row r="605" spans="1:8" x14ac:dyDescent="0.2">
      <c r="A605" t="s">
        <v>153</v>
      </c>
      <c r="B605">
        <v>0</v>
      </c>
      <c r="C605">
        <v>0</v>
      </c>
      <c r="D605" t="s">
        <v>1853</v>
      </c>
      <c r="E605" t="s">
        <v>1554</v>
      </c>
      <c r="F605" t="s">
        <v>1851</v>
      </c>
      <c r="G605" t="s">
        <v>151</v>
      </c>
      <c r="H605" t="s">
        <v>1854</v>
      </c>
    </row>
    <row r="606" spans="1:8" x14ac:dyDescent="0.2">
      <c r="A606" t="s">
        <v>153</v>
      </c>
      <c r="B606">
        <v>0</v>
      </c>
      <c r="C606">
        <v>0</v>
      </c>
      <c r="D606" t="s">
        <v>1855</v>
      </c>
      <c r="E606" t="s">
        <v>1554</v>
      </c>
      <c r="F606" t="s">
        <v>1851</v>
      </c>
      <c r="G606" t="s">
        <v>151</v>
      </c>
      <c r="H606" t="s">
        <v>1854</v>
      </c>
    </row>
    <row r="607" spans="1:8" x14ac:dyDescent="0.2">
      <c r="A607" t="s">
        <v>153</v>
      </c>
      <c r="B607">
        <v>0</v>
      </c>
      <c r="C607">
        <v>0</v>
      </c>
      <c r="D607" t="s">
        <v>1856</v>
      </c>
      <c r="E607" t="s">
        <v>1554</v>
      </c>
      <c r="F607" t="s">
        <v>1851</v>
      </c>
      <c r="G607" t="s">
        <v>151</v>
      </c>
      <c r="H607" t="s">
        <v>1857</v>
      </c>
    </row>
    <row r="608" spans="1:8" x14ac:dyDescent="0.2">
      <c r="A608" t="s">
        <v>153</v>
      </c>
      <c r="B608">
        <v>0</v>
      </c>
      <c r="C608">
        <v>0</v>
      </c>
      <c r="D608" t="s">
        <v>1858</v>
      </c>
      <c r="E608" t="s">
        <v>1554</v>
      </c>
      <c r="F608" t="s">
        <v>1851</v>
      </c>
      <c r="G608" t="s">
        <v>151</v>
      </c>
      <c r="H608" t="s">
        <v>1859</v>
      </c>
    </row>
    <row r="609" spans="1:8" x14ac:dyDescent="0.2">
      <c r="A609" t="s">
        <v>153</v>
      </c>
      <c r="B609">
        <v>0</v>
      </c>
      <c r="C609">
        <v>0</v>
      </c>
      <c r="D609" t="s">
        <v>1860</v>
      </c>
      <c r="E609" t="s">
        <v>1554</v>
      </c>
      <c r="F609" t="s">
        <v>1851</v>
      </c>
      <c r="G609" t="s">
        <v>151</v>
      </c>
      <c r="H609" t="s">
        <v>1859</v>
      </c>
    </row>
    <row r="610" spans="1:8" x14ac:dyDescent="0.2">
      <c r="A610" t="s">
        <v>153</v>
      </c>
      <c r="B610">
        <v>0</v>
      </c>
      <c r="C610">
        <v>0</v>
      </c>
      <c r="D610" t="s">
        <v>1861</v>
      </c>
      <c r="E610" t="s">
        <v>1554</v>
      </c>
      <c r="F610" t="s">
        <v>1851</v>
      </c>
      <c r="G610" t="s">
        <v>151</v>
      </c>
      <c r="H610" t="s">
        <v>1859</v>
      </c>
    </row>
    <row r="611" spans="1:8" x14ac:dyDescent="0.2">
      <c r="A611" t="s">
        <v>153</v>
      </c>
      <c r="B611">
        <v>0</v>
      </c>
      <c r="C611">
        <v>0</v>
      </c>
      <c r="D611" t="s">
        <v>1862</v>
      </c>
      <c r="E611" t="s">
        <v>1554</v>
      </c>
      <c r="F611" t="s">
        <v>1851</v>
      </c>
      <c r="G611" t="s">
        <v>151</v>
      </c>
      <c r="H611" t="s">
        <v>1863</v>
      </c>
    </row>
    <row r="612" spans="1:8" x14ac:dyDescent="0.2">
      <c r="A612" t="s">
        <v>153</v>
      </c>
      <c r="B612">
        <v>0</v>
      </c>
      <c r="C612">
        <v>0</v>
      </c>
      <c r="D612" t="s">
        <v>1864</v>
      </c>
      <c r="E612" t="s">
        <v>1554</v>
      </c>
      <c r="F612" t="s">
        <v>1851</v>
      </c>
      <c r="G612" t="s">
        <v>151</v>
      </c>
      <c r="H612" t="s">
        <v>1863</v>
      </c>
    </row>
    <row r="613" spans="1:8" x14ac:dyDescent="0.2">
      <c r="A613" t="s">
        <v>153</v>
      </c>
      <c r="B613">
        <v>0</v>
      </c>
      <c r="C613">
        <v>0</v>
      </c>
      <c r="D613" t="s">
        <v>1865</v>
      </c>
      <c r="E613" t="s">
        <v>1554</v>
      </c>
      <c r="F613" t="s">
        <v>1866</v>
      </c>
      <c r="G613" t="s">
        <v>151</v>
      </c>
      <c r="H613" t="s">
        <v>1867</v>
      </c>
    </row>
    <row r="614" spans="1:8" x14ac:dyDescent="0.2">
      <c r="A614" t="s">
        <v>153</v>
      </c>
      <c r="B614">
        <v>0</v>
      </c>
      <c r="C614">
        <v>0</v>
      </c>
      <c r="D614" t="s">
        <v>1868</v>
      </c>
      <c r="E614" t="s">
        <v>1554</v>
      </c>
      <c r="F614" t="s">
        <v>1866</v>
      </c>
      <c r="G614" t="s">
        <v>151</v>
      </c>
      <c r="H614" t="s">
        <v>1869</v>
      </c>
    </row>
    <row r="615" spans="1:8" x14ac:dyDescent="0.2">
      <c r="A615" t="s">
        <v>153</v>
      </c>
      <c r="B615">
        <v>0</v>
      </c>
      <c r="C615">
        <v>0</v>
      </c>
      <c r="D615" t="s">
        <v>1870</v>
      </c>
      <c r="E615" t="s">
        <v>1554</v>
      </c>
      <c r="F615" t="s">
        <v>1866</v>
      </c>
      <c r="G615" t="s">
        <v>151</v>
      </c>
      <c r="H615" t="s">
        <v>1871</v>
      </c>
    </row>
    <row r="616" spans="1:8" x14ac:dyDescent="0.2">
      <c r="A616" t="s">
        <v>153</v>
      </c>
      <c r="B616">
        <v>0</v>
      </c>
      <c r="C616">
        <v>0</v>
      </c>
      <c r="D616" t="s">
        <v>1872</v>
      </c>
      <c r="E616" t="s">
        <v>1554</v>
      </c>
      <c r="F616" t="s">
        <v>1866</v>
      </c>
      <c r="G616" t="s">
        <v>151</v>
      </c>
      <c r="H616" t="s">
        <v>1871</v>
      </c>
    </row>
    <row r="617" spans="1:8" x14ac:dyDescent="0.2">
      <c r="A617" t="s">
        <v>153</v>
      </c>
      <c r="B617">
        <v>0</v>
      </c>
      <c r="C617">
        <v>0</v>
      </c>
      <c r="D617" t="s">
        <v>1873</v>
      </c>
      <c r="E617" t="s">
        <v>1554</v>
      </c>
      <c r="F617" t="s">
        <v>1874</v>
      </c>
      <c r="G617" t="s">
        <v>151</v>
      </c>
      <c r="H617" t="s">
        <v>1875</v>
      </c>
    </row>
    <row r="618" spans="1:8" x14ac:dyDescent="0.2">
      <c r="A618" t="s">
        <v>153</v>
      </c>
      <c r="B618">
        <v>0</v>
      </c>
      <c r="C618">
        <v>0</v>
      </c>
      <c r="D618" t="s">
        <v>1876</v>
      </c>
      <c r="E618" t="s">
        <v>1554</v>
      </c>
      <c r="F618" t="s">
        <v>1877</v>
      </c>
      <c r="G618" t="s">
        <v>151</v>
      </c>
      <c r="H618" t="s">
        <v>1875</v>
      </c>
    </row>
    <row r="619" spans="1:8" x14ac:dyDescent="0.2">
      <c r="A619" t="s">
        <v>153</v>
      </c>
      <c r="B619">
        <v>0</v>
      </c>
      <c r="C619">
        <v>0</v>
      </c>
      <c r="D619" t="s">
        <v>1878</v>
      </c>
      <c r="E619" t="s">
        <v>1554</v>
      </c>
      <c r="F619" t="s">
        <v>1877</v>
      </c>
      <c r="G619" t="s">
        <v>151</v>
      </c>
      <c r="H619" t="s">
        <v>1879</v>
      </c>
    </row>
    <row r="620" spans="1:8" x14ac:dyDescent="0.2">
      <c r="A620" t="s">
        <v>153</v>
      </c>
      <c r="B620">
        <v>0</v>
      </c>
      <c r="C620">
        <v>0</v>
      </c>
      <c r="D620" t="s">
        <v>1880</v>
      </c>
      <c r="E620" t="s">
        <v>1554</v>
      </c>
      <c r="F620" t="s">
        <v>1877</v>
      </c>
      <c r="G620" t="s">
        <v>151</v>
      </c>
      <c r="H620" t="s">
        <v>1881</v>
      </c>
    </row>
    <row r="621" spans="1:8" x14ac:dyDescent="0.2">
      <c r="A621" t="s">
        <v>153</v>
      </c>
      <c r="B621">
        <v>0</v>
      </c>
      <c r="C621">
        <v>0</v>
      </c>
      <c r="D621" t="s">
        <v>1882</v>
      </c>
      <c r="E621" t="s">
        <v>1554</v>
      </c>
      <c r="F621" t="s">
        <v>1877</v>
      </c>
      <c r="G621" t="s">
        <v>151</v>
      </c>
      <c r="H621" t="s">
        <v>1881</v>
      </c>
    </row>
    <row r="622" spans="1:8" x14ac:dyDescent="0.2">
      <c r="A622" t="s">
        <v>153</v>
      </c>
      <c r="B622">
        <v>0</v>
      </c>
      <c r="C622">
        <v>0</v>
      </c>
      <c r="D622" t="s">
        <v>1883</v>
      </c>
      <c r="E622" t="s">
        <v>1554</v>
      </c>
      <c r="F622" t="s">
        <v>1877</v>
      </c>
      <c r="G622" t="s">
        <v>151</v>
      </c>
      <c r="H622" t="s">
        <v>1881</v>
      </c>
    </row>
    <row r="623" spans="1:8" x14ac:dyDescent="0.2">
      <c r="A623" t="s">
        <v>153</v>
      </c>
      <c r="B623">
        <v>0</v>
      </c>
      <c r="C623">
        <v>0</v>
      </c>
      <c r="D623" t="s">
        <v>1884</v>
      </c>
      <c r="E623" t="s">
        <v>1554</v>
      </c>
      <c r="F623" t="s">
        <v>1877</v>
      </c>
      <c r="G623" t="s">
        <v>151</v>
      </c>
      <c r="H623" t="s">
        <v>1885</v>
      </c>
    </row>
    <row r="624" spans="1:8" x14ac:dyDescent="0.2">
      <c r="A624" t="s">
        <v>153</v>
      </c>
      <c r="B624">
        <v>0</v>
      </c>
      <c r="C624">
        <v>0</v>
      </c>
      <c r="D624" t="s">
        <v>1886</v>
      </c>
      <c r="E624" t="s">
        <v>1554</v>
      </c>
      <c r="F624" t="s">
        <v>1877</v>
      </c>
      <c r="G624" t="s">
        <v>151</v>
      </c>
      <c r="H624" t="s">
        <v>1885</v>
      </c>
    </row>
    <row r="625" spans="1:8" x14ac:dyDescent="0.2">
      <c r="A625" t="s">
        <v>153</v>
      </c>
      <c r="B625">
        <v>0</v>
      </c>
      <c r="C625">
        <v>0</v>
      </c>
      <c r="D625" t="s">
        <v>1887</v>
      </c>
      <c r="E625" t="s">
        <v>1554</v>
      </c>
      <c r="F625" t="s">
        <v>1888</v>
      </c>
      <c r="G625" t="s">
        <v>151</v>
      </c>
      <c r="H625" t="s">
        <v>1889</v>
      </c>
    </row>
    <row r="626" spans="1:8" x14ac:dyDescent="0.2">
      <c r="A626" t="s">
        <v>153</v>
      </c>
      <c r="B626">
        <v>0</v>
      </c>
      <c r="C626">
        <v>0</v>
      </c>
      <c r="D626" t="s">
        <v>1890</v>
      </c>
      <c r="E626" t="s">
        <v>1554</v>
      </c>
      <c r="F626" t="s">
        <v>1888</v>
      </c>
      <c r="G626" t="s">
        <v>151</v>
      </c>
      <c r="H626" t="s">
        <v>1889</v>
      </c>
    </row>
    <row r="627" spans="1:8" x14ac:dyDescent="0.2">
      <c r="A627" t="s">
        <v>153</v>
      </c>
      <c r="B627">
        <v>0</v>
      </c>
      <c r="C627">
        <v>0</v>
      </c>
      <c r="D627" t="s">
        <v>1891</v>
      </c>
      <c r="E627" t="s">
        <v>1554</v>
      </c>
      <c r="F627" t="s">
        <v>1888</v>
      </c>
      <c r="G627" t="s">
        <v>151</v>
      </c>
      <c r="H627" t="s">
        <v>1889</v>
      </c>
    </row>
    <row r="628" spans="1:8" x14ac:dyDescent="0.2">
      <c r="A628" t="s">
        <v>153</v>
      </c>
      <c r="B628">
        <v>0</v>
      </c>
      <c r="C628">
        <v>0</v>
      </c>
      <c r="D628" t="s">
        <v>1892</v>
      </c>
      <c r="E628" t="s">
        <v>1554</v>
      </c>
      <c r="F628" t="s">
        <v>1888</v>
      </c>
      <c r="G628" t="s">
        <v>151</v>
      </c>
      <c r="H628" t="s">
        <v>1893</v>
      </c>
    </row>
    <row r="629" spans="1:8" x14ac:dyDescent="0.2">
      <c r="A629" t="s">
        <v>153</v>
      </c>
      <c r="B629">
        <v>0</v>
      </c>
      <c r="C629">
        <v>0</v>
      </c>
      <c r="D629" t="s">
        <v>1894</v>
      </c>
      <c r="E629" t="s">
        <v>1554</v>
      </c>
      <c r="F629" t="s">
        <v>1888</v>
      </c>
      <c r="G629" t="s">
        <v>151</v>
      </c>
      <c r="H629" t="s">
        <v>1893</v>
      </c>
    </row>
    <row r="630" spans="1:8" x14ac:dyDescent="0.2">
      <c r="A630" t="s">
        <v>153</v>
      </c>
      <c r="B630">
        <v>0</v>
      </c>
      <c r="C630">
        <v>0</v>
      </c>
      <c r="D630" t="s">
        <v>1895</v>
      </c>
      <c r="E630" t="s">
        <v>1554</v>
      </c>
      <c r="F630" t="s">
        <v>1888</v>
      </c>
      <c r="G630" t="s">
        <v>151</v>
      </c>
      <c r="H630" t="s">
        <v>1896</v>
      </c>
    </row>
    <row r="631" spans="1:8" x14ac:dyDescent="0.2">
      <c r="A631" t="s">
        <v>153</v>
      </c>
      <c r="B631">
        <v>0</v>
      </c>
      <c r="C631">
        <v>0</v>
      </c>
      <c r="D631" t="s">
        <v>1897</v>
      </c>
      <c r="E631" t="s">
        <v>1554</v>
      </c>
      <c r="F631" t="s">
        <v>1888</v>
      </c>
      <c r="G631" t="s">
        <v>151</v>
      </c>
      <c r="H631" t="s">
        <v>1898</v>
      </c>
    </row>
    <row r="632" spans="1:8" x14ac:dyDescent="0.2">
      <c r="A632" t="s">
        <v>153</v>
      </c>
      <c r="B632">
        <v>0</v>
      </c>
      <c r="C632">
        <v>0</v>
      </c>
      <c r="D632" t="s">
        <v>1899</v>
      </c>
      <c r="E632" t="s">
        <v>1554</v>
      </c>
      <c r="F632" t="s">
        <v>1900</v>
      </c>
      <c r="G632" t="s">
        <v>151</v>
      </c>
      <c r="H632" t="s">
        <v>1898</v>
      </c>
    </row>
    <row r="633" spans="1:8" x14ac:dyDescent="0.2">
      <c r="A633" t="s">
        <v>153</v>
      </c>
      <c r="B633">
        <v>0</v>
      </c>
      <c r="C633">
        <v>0</v>
      </c>
      <c r="D633" t="s">
        <v>1901</v>
      </c>
      <c r="E633" t="s">
        <v>1554</v>
      </c>
      <c r="F633" t="s">
        <v>1900</v>
      </c>
      <c r="G633" t="s">
        <v>151</v>
      </c>
      <c r="H633" t="s">
        <v>1902</v>
      </c>
    </row>
    <row r="634" spans="1:8" x14ac:dyDescent="0.2">
      <c r="A634" t="s">
        <v>153</v>
      </c>
      <c r="B634">
        <v>0</v>
      </c>
      <c r="C634">
        <v>0</v>
      </c>
      <c r="D634" t="s">
        <v>1903</v>
      </c>
      <c r="E634" t="s">
        <v>1554</v>
      </c>
      <c r="F634" t="s">
        <v>1904</v>
      </c>
      <c r="G634" t="s">
        <v>151</v>
      </c>
      <c r="H634" t="s">
        <v>1902</v>
      </c>
    </row>
    <row r="635" spans="1:8" x14ac:dyDescent="0.2">
      <c r="A635" t="s">
        <v>153</v>
      </c>
      <c r="B635">
        <v>0</v>
      </c>
      <c r="C635">
        <v>0</v>
      </c>
      <c r="D635" t="s">
        <v>1905</v>
      </c>
      <c r="E635" t="s">
        <v>1554</v>
      </c>
      <c r="F635" t="s">
        <v>1904</v>
      </c>
      <c r="G635" t="s">
        <v>151</v>
      </c>
      <c r="H635" t="s">
        <v>1906</v>
      </c>
    </row>
    <row r="636" spans="1:8" x14ac:dyDescent="0.2">
      <c r="A636" t="s">
        <v>153</v>
      </c>
      <c r="B636">
        <v>0</v>
      </c>
      <c r="C636">
        <v>0</v>
      </c>
      <c r="D636" t="s">
        <v>1907</v>
      </c>
      <c r="E636" t="s">
        <v>1554</v>
      </c>
      <c r="F636" t="s">
        <v>1904</v>
      </c>
      <c r="G636" t="s">
        <v>151</v>
      </c>
      <c r="H636" t="s">
        <v>1908</v>
      </c>
    </row>
    <row r="637" spans="1:8" x14ac:dyDescent="0.2">
      <c r="A637" t="s">
        <v>153</v>
      </c>
      <c r="B637">
        <v>0</v>
      </c>
      <c r="C637">
        <v>0</v>
      </c>
      <c r="D637" t="s">
        <v>1909</v>
      </c>
      <c r="E637" t="s">
        <v>1554</v>
      </c>
      <c r="F637" t="s">
        <v>1904</v>
      </c>
      <c r="G637" t="s">
        <v>151</v>
      </c>
      <c r="H637" t="s">
        <v>1908</v>
      </c>
    </row>
    <row r="638" spans="1:8" x14ac:dyDescent="0.2">
      <c r="A638" t="s">
        <v>153</v>
      </c>
      <c r="B638">
        <v>0</v>
      </c>
      <c r="C638">
        <v>0</v>
      </c>
      <c r="D638" t="s">
        <v>1910</v>
      </c>
      <c r="E638" t="s">
        <v>1554</v>
      </c>
      <c r="F638" t="s">
        <v>1904</v>
      </c>
      <c r="G638" t="s">
        <v>151</v>
      </c>
      <c r="H638" t="s">
        <v>1911</v>
      </c>
    </row>
    <row r="639" spans="1:8" x14ac:dyDescent="0.2">
      <c r="A639" t="s">
        <v>153</v>
      </c>
      <c r="B639">
        <v>0</v>
      </c>
      <c r="C639">
        <v>0</v>
      </c>
      <c r="D639" t="s">
        <v>1912</v>
      </c>
      <c r="E639" t="s">
        <v>1554</v>
      </c>
      <c r="F639" t="s">
        <v>1904</v>
      </c>
      <c r="G639" t="s">
        <v>151</v>
      </c>
      <c r="H639" t="s">
        <v>1913</v>
      </c>
    </row>
    <row r="640" spans="1:8" x14ac:dyDescent="0.2">
      <c r="A640" t="s">
        <v>153</v>
      </c>
      <c r="B640">
        <v>0</v>
      </c>
      <c r="C640">
        <v>0</v>
      </c>
      <c r="D640" t="s">
        <v>1914</v>
      </c>
      <c r="E640" t="s">
        <v>1554</v>
      </c>
      <c r="F640" t="s">
        <v>1904</v>
      </c>
      <c r="G640" t="s">
        <v>151</v>
      </c>
      <c r="H640" t="s">
        <v>1915</v>
      </c>
    </row>
    <row r="641" spans="1:8" x14ac:dyDescent="0.2">
      <c r="A641" t="s">
        <v>153</v>
      </c>
      <c r="B641">
        <v>0</v>
      </c>
      <c r="C641">
        <v>0</v>
      </c>
      <c r="D641" t="s">
        <v>1916</v>
      </c>
      <c r="E641" t="s">
        <v>1554</v>
      </c>
      <c r="F641" t="s">
        <v>1917</v>
      </c>
      <c r="G641" t="s">
        <v>151</v>
      </c>
      <c r="H641" t="s">
        <v>1915</v>
      </c>
    </row>
    <row r="642" spans="1:8" x14ac:dyDescent="0.2">
      <c r="A642" t="s">
        <v>153</v>
      </c>
      <c r="B642">
        <v>0</v>
      </c>
      <c r="C642">
        <v>0</v>
      </c>
      <c r="D642" t="s">
        <v>1918</v>
      </c>
      <c r="E642" t="s">
        <v>1554</v>
      </c>
      <c r="F642" t="s">
        <v>1917</v>
      </c>
      <c r="G642" t="s">
        <v>151</v>
      </c>
      <c r="H642" t="s">
        <v>1919</v>
      </c>
    </row>
    <row r="643" spans="1:8" x14ac:dyDescent="0.2">
      <c r="A643" t="s">
        <v>153</v>
      </c>
      <c r="B643">
        <v>0</v>
      </c>
      <c r="C643">
        <v>0</v>
      </c>
      <c r="D643" t="s">
        <v>1920</v>
      </c>
      <c r="E643" t="s">
        <v>1554</v>
      </c>
      <c r="F643" t="s">
        <v>1917</v>
      </c>
      <c r="G643" t="s">
        <v>151</v>
      </c>
      <c r="H643" t="s">
        <v>1921</v>
      </c>
    </row>
    <row r="644" spans="1:8" x14ac:dyDescent="0.2">
      <c r="A644" t="s">
        <v>153</v>
      </c>
      <c r="B644">
        <v>0</v>
      </c>
      <c r="C644">
        <v>0</v>
      </c>
      <c r="D644" t="s">
        <v>1922</v>
      </c>
      <c r="E644" t="s">
        <v>1554</v>
      </c>
      <c r="F644" t="s">
        <v>1917</v>
      </c>
      <c r="G644" t="s">
        <v>151</v>
      </c>
      <c r="H644" t="s">
        <v>1923</v>
      </c>
    </row>
    <row r="645" spans="1:8" x14ac:dyDescent="0.2">
      <c r="A645" t="s">
        <v>153</v>
      </c>
      <c r="B645">
        <v>0</v>
      </c>
      <c r="C645">
        <v>0</v>
      </c>
      <c r="D645" t="s">
        <v>1924</v>
      </c>
      <c r="E645" t="s">
        <v>1554</v>
      </c>
      <c r="F645" t="s">
        <v>1917</v>
      </c>
      <c r="G645" t="s">
        <v>151</v>
      </c>
      <c r="H645" t="s">
        <v>1925</v>
      </c>
    </row>
    <row r="646" spans="1:8" x14ac:dyDescent="0.2">
      <c r="A646" t="s">
        <v>153</v>
      </c>
      <c r="B646">
        <v>0</v>
      </c>
      <c r="C646">
        <v>0</v>
      </c>
      <c r="D646" t="s">
        <v>1926</v>
      </c>
      <c r="E646" t="s">
        <v>1554</v>
      </c>
      <c r="F646" t="s">
        <v>1917</v>
      </c>
      <c r="G646" t="s">
        <v>151</v>
      </c>
      <c r="H646" t="s">
        <v>1927</v>
      </c>
    </row>
    <row r="647" spans="1:8" x14ac:dyDescent="0.2">
      <c r="A647" t="s">
        <v>153</v>
      </c>
      <c r="B647">
        <v>0</v>
      </c>
      <c r="C647">
        <v>0</v>
      </c>
      <c r="D647" t="s">
        <v>1928</v>
      </c>
      <c r="E647" t="s">
        <v>1554</v>
      </c>
      <c r="F647" t="s">
        <v>1929</v>
      </c>
      <c r="G647" t="s">
        <v>151</v>
      </c>
      <c r="H647" t="s">
        <v>1927</v>
      </c>
    </row>
    <row r="648" spans="1:8" x14ac:dyDescent="0.2">
      <c r="A648" t="s">
        <v>153</v>
      </c>
      <c r="B648">
        <v>0</v>
      </c>
      <c r="C648">
        <v>0</v>
      </c>
      <c r="D648" t="s">
        <v>1930</v>
      </c>
      <c r="E648" t="s">
        <v>1554</v>
      </c>
      <c r="F648" t="s">
        <v>1929</v>
      </c>
      <c r="G648" t="s">
        <v>151</v>
      </c>
      <c r="H648" t="s">
        <v>1931</v>
      </c>
    </row>
    <row r="649" spans="1:8" x14ac:dyDescent="0.2">
      <c r="A649" t="s">
        <v>153</v>
      </c>
      <c r="B649">
        <v>0</v>
      </c>
      <c r="C649">
        <v>0</v>
      </c>
      <c r="D649" t="s">
        <v>1932</v>
      </c>
      <c r="E649" t="s">
        <v>1554</v>
      </c>
      <c r="F649" t="s">
        <v>1929</v>
      </c>
      <c r="G649" t="s">
        <v>151</v>
      </c>
      <c r="H649" t="s">
        <v>1931</v>
      </c>
    </row>
    <row r="650" spans="1:8" x14ac:dyDescent="0.2">
      <c r="A650" t="s">
        <v>153</v>
      </c>
      <c r="B650">
        <v>0</v>
      </c>
      <c r="C650">
        <v>0</v>
      </c>
      <c r="D650" t="s">
        <v>1933</v>
      </c>
      <c r="E650" t="s">
        <v>1554</v>
      </c>
      <c r="F650" t="s">
        <v>1934</v>
      </c>
      <c r="G650" t="s">
        <v>151</v>
      </c>
      <c r="H650" t="s">
        <v>1935</v>
      </c>
    </row>
    <row r="651" spans="1:8" x14ac:dyDescent="0.2">
      <c r="A651" t="s">
        <v>153</v>
      </c>
      <c r="B651">
        <v>0</v>
      </c>
      <c r="C651">
        <v>0</v>
      </c>
      <c r="D651" t="s">
        <v>1936</v>
      </c>
      <c r="E651" t="s">
        <v>1554</v>
      </c>
      <c r="F651" t="s">
        <v>1934</v>
      </c>
      <c r="G651" t="s">
        <v>151</v>
      </c>
      <c r="H651" t="s">
        <v>1937</v>
      </c>
    </row>
    <row r="652" spans="1:8" x14ac:dyDescent="0.2">
      <c r="A652" t="s">
        <v>153</v>
      </c>
      <c r="B652">
        <v>0</v>
      </c>
      <c r="C652">
        <v>0</v>
      </c>
      <c r="D652" t="s">
        <v>1938</v>
      </c>
      <c r="E652" t="s">
        <v>1554</v>
      </c>
      <c r="F652" t="s">
        <v>1934</v>
      </c>
      <c r="G652" t="s">
        <v>151</v>
      </c>
      <c r="H652" t="s">
        <v>1939</v>
      </c>
    </row>
    <row r="653" spans="1:8" x14ac:dyDescent="0.2">
      <c r="A653" t="s">
        <v>153</v>
      </c>
      <c r="B653">
        <v>0</v>
      </c>
      <c r="C653">
        <v>0</v>
      </c>
      <c r="D653" t="s">
        <v>1940</v>
      </c>
      <c r="E653" t="s">
        <v>1554</v>
      </c>
      <c r="F653" t="s">
        <v>1934</v>
      </c>
      <c r="G653" t="s">
        <v>151</v>
      </c>
      <c r="H653" t="s">
        <v>1941</v>
      </c>
    </row>
    <row r="654" spans="1:8" x14ac:dyDescent="0.2">
      <c r="A654" t="s">
        <v>153</v>
      </c>
      <c r="B654">
        <v>0</v>
      </c>
      <c r="C654">
        <v>0</v>
      </c>
      <c r="D654" t="s">
        <v>1942</v>
      </c>
      <c r="E654" t="s">
        <v>1554</v>
      </c>
      <c r="F654" t="s">
        <v>1934</v>
      </c>
      <c r="G654" t="s">
        <v>151</v>
      </c>
      <c r="H654" t="s">
        <v>1941</v>
      </c>
    </row>
    <row r="655" spans="1:8" x14ac:dyDescent="0.2">
      <c r="A655" t="s">
        <v>153</v>
      </c>
      <c r="B655">
        <v>0</v>
      </c>
      <c r="C655">
        <v>0</v>
      </c>
      <c r="D655" t="s">
        <v>1943</v>
      </c>
      <c r="E655" t="s">
        <v>1554</v>
      </c>
      <c r="F655" t="s">
        <v>1934</v>
      </c>
      <c r="G655" t="s">
        <v>151</v>
      </c>
      <c r="H655" t="s">
        <v>1944</v>
      </c>
    </row>
    <row r="656" spans="1:8" x14ac:dyDescent="0.2">
      <c r="A656" t="s">
        <v>153</v>
      </c>
      <c r="B656">
        <v>0</v>
      </c>
      <c r="C656">
        <v>0</v>
      </c>
      <c r="D656" t="s">
        <v>1945</v>
      </c>
      <c r="E656" t="s">
        <v>1554</v>
      </c>
      <c r="F656" t="s">
        <v>1934</v>
      </c>
      <c r="G656" t="s">
        <v>151</v>
      </c>
      <c r="H656" t="s">
        <v>1944</v>
      </c>
    </row>
    <row r="657" spans="1:8" x14ac:dyDescent="0.2">
      <c r="A657" t="s">
        <v>153</v>
      </c>
      <c r="B657">
        <v>0</v>
      </c>
      <c r="C657">
        <v>0</v>
      </c>
      <c r="D657" t="s">
        <v>1946</v>
      </c>
      <c r="E657" t="s">
        <v>1554</v>
      </c>
      <c r="F657" t="s">
        <v>1947</v>
      </c>
      <c r="G657" t="s">
        <v>151</v>
      </c>
      <c r="H657" t="s">
        <v>1948</v>
      </c>
    </row>
    <row r="658" spans="1:8" x14ac:dyDescent="0.2">
      <c r="A658" t="s">
        <v>153</v>
      </c>
      <c r="B658">
        <v>0</v>
      </c>
      <c r="C658">
        <v>0</v>
      </c>
      <c r="D658" t="s">
        <v>1949</v>
      </c>
      <c r="E658" t="s">
        <v>1554</v>
      </c>
      <c r="F658" t="s">
        <v>1950</v>
      </c>
      <c r="G658" t="s">
        <v>151</v>
      </c>
      <c r="H658" t="s">
        <v>1951</v>
      </c>
    </row>
    <row r="659" spans="1:8" x14ac:dyDescent="0.2">
      <c r="A659" t="s">
        <v>153</v>
      </c>
      <c r="B659">
        <v>0</v>
      </c>
      <c r="C659">
        <v>0</v>
      </c>
      <c r="D659" t="s">
        <v>1952</v>
      </c>
      <c r="E659" t="s">
        <v>1554</v>
      </c>
      <c r="F659" t="s">
        <v>1950</v>
      </c>
      <c r="G659" t="s">
        <v>151</v>
      </c>
      <c r="H659" t="s">
        <v>1951</v>
      </c>
    </row>
    <row r="660" spans="1:8" x14ac:dyDescent="0.2">
      <c r="A660" t="s">
        <v>153</v>
      </c>
      <c r="B660">
        <v>0</v>
      </c>
      <c r="C660">
        <v>0</v>
      </c>
      <c r="D660" t="s">
        <v>1953</v>
      </c>
      <c r="E660" t="s">
        <v>1554</v>
      </c>
      <c r="F660" t="s">
        <v>1950</v>
      </c>
      <c r="G660" t="s">
        <v>151</v>
      </c>
      <c r="H660" t="s">
        <v>1954</v>
      </c>
    </row>
    <row r="661" spans="1:8" x14ac:dyDescent="0.2">
      <c r="A661" t="s">
        <v>153</v>
      </c>
      <c r="B661">
        <v>0</v>
      </c>
      <c r="C661">
        <v>0</v>
      </c>
      <c r="D661" t="s">
        <v>1955</v>
      </c>
      <c r="E661" t="s">
        <v>1554</v>
      </c>
      <c r="F661" t="s">
        <v>1950</v>
      </c>
      <c r="G661" t="s">
        <v>151</v>
      </c>
      <c r="H661" t="s">
        <v>1954</v>
      </c>
    </row>
    <row r="662" spans="1:8" x14ac:dyDescent="0.2">
      <c r="A662" t="s">
        <v>153</v>
      </c>
      <c r="B662">
        <v>0</v>
      </c>
      <c r="C662">
        <v>0</v>
      </c>
      <c r="D662" t="s">
        <v>1956</v>
      </c>
      <c r="E662" t="s">
        <v>1554</v>
      </c>
      <c r="F662" t="s">
        <v>1950</v>
      </c>
      <c r="G662" t="s">
        <v>151</v>
      </c>
      <c r="H662" t="s">
        <v>1957</v>
      </c>
    </row>
    <row r="663" spans="1:8" x14ac:dyDescent="0.2">
      <c r="A663" t="s">
        <v>153</v>
      </c>
      <c r="B663">
        <v>0</v>
      </c>
      <c r="C663">
        <v>0</v>
      </c>
      <c r="D663" t="s">
        <v>1958</v>
      </c>
      <c r="E663" t="s">
        <v>1554</v>
      </c>
      <c r="F663" t="s">
        <v>1950</v>
      </c>
      <c r="G663" t="s">
        <v>151</v>
      </c>
      <c r="H663" t="s">
        <v>1959</v>
      </c>
    </row>
    <row r="664" spans="1:8" x14ac:dyDescent="0.2">
      <c r="A664" t="s">
        <v>153</v>
      </c>
      <c r="B664">
        <v>0</v>
      </c>
      <c r="C664">
        <v>0</v>
      </c>
      <c r="D664" t="s">
        <v>1960</v>
      </c>
      <c r="E664" t="s">
        <v>1554</v>
      </c>
      <c r="F664" t="s">
        <v>1950</v>
      </c>
      <c r="G664" t="s">
        <v>151</v>
      </c>
      <c r="H664" t="s">
        <v>1961</v>
      </c>
    </row>
    <row r="665" spans="1:8" x14ac:dyDescent="0.2">
      <c r="A665" t="s">
        <v>153</v>
      </c>
      <c r="B665">
        <v>0</v>
      </c>
      <c r="C665">
        <v>0</v>
      </c>
      <c r="D665" t="s">
        <v>1962</v>
      </c>
      <c r="E665" t="s">
        <v>1554</v>
      </c>
      <c r="F665" t="s">
        <v>1950</v>
      </c>
      <c r="G665" t="s">
        <v>151</v>
      </c>
      <c r="H665" t="s">
        <v>1963</v>
      </c>
    </row>
    <row r="666" spans="1:8" x14ac:dyDescent="0.2">
      <c r="A666" t="s">
        <v>153</v>
      </c>
      <c r="B666">
        <v>0</v>
      </c>
      <c r="C666">
        <v>0</v>
      </c>
      <c r="D666" t="s">
        <v>1964</v>
      </c>
      <c r="E666" t="s">
        <v>1554</v>
      </c>
      <c r="F666" t="s">
        <v>1950</v>
      </c>
      <c r="G666" t="s">
        <v>151</v>
      </c>
      <c r="H666" t="s">
        <v>1965</v>
      </c>
    </row>
    <row r="667" spans="1:8" x14ac:dyDescent="0.2">
      <c r="A667" t="s">
        <v>153</v>
      </c>
      <c r="B667">
        <v>0</v>
      </c>
      <c r="C667">
        <v>0</v>
      </c>
      <c r="D667" t="s">
        <v>1966</v>
      </c>
      <c r="E667" t="s">
        <v>1554</v>
      </c>
      <c r="F667" t="s">
        <v>1950</v>
      </c>
      <c r="G667" t="s">
        <v>151</v>
      </c>
      <c r="H667" t="s">
        <v>1967</v>
      </c>
    </row>
    <row r="668" spans="1:8" x14ac:dyDescent="0.2">
      <c r="A668" t="s">
        <v>153</v>
      </c>
      <c r="B668">
        <v>0</v>
      </c>
      <c r="C668">
        <v>0</v>
      </c>
      <c r="D668" t="s">
        <v>1968</v>
      </c>
      <c r="E668" t="s">
        <v>1554</v>
      </c>
      <c r="F668" t="s">
        <v>1950</v>
      </c>
      <c r="G668" t="s">
        <v>151</v>
      </c>
      <c r="H668" t="s">
        <v>1969</v>
      </c>
    </row>
    <row r="669" spans="1:8" x14ac:dyDescent="0.2">
      <c r="A669" t="s">
        <v>153</v>
      </c>
      <c r="B669">
        <v>0</v>
      </c>
      <c r="C669">
        <v>0</v>
      </c>
      <c r="D669" t="s">
        <v>1970</v>
      </c>
      <c r="E669" t="s">
        <v>1554</v>
      </c>
      <c r="F669" t="s">
        <v>1950</v>
      </c>
      <c r="G669" t="s">
        <v>151</v>
      </c>
      <c r="H669" t="s">
        <v>1969</v>
      </c>
    </row>
    <row r="670" spans="1:8" x14ac:dyDescent="0.2">
      <c r="A670" t="s">
        <v>153</v>
      </c>
      <c r="B670">
        <v>0</v>
      </c>
      <c r="C670">
        <v>0</v>
      </c>
      <c r="D670" t="s">
        <v>1971</v>
      </c>
      <c r="E670" t="s">
        <v>1554</v>
      </c>
      <c r="F670" t="s">
        <v>1972</v>
      </c>
      <c r="G670" t="s">
        <v>151</v>
      </c>
      <c r="H670" t="s">
        <v>1973</v>
      </c>
    </row>
    <row r="671" spans="1:8" x14ac:dyDescent="0.2">
      <c r="A671" t="s">
        <v>153</v>
      </c>
      <c r="B671">
        <v>0</v>
      </c>
      <c r="C671">
        <v>0</v>
      </c>
      <c r="D671" t="s">
        <v>1974</v>
      </c>
      <c r="E671" t="s">
        <v>1554</v>
      </c>
      <c r="F671" t="s">
        <v>1972</v>
      </c>
      <c r="G671" t="s">
        <v>151</v>
      </c>
      <c r="H671" t="s">
        <v>1973</v>
      </c>
    </row>
    <row r="672" spans="1:8" x14ac:dyDescent="0.2">
      <c r="A672" t="s">
        <v>153</v>
      </c>
      <c r="B672">
        <v>0</v>
      </c>
      <c r="C672">
        <v>0</v>
      </c>
      <c r="D672" t="s">
        <v>1975</v>
      </c>
      <c r="E672" t="s">
        <v>1554</v>
      </c>
      <c r="F672" t="s">
        <v>1972</v>
      </c>
      <c r="G672" t="s">
        <v>151</v>
      </c>
      <c r="H672" t="s">
        <v>1976</v>
      </c>
    </row>
    <row r="673" spans="1:8" x14ac:dyDescent="0.2">
      <c r="A673" t="s">
        <v>153</v>
      </c>
      <c r="B673">
        <v>0</v>
      </c>
      <c r="C673">
        <v>0</v>
      </c>
      <c r="D673" t="s">
        <v>1977</v>
      </c>
      <c r="E673" t="s">
        <v>1554</v>
      </c>
      <c r="F673" t="s">
        <v>1978</v>
      </c>
      <c r="G673" t="s">
        <v>151</v>
      </c>
      <c r="H673" t="s">
        <v>1979</v>
      </c>
    </row>
    <row r="674" spans="1:8" x14ac:dyDescent="0.2">
      <c r="A674" t="s">
        <v>153</v>
      </c>
      <c r="B674">
        <v>0</v>
      </c>
      <c r="C674">
        <v>0</v>
      </c>
      <c r="D674" t="s">
        <v>1980</v>
      </c>
      <c r="E674" t="s">
        <v>1554</v>
      </c>
      <c r="F674" t="s">
        <v>1978</v>
      </c>
      <c r="G674" t="s">
        <v>151</v>
      </c>
      <c r="H674" t="s">
        <v>1981</v>
      </c>
    </row>
    <row r="675" spans="1:8" x14ac:dyDescent="0.2">
      <c r="A675" t="s">
        <v>153</v>
      </c>
      <c r="B675">
        <v>0</v>
      </c>
      <c r="C675">
        <v>0</v>
      </c>
      <c r="D675" t="s">
        <v>1982</v>
      </c>
      <c r="E675" t="s">
        <v>1554</v>
      </c>
      <c r="F675" t="s">
        <v>1978</v>
      </c>
      <c r="G675" t="s">
        <v>151</v>
      </c>
      <c r="H675" t="s">
        <v>1981</v>
      </c>
    </row>
    <row r="676" spans="1:8" x14ac:dyDescent="0.2">
      <c r="A676" t="s">
        <v>153</v>
      </c>
      <c r="B676">
        <v>0</v>
      </c>
      <c r="C676">
        <v>0</v>
      </c>
      <c r="D676" t="s">
        <v>1983</v>
      </c>
      <c r="E676" t="s">
        <v>1554</v>
      </c>
      <c r="F676" t="s">
        <v>1978</v>
      </c>
      <c r="G676" t="s">
        <v>151</v>
      </c>
      <c r="H676" t="s">
        <v>1984</v>
      </c>
    </row>
    <row r="677" spans="1:8" x14ac:dyDescent="0.2">
      <c r="A677" t="s">
        <v>153</v>
      </c>
      <c r="B677">
        <v>0</v>
      </c>
      <c r="C677">
        <v>0</v>
      </c>
      <c r="D677" t="s">
        <v>1985</v>
      </c>
      <c r="E677" t="s">
        <v>1554</v>
      </c>
      <c r="F677" t="s">
        <v>1978</v>
      </c>
      <c r="G677" t="s">
        <v>151</v>
      </c>
      <c r="H677" t="s">
        <v>1986</v>
      </c>
    </row>
    <row r="678" spans="1:8" x14ac:dyDescent="0.2">
      <c r="A678" t="s">
        <v>153</v>
      </c>
      <c r="B678">
        <v>0</v>
      </c>
      <c r="C678">
        <v>0</v>
      </c>
      <c r="D678" t="s">
        <v>1987</v>
      </c>
      <c r="E678" t="s">
        <v>1554</v>
      </c>
      <c r="F678" t="s">
        <v>1978</v>
      </c>
      <c r="G678" t="s">
        <v>151</v>
      </c>
      <c r="H678" t="s">
        <v>1986</v>
      </c>
    </row>
    <row r="679" spans="1:8" x14ac:dyDescent="0.2">
      <c r="A679" t="s">
        <v>153</v>
      </c>
      <c r="B679">
        <v>0</v>
      </c>
      <c r="C679">
        <v>0</v>
      </c>
      <c r="D679" t="s">
        <v>1988</v>
      </c>
      <c r="E679" t="s">
        <v>1554</v>
      </c>
      <c r="F679" t="s">
        <v>1978</v>
      </c>
      <c r="G679" t="s">
        <v>151</v>
      </c>
      <c r="H679" t="s">
        <v>1989</v>
      </c>
    </row>
    <row r="680" spans="1:8" x14ac:dyDescent="0.2">
      <c r="A680" t="s">
        <v>153</v>
      </c>
      <c r="B680">
        <v>0</v>
      </c>
      <c r="C680">
        <v>0</v>
      </c>
      <c r="D680" t="s">
        <v>1990</v>
      </c>
      <c r="E680" t="s">
        <v>1554</v>
      </c>
      <c r="F680" t="s">
        <v>1991</v>
      </c>
      <c r="G680" t="s">
        <v>151</v>
      </c>
      <c r="H680" t="s">
        <v>1992</v>
      </c>
    </row>
    <row r="681" spans="1:8" x14ac:dyDescent="0.2">
      <c r="A681" t="s">
        <v>153</v>
      </c>
      <c r="B681">
        <v>0</v>
      </c>
      <c r="C681">
        <v>0</v>
      </c>
      <c r="D681" t="s">
        <v>1993</v>
      </c>
      <c r="E681" t="s">
        <v>1554</v>
      </c>
      <c r="F681" t="s">
        <v>1991</v>
      </c>
      <c r="G681" t="s">
        <v>151</v>
      </c>
      <c r="H681" t="s">
        <v>1994</v>
      </c>
    </row>
    <row r="682" spans="1:8" x14ac:dyDescent="0.2">
      <c r="A682" t="s">
        <v>153</v>
      </c>
      <c r="B682">
        <v>0</v>
      </c>
      <c r="C682">
        <v>0</v>
      </c>
      <c r="D682" t="s">
        <v>1995</v>
      </c>
      <c r="E682" t="s">
        <v>1554</v>
      </c>
      <c r="F682" t="s">
        <v>1991</v>
      </c>
      <c r="G682" t="s">
        <v>151</v>
      </c>
      <c r="H682" t="s">
        <v>1996</v>
      </c>
    </row>
    <row r="683" spans="1:8" x14ac:dyDescent="0.2">
      <c r="A683" t="s">
        <v>153</v>
      </c>
      <c r="B683">
        <v>0</v>
      </c>
      <c r="C683">
        <v>0</v>
      </c>
      <c r="D683" t="s">
        <v>1997</v>
      </c>
      <c r="E683" t="s">
        <v>1554</v>
      </c>
      <c r="F683" t="s">
        <v>1991</v>
      </c>
      <c r="G683" t="s">
        <v>151</v>
      </c>
      <c r="H683" t="s">
        <v>1996</v>
      </c>
    </row>
    <row r="684" spans="1:8" x14ac:dyDescent="0.2">
      <c r="A684" t="s">
        <v>153</v>
      </c>
      <c r="B684">
        <v>0</v>
      </c>
      <c r="C684">
        <v>0</v>
      </c>
      <c r="D684" t="s">
        <v>1998</v>
      </c>
      <c r="E684" t="s">
        <v>1554</v>
      </c>
      <c r="F684" t="s">
        <v>1991</v>
      </c>
      <c r="G684" t="s">
        <v>151</v>
      </c>
      <c r="H684" t="s">
        <v>1999</v>
      </c>
    </row>
    <row r="685" spans="1:8" x14ac:dyDescent="0.2">
      <c r="A685" t="s">
        <v>153</v>
      </c>
      <c r="B685">
        <v>0</v>
      </c>
      <c r="C685">
        <v>0</v>
      </c>
      <c r="D685" t="s">
        <v>2000</v>
      </c>
      <c r="E685" t="s">
        <v>1554</v>
      </c>
      <c r="F685" t="s">
        <v>1991</v>
      </c>
      <c r="G685" t="s">
        <v>151</v>
      </c>
      <c r="H685" t="s">
        <v>2001</v>
      </c>
    </row>
    <row r="686" spans="1:8" x14ac:dyDescent="0.2">
      <c r="A686" t="s">
        <v>153</v>
      </c>
      <c r="B686">
        <v>0</v>
      </c>
      <c r="C686">
        <v>0</v>
      </c>
      <c r="D686" t="s">
        <v>2002</v>
      </c>
      <c r="E686" t="s">
        <v>1554</v>
      </c>
      <c r="F686" t="s">
        <v>1991</v>
      </c>
      <c r="G686" t="s">
        <v>151</v>
      </c>
      <c r="H686" t="s">
        <v>2001</v>
      </c>
    </row>
    <row r="687" spans="1:8" x14ac:dyDescent="0.2">
      <c r="A687" t="s">
        <v>153</v>
      </c>
      <c r="B687">
        <v>0</v>
      </c>
      <c r="C687">
        <v>0</v>
      </c>
      <c r="D687" t="s">
        <v>2003</v>
      </c>
      <c r="E687" t="s">
        <v>1554</v>
      </c>
      <c r="F687" t="s">
        <v>1991</v>
      </c>
      <c r="G687" t="s">
        <v>151</v>
      </c>
      <c r="H687" t="s">
        <v>2001</v>
      </c>
    </row>
    <row r="688" spans="1:8" x14ac:dyDescent="0.2">
      <c r="A688" t="s">
        <v>153</v>
      </c>
      <c r="B688">
        <v>0</v>
      </c>
      <c r="C688">
        <v>0</v>
      </c>
      <c r="D688" t="s">
        <v>2004</v>
      </c>
      <c r="E688" t="s">
        <v>1554</v>
      </c>
      <c r="F688" t="s">
        <v>2005</v>
      </c>
      <c r="G688" t="s">
        <v>151</v>
      </c>
      <c r="H688" t="s">
        <v>2006</v>
      </c>
    </row>
    <row r="689" spans="1:8" x14ac:dyDescent="0.2">
      <c r="A689" t="s">
        <v>153</v>
      </c>
      <c r="B689">
        <v>0</v>
      </c>
      <c r="C689">
        <v>0</v>
      </c>
      <c r="D689" t="s">
        <v>2007</v>
      </c>
      <c r="E689" t="s">
        <v>1554</v>
      </c>
      <c r="F689" t="s">
        <v>2005</v>
      </c>
      <c r="G689" t="s">
        <v>151</v>
      </c>
      <c r="H689" t="s">
        <v>2006</v>
      </c>
    </row>
    <row r="690" spans="1:8" x14ac:dyDescent="0.2">
      <c r="A690" t="s">
        <v>153</v>
      </c>
      <c r="B690">
        <v>0</v>
      </c>
      <c r="C690">
        <v>0</v>
      </c>
      <c r="D690" t="s">
        <v>2008</v>
      </c>
      <c r="E690" t="s">
        <v>1554</v>
      </c>
      <c r="F690" t="s">
        <v>2005</v>
      </c>
      <c r="G690" t="s">
        <v>151</v>
      </c>
      <c r="H690" t="s">
        <v>2009</v>
      </c>
    </row>
    <row r="691" spans="1:8" x14ac:dyDescent="0.2">
      <c r="A691" t="s">
        <v>153</v>
      </c>
      <c r="B691">
        <v>0</v>
      </c>
      <c r="C691">
        <v>0</v>
      </c>
      <c r="D691" t="s">
        <v>2010</v>
      </c>
      <c r="E691" t="s">
        <v>1554</v>
      </c>
      <c r="F691" t="s">
        <v>2005</v>
      </c>
      <c r="G691" t="s">
        <v>151</v>
      </c>
      <c r="H691" t="s">
        <v>2009</v>
      </c>
    </row>
    <row r="692" spans="1:8" x14ac:dyDescent="0.2">
      <c r="A692" t="s">
        <v>153</v>
      </c>
      <c r="B692">
        <v>0</v>
      </c>
      <c r="C692">
        <v>0</v>
      </c>
      <c r="D692" t="s">
        <v>2011</v>
      </c>
      <c r="E692" t="s">
        <v>1554</v>
      </c>
      <c r="F692" t="s">
        <v>2005</v>
      </c>
      <c r="G692" t="s">
        <v>151</v>
      </c>
      <c r="H692" t="s">
        <v>2012</v>
      </c>
    </row>
    <row r="693" spans="1:8" x14ac:dyDescent="0.2">
      <c r="A693" t="s">
        <v>153</v>
      </c>
      <c r="B693">
        <v>0</v>
      </c>
      <c r="C693">
        <v>0</v>
      </c>
      <c r="D693" t="s">
        <v>2013</v>
      </c>
      <c r="E693" t="s">
        <v>1554</v>
      </c>
      <c r="F693" t="s">
        <v>2005</v>
      </c>
      <c r="G693" t="s">
        <v>151</v>
      </c>
      <c r="H693" t="s">
        <v>2014</v>
      </c>
    </row>
    <row r="694" spans="1:8" x14ac:dyDescent="0.2">
      <c r="A694" t="s">
        <v>153</v>
      </c>
      <c r="B694">
        <v>0</v>
      </c>
      <c r="C694">
        <v>0</v>
      </c>
      <c r="D694" t="s">
        <v>2015</v>
      </c>
      <c r="E694" t="s">
        <v>1554</v>
      </c>
      <c r="F694" t="s">
        <v>2005</v>
      </c>
      <c r="G694" t="s">
        <v>151</v>
      </c>
      <c r="H694" t="s">
        <v>2016</v>
      </c>
    </row>
    <row r="695" spans="1:8" x14ac:dyDescent="0.2">
      <c r="A695" t="s">
        <v>153</v>
      </c>
      <c r="B695">
        <v>0</v>
      </c>
      <c r="C695">
        <v>0</v>
      </c>
      <c r="D695" t="s">
        <v>2017</v>
      </c>
      <c r="E695" t="s">
        <v>1554</v>
      </c>
      <c r="F695" t="s">
        <v>2005</v>
      </c>
      <c r="G695" t="s">
        <v>151</v>
      </c>
      <c r="H695" t="s">
        <v>2016</v>
      </c>
    </row>
    <row r="696" spans="1:8" x14ac:dyDescent="0.2">
      <c r="A696" t="s">
        <v>153</v>
      </c>
      <c r="B696">
        <v>0</v>
      </c>
      <c r="C696">
        <v>0</v>
      </c>
      <c r="D696" t="s">
        <v>2018</v>
      </c>
      <c r="E696" t="s">
        <v>1554</v>
      </c>
      <c r="F696" t="s">
        <v>2019</v>
      </c>
      <c r="G696" t="s">
        <v>151</v>
      </c>
      <c r="H696" t="s">
        <v>2020</v>
      </c>
    </row>
    <row r="697" spans="1:8" x14ac:dyDescent="0.2">
      <c r="A697" t="s">
        <v>153</v>
      </c>
      <c r="B697">
        <v>0</v>
      </c>
      <c r="C697">
        <v>0</v>
      </c>
      <c r="D697" t="s">
        <v>2021</v>
      </c>
      <c r="E697" t="s">
        <v>1554</v>
      </c>
      <c r="F697" t="s">
        <v>2019</v>
      </c>
      <c r="G697" t="s">
        <v>151</v>
      </c>
      <c r="H697" t="s">
        <v>2020</v>
      </c>
    </row>
    <row r="698" spans="1:8" x14ac:dyDescent="0.2">
      <c r="A698" t="s">
        <v>153</v>
      </c>
      <c r="B698">
        <v>0</v>
      </c>
      <c r="C698">
        <v>0</v>
      </c>
      <c r="D698" t="s">
        <v>2022</v>
      </c>
      <c r="E698" t="s">
        <v>1554</v>
      </c>
      <c r="F698" t="s">
        <v>2019</v>
      </c>
      <c r="G698" t="s">
        <v>151</v>
      </c>
      <c r="H698" t="s">
        <v>2023</v>
      </c>
    </row>
    <row r="699" spans="1:8" x14ac:dyDescent="0.2">
      <c r="A699" t="s">
        <v>153</v>
      </c>
      <c r="B699">
        <v>0</v>
      </c>
      <c r="C699">
        <v>0</v>
      </c>
      <c r="D699" t="s">
        <v>2024</v>
      </c>
      <c r="E699" t="s">
        <v>1554</v>
      </c>
      <c r="F699" t="s">
        <v>2019</v>
      </c>
      <c r="G699" t="s">
        <v>151</v>
      </c>
      <c r="H699" t="s">
        <v>2023</v>
      </c>
    </row>
    <row r="700" spans="1:8" x14ac:dyDescent="0.2">
      <c r="A700" t="s">
        <v>153</v>
      </c>
      <c r="B700">
        <v>0</v>
      </c>
      <c r="C700">
        <v>0</v>
      </c>
      <c r="D700" t="s">
        <v>2025</v>
      </c>
      <c r="E700" t="s">
        <v>1554</v>
      </c>
      <c r="F700" t="s">
        <v>2019</v>
      </c>
      <c r="G700" t="s">
        <v>151</v>
      </c>
      <c r="H700" t="s">
        <v>2026</v>
      </c>
    </row>
    <row r="701" spans="1:8" x14ac:dyDescent="0.2">
      <c r="A701" t="s">
        <v>153</v>
      </c>
      <c r="B701">
        <v>0</v>
      </c>
      <c r="C701">
        <v>0</v>
      </c>
      <c r="D701" t="s">
        <v>2027</v>
      </c>
      <c r="E701" t="s">
        <v>1554</v>
      </c>
      <c r="F701" t="s">
        <v>2019</v>
      </c>
      <c r="G701" t="s">
        <v>151</v>
      </c>
      <c r="H701" t="s">
        <v>2028</v>
      </c>
    </row>
    <row r="702" spans="1:8" x14ac:dyDescent="0.2">
      <c r="A702" t="s">
        <v>153</v>
      </c>
      <c r="B702">
        <v>0</v>
      </c>
      <c r="C702">
        <v>0</v>
      </c>
      <c r="D702" t="s">
        <v>2029</v>
      </c>
      <c r="E702" t="s">
        <v>1554</v>
      </c>
      <c r="F702" t="s">
        <v>2019</v>
      </c>
      <c r="G702" t="s">
        <v>151</v>
      </c>
      <c r="H702" t="s">
        <v>2030</v>
      </c>
    </row>
    <row r="703" spans="1:8" x14ac:dyDescent="0.2">
      <c r="A703" t="s">
        <v>153</v>
      </c>
      <c r="B703">
        <v>0</v>
      </c>
      <c r="C703">
        <v>0</v>
      </c>
      <c r="D703" t="s">
        <v>2031</v>
      </c>
      <c r="E703" t="s">
        <v>1554</v>
      </c>
      <c r="F703" t="s">
        <v>2019</v>
      </c>
      <c r="G703" t="s">
        <v>151</v>
      </c>
      <c r="H703" t="s">
        <v>2030</v>
      </c>
    </row>
    <row r="704" spans="1:8" x14ac:dyDescent="0.2">
      <c r="A704" t="s">
        <v>153</v>
      </c>
      <c r="B704">
        <v>0</v>
      </c>
      <c r="C704">
        <v>0</v>
      </c>
      <c r="D704" t="s">
        <v>2032</v>
      </c>
      <c r="E704" t="s">
        <v>1554</v>
      </c>
      <c r="F704" t="s">
        <v>2019</v>
      </c>
      <c r="G704" t="s">
        <v>151</v>
      </c>
      <c r="H704" t="s">
        <v>2033</v>
      </c>
    </row>
    <row r="705" spans="1:8" x14ac:dyDescent="0.2">
      <c r="A705" t="s">
        <v>153</v>
      </c>
      <c r="B705">
        <v>0</v>
      </c>
      <c r="C705">
        <v>0</v>
      </c>
      <c r="D705" t="s">
        <v>2034</v>
      </c>
      <c r="E705" t="s">
        <v>1554</v>
      </c>
      <c r="F705" t="s">
        <v>2035</v>
      </c>
      <c r="G705" t="s">
        <v>151</v>
      </c>
      <c r="H705" t="s">
        <v>2036</v>
      </c>
    </row>
    <row r="706" spans="1:8" x14ac:dyDescent="0.2">
      <c r="A706" t="s">
        <v>153</v>
      </c>
      <c r="B706">
        <v>0</v>
      </c>
      <c r="C706">
        <v>0</v>
      </c>
      <c r="D706" t="s">
        <v>2037</v>
      </c>
      <c r="E706" t="s">
        <v>1554</v>
      </c>
      <c r="F706" t="s">
        <v>2035</v>
      </c>
      <c r="G706" t="s">
        <v>151</v>
      </c>
      <c r="H706" t="s">
        <v>2038</v>
      </c>
    </row>
    <row r="707" spans="1:8" x14ac:dyDescent="0.2">
      <c r="A707" t="s">
        <v>153</v>
      </c>
      <c r="B707">
        <v>0</v>
      </c>
      <c r="C707">
        <v>0</v>
      </c>
      <c r="D707" t="s">
        <v>2039</v>
      </c>
      <c r="E707" t="s">
        <v>1554</v>
      </c>
      <c r="F707" t="s">
        <v>2035</v>
      </c>
      <c r="G707" t="s">
        <v>151</v>
      </c>
      <c r="H707" t="s">
        <v>2040</v>
      </c>
    </row>
    <row r="708" spans="1:8" x14ac:dyDescent="0.2">
      <c r="A708" t="s">
        <v>153</v>
      </c>
      <c r="B708">
        <v>0</v>
      </c>
      <c r="C708">
        <v>0</v>
      </c>
      <c r="D708" t="s">
        <v>2041</v>
      </c>
      <c r="E708" t="s">
        <v>1554</v>
      </c>
      <c r="F708" t="s">
        <v>2035</v>
      </c>
      <c r="G708" t="s">
        <v>151</v>
      </c>
      <c r="H708" t="s">
        <v>2040</v>
      </c>
    </row>
    <row r="709" spans="1:8" x14ac:dyDescent="0.2">
      <c r="A709" t="s">
        <v>153</v>
      </c>
      <c r="B709">
        <v>0</v>
      </c>
      <c r="C709">
        <v>0</v>
      </c>
      <c r="D709" t="s">
        <v>2042</v>
      </c>
      <c r="E709" t="s">
        <v>1554</v>
      </c>
      <c r="F709" t="s">
        <v>2043</v>
      </c>
      <c r="G709" t="s">
        <v>151</v>
      </c>
      <c r="H709" t="s">
        <v>2044</v>
      </c>
    </row>
    <row r="710" spans="1:8" x14ac:dyDescent="0.2">
      <c r="A710" t="s">
        <v>153</v>
      </c>
      <c r="B710">
        <v>0</v>
      </c>
      <c r="C710">
        <v>0</v>
      </c>
      <c r="D710" t="s">
        <v>2045</v>
      </c>
      <c r="E710" t="s">
        <v>1554</v>
      </c>
      <c r="F710" t="s">
        <v>2043</v>
      </c>
      <c r="G710" t="s">
        <v>151</v>
      </c>
      <c r="H710" t="s">
        <v>2046</v>
      </c>
    </row>
    <row r="711" spans="1:8" x14ac:dyDescent="0.2">
      <c r="A711" t="s">
        <v>153</v>
      </c>
      <c r="B711">
        <v>0</v>
      </c>
      <c r="C711">
        <v>0</v>
      </c>
      <c r="D711" t="s">
        <v>2047</v>
      </c>
      <c r="E711" t="s">
        <v>1554</v>
      </c>
      <c r="F711" t="s">
        <v>2043</v>
      </c>
      <c r="G711" t="s">
        <v>151</v>
      </c>
      <c r="H711" t="s">
        <v>2046</v>
      </c>
    </row>
    <row r="712" spans="1:8" x14ac:dyDescent="0.2">
      <c r="A712" t="s">
        <v>153</v>
      </c>
      <c r="B712">
        <v>0</v>
      </c>
      <c r="C712">
        <v>0</v>
      </c>
      <c r="D712" t="s">
        <v>2048</v>
      </c>
      <c r="E712" t="s">
        <v>1554</v>
      </c>
      <c r="F712" t="s">
        <v>2043</v>
      </c>
      <c r="G712" t="s">
        <v>151</v>
      </c>
      <c r="H712" t="s">
        <v>2049</v>
      </c>
    </row>
    <row r="713" spans="1:8" x14ac:dyDescent="0.2">
      <c r="A713" t="s">
        <v>153</v>
      </c>
      <c r="B713">
        <v>0</v>
      </c>
      <c r="C713">
        <v>0</v>
      </c>
      <c r="D713" t="s">
        <v>2050</v>
      </c>
      <c r="E713" t="s">
        <v>1554</v>
      </c>
      <c r="F713" t="s">
        <v>2043</v>
      </c>
      <c r="G713" t="s">
        <v>151</v>
      </c>
      <c r="H713" t="s">
        <v>2051</v>
      </c>
    </row>
    <row r="714" spans="1:8" x14ac:dyDescent="0.2">
      <c r="A714" t="s">
        <v>153</v>
      </c>
      <c r="B714">
        <v>0</v>
      </c>
      <c r="C714">
        <v>0</v>
      </c>
      <c r="D714" t="s">
        <v>2052</v>
      </c>
      <c r="E714" t="s">
        <v>1554</v>
      </c>
      <c r="F714" t="s">
        <v>2043</v>
      </c>
      <c r="G714" t="s">
        <v>151</v>
      </c>
      <c r="H714" t="s">
        <v>2053</v>
      </c>
    </row>
    <row r="715" spans="1:8" x14ac:dyDescent="0.2">
      <c r="A715" t="s">
        <v>153</v>
      </c>
      <c r="B715">
        <v>0</v>
      </c>
      <c r="C715">
        <v>0</v>
      </c>
      <c r="D715" t="s">
        <v>2054</v>
      </c>
      <c r="E715" t="s">
        <v>1554</v>
      </c>
      <c r="F715" t="s">
        <v>2043</v>
      </c>
      <c r="G715" t="s">
        <v>151</v>
      </c>
      <c r="H715" t="s">
        <v>2055</v>
      </c>
    </row>
    <row r="716" spans="1:8" x14ac:dyDescent="0.2">
      <c r="A716" t="s">
        <v>153</v>
      </c>
      <c r="B716">
        <v>0</v>
      </c>
      <c r="C716">
        <v>0</v>
      </c>
      <c r="D716" t="s">
        <v>2056</v>
      </c>
      <c r="E716" t="s">
        <v>1554</v>
      </c>
      <c r="F716" t="s">
        <v>2043</v>
      </c>
      <c r="G716" t="s">
        <v>151</v>
      </c>
      <c r="H716" t="s">
        <v>2055</v>
      </c>
    </row>
    <row r="717" spans="1:8" x14ac:dyDescent="0.2">
      <c r="A717" t="s">
        <v>153</v>
      </c>
      <c r="B717">
        <v>0</v>
      </c>
      <c r="C717">
        <v>0</v>
      </c>
      <c r="D717" t="s">
        <v>2057</v>
      </c>
      <c r="E717" t="s">
        <v>1554</v>
      </c>
      <c r="F717" t="s">
        <v>2043</v>
      </c>
      <c r="G717" t="s">
        <v>151</v>
      </c>
      <c r="H717" t="s">
        <v>2058</v>
      </c>
    </row>
    <row r="718" spans="1:8" x14ac:dyDescent="0.2">
      <c r="A718" t="s">
        <v>153</v>
      </c>
      <c r="B718">
        <v>0</v>
      </c>
      <c r="C718">
        <v>0</v>
      </c>
      <c r="D718" t="s">
        <v>2059</v>
      </c>
      <c r="E718" t="s">
        <v>1554</v>
      </c>
      <c r="F718" t="s">
        <v>2043</v>
      </c>
      <c r="G718" t="s">
        <v>151</v>
      </c>
      <c r="H718" t="s">
        <v>2060</v>
      </c>
    </row>
    <row r="719" spans="1:8" x14ac:dyDescent="0.2">
      <c r="A719" t="s">
        <v>153</v>
      </c>
      <c r="B719">
        <v>0</v>
      </c>
      <c r="C719">
        <v>0</v>
      </c>
      <c r="D719" t="s">
        <v>2061</v>
      </c>
      <c r="E719" t="s">
        <v>1554</v>
      </c>
      <c r="F719" t="s">
        <v>2062</v>
      </c>
      <c r="G719" t="s">
        <v>151</v>
      </c>
      <c r="H719" t="s">
        <v>2063</v>
      </c>
    </row>
    <row r="720" spans="1:8" x14ac:dyDescent="0.2">
      <c r="A720" t="s">
        <v>153</v>
      </c>
      <c r="B720">
        <v>0</v>
      </c>
      <c r="C720">
        <v>0</v>
      </c>
      <c r="D720" t="s">
        <v>2064</v>
      </c>
      <c r="E720" t="s">
        <v>1554</v>
      </c>
      <c r="F720" t="s">
        <v>2062</v>
      </c>
      <c r="G720" t="s">
        <v>151</v>
      </c>
      <c r="H720" t="s">
        <v>2065</v>
      </c>
    </row>
    <row r="721" spans="1:11" x14ac:dyDescent="0.2">
      <c r="A721" t="s">
        <v>153</v>
      </c>
      <c r="B721">
        <v>0</v>
      </c>
      <c r="C721">
        <v>0</v>
      </c>
      <c r="D721" t="s">
        <v>2066</v>
      </c>
      <c r="E721" t="s">
        <v>1554</v>
      </c>
      <c r="F721" t="s">
        <v>2062</v>
      </c>
      <c r="G721" t="s">
        <v>151</v>
      </c>
      <c r="H721" t="s">
        <v>2067</v>
      </c>
    </row>
    <row r="722" spans="1:11" x14ac:dyDescent="0.2">
      <c r="A722" t="s">
        <v>153</v>
      </c>
      <c r="B722">
        <v>0</v>
      </c>
      <c r="C722">
        <v>0</v>
      </c>
      <c r="D722" t="s">
        <v>2068</v>
      </c>
      <c r="E722" t="s">
        <v>1554</v>
      </c>
      <c r="F722" t="s">
        <v>2062</v>
      </c>
      <c r="G722" t="s">
        <v>151</v>
      </c>
      <c r="H722" t="s">
        <v>2067</v>
      </c>
    </row>
    <row r="723" spans="1:11" x14ac:dyDescent="0.2">
      <c r="A723" t="s">
        <v>153</v>
      </c>
      <c r="B723">
        <v>0</v>
      </c>
      <c r="C723">
        <v>0</v>
      </c>
      <c r="D723" t="s">
        <v>2069</v>
      </c>
      <c r="E723" t="s">
        <v>1554</v>
      </c>
      <c r="F723" t="s">
        <v>2062</v>
      </c>
      <c r="G723" t="s">
        <v>151</v>
      </c>
      <c r="H723" t="s">
        <v>2070</v>
      </c>
    </row>
    <row r="724" spans="1:11" x14ac:dyDescent="0.2">
      <c r="A724" t="s">
        <v>153</v>
      </c>
      <c r="B724">
        <v>0</v>
      </c>
      <c r="C724">
        <v>0</v>
      </c>
      <c r="D724" t="s">
        <v>2071</v>
      </c>
      <c r="E724" t="s">
        <v>1554</v>
      </c>
      <c r="F724" t="s">
        <v>2062</v>
      </c>
      <c r="G724" t="s">
        <v>151</v>
      </c>
      <c r="H724" t="s">
        <v>2070</v>
      </c>
    </row>
    <row r="725" spans="1:11" x14ac:dyDescent="0.2">
      <c r="A725" t="s">
        <v>153</v>
      </c>
      <c r="B725">
        <v>0</v>
      </c>
      <c r="C725">
        <v>0</v>
      </c>
      <c r="D725" t="s">
        <v>2072</v>
      </c>
      <c r="E725" t="s">
        <v>1554</v>
      </c>
      <c r="F725" t="s">
        <v>2073</v>
      </c>
      <c r="G725" t="s">
        <v>151</v>
      </c>
      <c r="H725" t="s">
        <v>2074</v>
      </c>
    </row>
    <row r="726" spans="1:11" x14ac:dyDescent="0.2">
      <c r="A726" t="s">
        <v>153</v>
      </c>
      <c r="B726">
        <v>0</v>
      </c>
      <c r="C726">
        <v>0</v>
      </c>
      <c r="D726" t="s">
        <v>2075</v>
      </c>
      <c r="E726" t="s">
        <v>1554</v>
      </c>
      <c r="F726" t="s">
        <v>2073</v>
      </c>
      <c r="G726" t="s">
        <v>151</v>
      </c>
      <c r="H726" t="s">
        <v>2074</v>
      </c>
    </row>
    <row r="727" spans="1:11" x14ac:dyDescent="0.2">
      <c r="A727" t="s">
        <v>153</v>
      </c>
      <c r="B727">
        <v>0</v>
      </c>
      <c r="C727">
        <v>0</v>
      </c>
      <c r="D727" t="s">
        <v>2076</v>
      </c>
      <c r="E727" t="s">
        <v>1554</v>
      </c>
      <c r="F727" t="s">
        <v>2073</v>
      </c>
      <c r="G727" t="s">
        <v>151</v>
      </c>
      <c r="H727" t="s">
        <v>2077</v>
      </c>
    </row>
    <row r="728" spans="1:11" x14ac:dyDescent="0.2">
      <c r="A728" t="s">
        <v>153</v>
      </c>
      <c r="B728">
        <v>0</v>
      </c>
      <c r="C728">
        <v>0</v>
      </c>
      <c r="D728" t="s">
        <v>2078</v>
      </c>
      <c r="E728" t="s">
        <v>1554</v>
      </c>
      <c r="F728" t="s">
        <v>2073</v>
      </c>
      <c r="G728" t="s">
        <v>151</v>
      </c>
      <c r="H728" t="s">
        <v>2079</v>
      </c>
    </row>
    <row r="729" spans="1:11" x14ac:dyDescent="0.2">
      <c r="A729" t="s">
        <v>153</v>
      </c>
      <c r="B729">
        <v>0</v>
      </c>
      <c r="C729">
        <v>0</v>
      </c>
      <c r="D729" t="s">
        <v>2080</v>
      </c>
      <c r="E729" t="s">
        <v>1554</v>
      </c>
      <c r="F729" t="s">
        <v>2073</v>
      </c>
      <c r="G729" t="s">
        <v>151</v>
      </c>
      <c r="H729" t="s">
        <v>2079</v>
      </c>
    </row>
    <row r="730" spans="1:11" x14ac:dyDescent="0.2">
      <c r="A730" t="s">
        <v>153</v>
      </c>
      <c r="B730">
        <v>0</v>
      </c>
      <c r="C730">
        <v>0</v>
      </c>
      <c r="D730" t="s">
        <v>2081</v>
      </c>
      <c r="E730" t="s">
        <v>1554</v>
      </c>
      <c r="F730" t="s">
        <v>2082</v>
      </c>
      <c r="G730" t="s">
        <v>151</v>
      </c>
      <c r="H730" t="s">
        <v>2083</v>
      </c>
    </row>
    <row r="731" spans="1:11" x14ac:dyDescent="0.2">
      <c r="B731">
        <v>542</v>
      </c>
      <c r="C731">
        <v>4</v>
      </c>
      <c r="D731" t="s">
        <v>2084</v>
      </c>
      <c r="E731">
        <v>2</v>
      </c>
      <c r="F731">
        <v>55</v>
      </c>
      <c r="G731" t="s">
        <v>2085</v>
      </c>
      <c r="H731" t="s">
        <v>2084</v>
      </c>
      <c r="I731" t="s">
        <v>2082</v>
      </c>
      <c r="J731">
        <v>6738</v>
      </c>
      <c r="K731" t="s">
        <v>2086</v>
      </c>
    </row>
    <row r="732" spans="1:11" x14ac:dyDescent="0.2">
      <c r="A732" t="s">
        <v>153</v>
      </c>
      <c r="B732">
        <v>1856</v>
      </c>
      <c r="C732">
        <v>1193</v>
      </c>
      <c r="D732" t="s">
        <v>2087</v>
      </c>
      <c r="E732" t="s">
        <v>2084</v>
      </c>
      <c r="F732" t="s">
        <v>2082</v>
      </c>
      <c r="G732" t="s">
        <v>2088</v>
      </c>
      <c r="H732" t="s">
        <v>2089</v>
      </c>
    </row>
    <row r="733" spans="1:11" x14ac:dyDescent="0.2">
      <c r="A733" t="s">
        <v>153</v>
      </c>
      <c r="B733">
        <v>3519</v>
      </c>
      <c r="C733">
        <v>2216</v>
      </c>
      <c r="D733" t="s">
        <v>2090</v>
      </c>
      <c r="E733" t="s">
        <v>2084</v>
      </c>
      <c r="F733" t="s">
        <v>2082</v>
      </c>
      <c r="G733" t="s">
        <v>2091</v>
      </c>
      <c r="H733" t="s">
        <v>2092</v>
      </c>
    </row>
    <row r="734" spans="1:11" x14ac:dyDescent="0.2">
      <c r="B734">
        <v>3520</v>
      </c>
      <c r="C734">
        <v>2220</v>
      </c>
      <c r="D734" t="s">
        <v>2084</v>
      </c>
      <c r="E734">
        <v>2</v>
      </c>
      <c r="F734">
        <v>75</v>
      </c>
      <c r="G734" t="s">
        <v>2093</v>
      </c>
      <c r="H734" t="s">
        <v>2084</v>
      </c>
      <c r="I734" t="s">
        <v>2082</v>
      </c>
      <c r="J734">
        <v>1058</v>
      </c>
      <c r="K734" t="s">
        <v>2094</v>
      </c>
    </row>
    <row r="735" spans="1:11" x14ac:dyDescent="0.2">
      <c r="A735" t="s">
        <v>153</v>
      </c>
      <c r="B735">
        <v>4190</v>
      </c>
      <c r="C735">
        <v>2830</v>
      </c>
      <c r="D735" t="s">
        <v>2095</v>
      </c>
      <c r="E735" t="s">
        <v>2084</v>
      </c>
      <c r="F735" t="s">
        <v>2096</v>
      </c>
      <c r="G735" t="s">
        <v>1021</v>
      </c>
      <c r="H735" t="s">
        <v>2094</v>
      </c>
    </row>
    <row r="736" spans="1:11" x14ac:dyDescent="0.2">
      <c r="A736" t="s">
        <v>153</v>
      </c>
      <c r="B736">
        <v>6608</v>
      </c>
      <c r="C736">
        <v>4537</v>
      </c>
      <c r="D736" t="s">
        <v>2097</v>
      </c>
      <c r="E736" t="s">
        <v>2084</v>
      </c>
      <c r="F736" t="s">
        <v>2096</v>
      </c>
      <c r="G736" t="s">
        <v>2098</v>
      </c>
      <c r="H736" t="s">
        <v>2099</v>
      </c>
    </row>
    <row r="737" spans="1:11" x14ac:dyDescent="0.2">
      <c r="A737" t="s">
        <v>153</v>
      </c>
      <c r="B737">
        <v>7280</v>
      </c>
      <c r="C737">
        <v>5210</v>
      </c>
      <c r="D737" t="s">
        <v>2100</v>
      </c>
      <c r="E737" t="s">
        <v>2084</v>
      </c>
      <c r="F737" t="s">
        <v>2096</v>
      </c>
      <c r="G737" t="s">
        <v>2101</v>
      </c>
      <c r="H737" t="s">
        <v>2102</v>
      </c>
    </row>
    <row r="738" spans="1:11" x14ac:dyDescent="0.2">
      <c r="A738" t="s">
        <v>153</v>
      </c>
      <c r="B738">
        <v>7791</v>
      </c>
      <c r="C738">
        <v>5722</v>
      </c>
      <c r="D738" t="s">
        <v>2103</v>
      </c>
      <c r="E738" t="s">
        <v>2084</v>
      </c>
      <c r="F738" t="s">
        <v>2104</v>
      </c>
      <c r="G738" t="s">
        <v>1045</v>
      </c>
      <c r="H738" t="s">
        <v>2102</v>
      </c>
    </row>
    <row r="739" spans="1:11" x14ac:dyDescent="0.2">
      <c r="A739" t="s">
        <v>2105</v>
      </c>
      <c r="B739">
        <v>8378</v>
      </c>
      <c r="C739" t="s">
        <v>2106</v>
      </c>
      <c r="D739" t="s">
        <v>2084</v>
      </c>
      <c r="E739" t="s">
        <v>2104</v>
      </c>
      <c r="F739" t="s">
        <v>2107</v>
      </c>
      <c r="G739" t="s">
        <v>2108</v>
      </c>
    </row>
    <row r="740" spans="1:11" x14ac:dyDescent="0.2">
      <c r="B740">
        <v>11165</v>
      </c>
      <c r="C740">
        <v>8383</v>
      </c>
      <c r="D740" t="s">
        <v>2109</v>
      </c>
      <c r="E740">
        <v>2</v>
      </c>
      <c r="F740">
        <v>104</v>
      </c>
      <c r="G740" t="s">
        <v>2110</v>
      </c>
      <c r="H740" t="s">
        <v>2109</v>
      </c>
      <c r="I740" t="s">
        <v>2104</v>
      </c>
      <c r="J740">
        <v>345</v>
      </c>
      <c r="K740" t="s">
        <v>2111</v>
      </c>
    </row>
    <row r="741" spans="1:11" x14ac:dyDescent="0.2">
      <c r="A741" t="s">
        <v>2112</v>
      </c>
      <c r="B741">
        <v>8950</v>
      </c>
      <c r="C741" t="s">
        <v>2113</v>
      </c>
      <c r="D741" t="s">
        <v>2109</v>
      </c>
      <c r="E741" t="s">
        <v>2104</v>
      </c>
      <c r="F741" t="s">
        <v>2114</v>
      </c>
      <c r="G741" t="s">
        <v>2111</v>
      </c>
    </row>
    <row r="742" spans="1:11" x14ac:dyDescent="0.2">
      <c r="A742" t="s">
        <v>2115</v>
      </c>
      <c r="B742">
        <v>9531</v>
      </c>
      <c r="C742" t="s">
        <v>2116</v>
      </c>
      <c r="D742" t="s">
        <v>2109</v>
      </c>
      <c r="E742" t="s">
        <v>2104</v>
      </c>
      <c r="F742" t="s">
        <v>2117</v>
      </c>
      <c r="G742" t="s">
        <v>2118</v>
      </c>
    </row>
    <row r="743" spans="1:11" x14ac:dyDescent="0.2">
      <c r="A743" t="s">
        <v>2119</v>
      </c>
      <c r="B743">
        <v>10571</v>
      </c>
      <c r="C743" t="s">
        <v>2120</v>
      </c>
      <c r="D743" t="s">
        <v>2109</v>
      </c>
      <c r="E743" t="s">
        <v>2104</v>
      </c>
      <c r="F743" t="s">
        <v>2121</v>
      </c>
      <c r="G743" t="s">
        <v>2122</v>
      </c>
    </row>
    <row r="744" spans="1:11" x14ac:dyDescent="0.2">
      <c r="A744" t="s">
        <v>2123</v>
      </c>
      <c r="B744">
        <v>13131</v>
      </c>
      <c r="C744" t="s">
        <v>2124</v>
      </c>
      <c r="D744" t="s">
        <v>2125</v>
      </c>
      <c r="E744" t="s">
        <v>2104</v>
      </c>
      <c r="F744" t="s">
        <v>2107</v>
      </c>
      <c r="G744" t="s">
        <v>2126</v>
      </c>
    </row>
    <row r="745" spans="1:11" x14ac:dyDescent="0.2">
      <c r="A745" t="s">
        <v>2127</v>
      </c>
      <c r="B745">
        <v>14918</v>
      </c>
      <c r="C745" t="s">
        <v>2128</v>
      </c>
      <c r="D745" t="s">
        <v>2125</v>
      </c>
      <c r="E745" t="s">
        <v>2104</v>
      </c>
      <c r="F745" t="s">
        <v>2129</v>
      </c>
      <c r="G745" t="s">
        <v>2130</v>
      </c>
    </row>
    <row r="746" spans="1:11" x14ac:dyDescent="0.2">
      <c r="B746">
        <v>18759</v>
      </c>
      <c r="C746">
        <v>14922</v>
      </c>
      <c r="D746" t="s">
        <v>2125</v>
      </c>
      <c r="E746">
        <v>2</v>
      </c>
      <c r="F746">
        <v>9</v>
      </c>
      <c r="G746" t="s">
        <v>2131</v>
      </c>
      <c r="H746" t="s">
        <v>2125</v>
      </c>
      <c r="I746" t="s">
        <v>2104</v>
      </c>
      <c r="J746">
        <v>212</v>
      </c>
      <c r="K746" t="s">
        <v>2132</v>
      </c>
    </row>
    <row r="747" spans="1:11" x14ac:dyDescent="0.2">
      <c r="A747" t="s">
        <v>2133</v>
      </c>
      <c r="B747">
        <v>16267</v>
      </c>
      <c r="C747" t="s">
        <v>2134</v>
      </c>
      <c r="D747" t="s">
        <v>2125</v>
      </c>
      <c r="E747" t="s">
        <v>2104</v>
      </c>
      <c r="F747" t="s">
        <v>1023</v>
      </c>
      <c r="G747" t="s">
        <v>2135</v>
      </c>
    </row>
    <row r="748" spans="1:11" x14ac:dyDescent="0.2">
      <c r="A748" t="s">
        <v>2136</v>
      </c>
      <c r="B748">
        <v>16819</v>
      </c>
      <c r="C748" t="s">
        <v>2137</v>
      </c>
      <c r="D748" t="s">
        <v>2125</v>
      </c>
      <c r="E748" t="s">
        <v>2104</v>
      </c>
      <c r="F748" t="s">
        <v>2138</v>
      </c>
      <c r="G748" t="s">
        <v>2139</v>
      </c>
    </row>
    <row r="749" spans="1:11" x14ac:dyDescent="0.2">
      <c r="A749" t="s">
        <v>2140</v>
      </c>
      <c r="B749">
        <v>18388</v>
      </c>
      <c r="C749" t="s">
        <v>2141</v>
      </c>
      <c r="D749" t="s">
        <v>2125</v>
      </c>
      <c r="E749" t="s">
        <v>2142</v>
      </c>
      <c r="F749" t="s">
        <v>1020</v>
      </c>
      <c r="G749" t="s">
        <v>2143</v>
      </c>
    </row>
    <row r="750" spans="1:11" x14ac:dyDescent="0.2">
      <c r="A750" t="s">
        <v>2144</v>
      </c>
      <c r="B750">
        <v>18999</v>
      </c>
      <c r="C750" t="s">
        <v>2145</v>
      </c>
      <c r="D750" t="s">
        <v>2125</v>
      </c>
      <c r="E750" t="s">
        <v>2142</v>
      </c>
      <c r="F750" t="s">
        <v>1047</v>
      </c>
      <c r="G750" t="s">
        <v>2146</v>
      </c>
    </row>
    <row r="751" spans="1:11" x14ac:dyDescent="0.2">
      <c r="A751" t="s">
        <v>2147</v>
      </c>
      <c r="B751">
        <v>19710</v>
      </c>
      <c r="C751" t="s">
        <v>2148</v>
      </c>
      <c r="D751" t="s">
        <v>2125</v>
      </c>
      <c r="E751" t="s">
        <v>2142</v>
      </c>
      <c r="F751" t="s">
        <v>1047</v>
      </c>
      <c r="G751" t="s">
        <v>2149</v>
      </c>
    </row>
    <row r="752" spans="1:11" x14ac:dyDescent="0.2">
      <c r="A752" t="s">
        <v>2150</v>
      </c>
      <c r="B752">
        <v>20354</v>
      </c>
      <c r="C752" t="s">
        <v>2151</v>
      </c>
      <c r="D752" t="s">
        <v>2125</v>
      </c>
      <c r="E752" t="s">
        <v>2142</v>
      </c>
      <c r="F752" t="s">
        <v>2152</v>
      </c>
      <c r="G752" t="s">
        <v>2153</v>
      </c>
    </row>
    <row r="753" spans="1:11" x14ac:dyDescent="0.2">
      <c r="A753" t="s">
        <v>2154</v>
      </c>
      <c r="B753">
        <v>21105</v>
      </c>
      <c r="C753" t="s">
        <v>2155</v>
      </c>
      <c r="D753" t="s">
        <v>2125</v>
      </c>
      <c r="E753" t="s">
        <v>2142</v>
      </c>
      <c r="F753" t="s">
        <v>2156</v>
      </c>
      <c r="G753" t="s">
        <v>2153</v>
      </c>
    </row>
    <row r="754" spans="1:11" x14ac:dyDescent="0.2">
      <c r="A754" t="s">
        <v>2157</v>
      </c>
      <c r="B754">
        <v>22183</v>
      </c>
      <c r="C754" t="s">
        <v>2158</v>
      </c>
      <c r="D754" t="s">
        <v>2159</v>
      </c>
      <c r="E754" t="s">
        <v>2142</v>
      </c>
      <c r="F754" t="s">
        <v>2160</v>
      </c>
      <c r="G754" t="s">
        <v>2161</v>
      </c>
    </row>
    <row r="755" spans="1:11" x14ac:dyDescent="0.2">
      <c r="A755" t="s">
        <v>2162</v>
      </c>
      <c r="B755">
        <v>23419</v>
      </c>
      <c r="C755" t="s">
        <v>2163</v>
      </c>
      <c r="D755" t="s">
        <v>2159</v>
      </c>
      <c r="E755" t="s">
        <v>2142</v>
      </c>
      <c r="F755" t="s">
        <v>2164</v>
      </c>
      <c r="G755" t="s">
        <v>2165</v>
      </c>
    </row>
    <row r="756" spans="1:11" x14ac:dyDescent="0.2">
      <c r="A756" t="s">
        <v>2166</v>
      </c>
      <c r="B756">
        <v>25067</v>
      </c>
      <c r="C756" t="s">
        <v>2167</v>
      </c>
      <c r="D756" t="s">
        <v>2159</v>
      </c>
      <c r="E756" t="s">
        <v>2142</v>
      </c>
      <c r="F756" t="s">
        <v>2168</v>
      </c>
      <c r="G756" t="s">
        <v>2165</v>
      </c>
    </row>
    <row r="757" spans="1:11" x14ac:dyDescent="0.2">
      <c r="B757">
        <v>29920</v>
      </c>
      <c r="C757">
        <v>25071</v>
      </c>
      <c r="D757" t="s">
        <v>2159</v>
      </c>
      <c r="E757">
        <v>2</v>
      </c>
      <c r="F757">
        <v>120</v>
      </c>
      <c r="G757" t="s">
        <v>2169</v>
      </c>
      <c r="H757" t="s">
        <v>2159</v>
      </c>
      <c r="I757" t="s">
        <v>2142</v>
      </c>
      <c r="J757">
        <v>145</v>
      </c>
      <c r="K757" t="s">
        <v>2170</v>
      </c>
    </row>
    <row r="758" spans="1:11" x14ac:dyDescent="0.2">
      <c r="A758" t="s">
        <v>2171</v>
      </c>
      <c r="B758">
        <v>25567</v>
      </c>
      <c r="C758" t="s">
        <v>2172</v>
      </c>
      <c r="D758" t="s">
        <v>2159</v>
      </c>
      <c r="E758" t="s">
        <v>2142</v>
      </c>
      <c r="F758" t="s">
        <v>2168</v>
      </c>
      <c r="G758" t="s">
        <v>2170</v>
      </c>
    </row>
    <row r="759" spans="1:11" x14ac:dyDescent="0.2">
      <c r="A759" t="s">
        <v>2173</v>
      </c>
      <c r="B759">
        <v>29382</v>
      </c>
      <c r="C759" t="s">
        <v>2174</v>
      </c>
      <c r="D759" t="s">
        <v>2175</v>
      </c>
      <c r="E759" t="s">
        <v>2142</v>
      </c>
      <c r="F759" t="s">
        <v>2091</v>
      </c>
      <c r="G759" t="s">
        <v>2176</v>
      </c>
    </row>
    <row r="760" spans="1:11" x14ac:dyDescent="0.2">
      <c r="A760" t="s">
        <v>2177</v>
      </c>
      <c r="B760">
        <v>29913</v>
      </c>
      <c r="C760" t="s">
        <v>2178</v>
      </c>
      <c r="D760" t="s">
        <v>2175</v>
      </c>
      <c r="E760" t="s">
        <v>2142</v>
      </c>
      <c r="F760" t="s">
        <v>2091</v>
      </c>
      <c r="G760" t="s">
        <v>2179</v>
      </c>
    </row>
    <row r="761" spans="1:11" x14ac:dyDescent="0.2">
      <c r="A761" t="s">
        <v>2180</v>
      </c>
      <c r="B761">
        <v>30430</v>
      </c>
      <c r="C761" t="s">
        <v>2181</v>
      </c>
      <c r="D761" t="s">
        <v>2175</v>
      </c>
      <c r="E761" t="s">
        <v>2142</v>
      </c>
      <c r="F761" t="s">
        <v>2182</v>
      </c>
      <c r="G761" t="s">
        <v>2183</v>
      </c>
    </row>
    <row r="762" spans="1:11" x14ac:dyDescent="0.2">
      <c r="B762">
        <v>37262</v>
      </c>
      <c r="C762">
        <v>30883</v>
      </c>
      <c r="D762" t="s">
        <v>2175</v>
      </c>
      <c r="E762">
        <v>6</v>
      </c>
      <c r="F762">
        <v>182</v>
      </c>
      <c r="G762" t="s">
        <v>2184</v>
      </c>
      <c r="H762" t="s">
        <v>2175</v>
      </c>
      <c r="I762" t="s">
        <v>2142</v>
      </c>
      <c r="J762">
        <v>120</v>
      </c>
      <c r="K762" t="s">
        <v>2185</v>
      </c>
    </row>
    <row r="763" spans="1:11" x14ac:dyDescent="0.2">
      <c r="A763" t="s">
        <v>2186</v>
      </c>
      <c r="B763">
        <v>33807</v>
      </c>
      <c r="C763" t="s">
        <v>2187</v>
      </c>
      <c r="D763" t="s">
        <v>2175</v>
      </c>
      <c r="E763" t="s">
        <v>2188</v>
      </c>
      <c r="F763" t="s">
        <v>2189</v>
      </c>
      <c r="G763" t="s">
        <v>2190</v>
      </c>
    </row>
    <row r="764" spans="1:11" x14ac:dyDescent="0.2">
      <c r="A764" t="s">
        <v>2191</v>
      </c>
      <c r="B764">
        <v>35512</v>
      </c>
      <c r="C764" t="s">
        <v>2192</v>
      </c>
      <c r="D764" t="s">
        <v>2193</v>
      </c>
      <c r="E764" t="s">
        <v>2188</v>
      </c>
      <c r="F764" t="s">
        <v>2194</v>
      </c>
      <c r="G764" t="s">
        <v>2195</v>
      </c>
    </row>
    <row r="765" spans="1:11" x14ac:dyDescent="0.2">
      <c r="A765" t="s">
        <v>2196</v>
      </c>
      <c r="B765">
        <v>37141</v>
      </c>
      <c r="C765" t="s">
        <v>2197</v>
      </c>
      <c r="D765" t="s">
        <v>2193</v>
      </c>
      <c r="E765" t="s">
        <v>2188</v>
      </c>
      <c r="F765" t="s">
        <v>1020</v>
      </c>
      <c r="G765" t="s">
        <v>2198</v>
      </c>
    </row>
    <row r="766" spans="1:11" x14ac:dyDescent="0.2">
      <c r="B766">
        <v>45481</v>
      </c>
      <c r="C766">
        <v>37670</v>
      </c>
      <c r="D766" t="s">
        <v>2193</v>
      </c>
      <c r="E766">
        <v>2</v>
      </c>
      <c r="F766">
        <v>114</v>
      </c>
      <c r="G766" t="s">
        <v>2199</v>
      </c>
      <c r="H766" t="s">
        <v>2193</v>
      </c>
      <c r="I766" t="s">
        <v>2188</v>
      </c>
      <c r="J766">
        <v>100</v>
      </c>
      <c r="K766" t="s">
        <v>2200</v>
      </c>
    </row>
    <row r="767" spans="1:11" x14ac:dyDescent="0.2">
      <c r="A767" t="s">
        <v>2201</v>
      </c>
      <c r="B767">
        <v>42259</v>
      </c>
      <c r="C767" t="s">
        <v>2202</v>
      </c>
      <c r="D767" t="s">
        <v>2193</v>
      </c>
      <c r="E767" t="s">
        <v>2188</v>
      </c>
      <c r="F767" t="s">
        <v>2117</v>
      </c>
      <c r="G767" t="s">
        <v>2203</v>
      </c>
    </row>
    <row r="768" spans="1:11" x14ac:dyDescent="0.2">
      <c r="A768" t="s">
        <v>2204</v>
      </c>
      <c r="B768">
        <v>42925</v>
      </c>
      <c r="C768" t="s">
        <v>2205</v>
      </c>
      <c r="D768" t="s">
        <v>2193</v>
      </c>
      <c r="E768" t="s">
        <v>2188</v>
      </c>
      <c r="F768" t="s">
        <v>2117</v>
      </c>
      <c r="G768" t="s">
        <v>2206</v>
      </c>
    </row>
    <row r="769" spans="1:11" x14ac:dyDescent="0.2">
      <c r="A769" t="s">
        <v>2207</v>
      </c>
      <c r="B769">
        <v>43355</v>
      </c>
      <c r="C769" t="s">
        <v>2208</v>
      </c>
      <c r="D769" t="s">
        <v>2209</v>
      </c>
      <c r="E769" t="s">
        <v>2188</v>
      </c>
      <c r="F769" t="s">
        <v>2210</v>
      </c>
      <c r="G769" t="s">
        <v>2206</v>
      </c>
    </row>
    <row r="770" spans="1:11" x14ac:dyDescent="0.2">
      <c r="B770">
        <v>52969</v>
      </c>
      <c r="C770">
        <v>43983</v>
      </c>
      <c r="D770" t="s">
        <v>2209</v>
      </c>
      <c r="E770">
        <v>2</v>
      </c>
      <c r="F770">
        <v>7</v>
      </c>
      <c r="G770" t="s">
        <v>2211</v>
      </c>
      <c r="H770" t="s">
        <v>2209</v>
      </c>
      <c r="I770" t="s">
        <v>2188</v>
      </c>
      <c r="J770" t="s">
        <v>2212</v>
      </c>
      <c r="K770" t="s">
        <v>2213</v>
      </c>
    </row>
    <row r="771" spans="1:11" x14ac:dyDescent="0.2">
      <c r="A771" t="s">
        <v>2214</v>
      </c>
      <c r="B771">
        <v>44792</v>
      </c>
      <c r="C771" t="s">
        <v>2215</v>
      </c>
      <c r="D771" t="s">
        <v>2209</v>
      </c>
      <c r="E771" t="s">
        <v>2188</v>
      </c>
      <c r="F771" t="s">
        <v>1045</v>
      </c>
      <c r="G771" t="s">
        <v>2213</v>
      </c>
    </row>
    <row r="772" spans="1:11" x14ac:dyDescent="0.2">
      <c r="A772" t="s">
        <v>2216</v>
      </c>
      <c r="B772">
        <v>46638</v>
      </c>
      <c r="C772" t="s">
        <v>2217</v>
      </c>
      <c r="D772" t="s">
        <v>2209</v>
      </c>
      <c r="E772" t="s">
        <v>2188</v>
      </c>
      <c r="F772" t="s">
        <v>1045</v>
      </c>
      <c r="G772" t="s">
        <v>2218</v>
      </c>
    </row>
    <row r="773" spans="1:11" x14ac:dyDescent="0.2">
      <c r="A773" t="s">
        <v>2219</v>
      </c>
      <c r="B773">
        <v>47269</v>
      </c>
      <c r="C773" t="s">
        <v>2220</v>
      </c>
      <c r="D773" t="s">
        <v>2209</v>
      </c>
      <c r="E773" t="s">
        <v>2221</v>
      </c>
      <c r="F773" t="s">
        <v>2117</v>
      </c>
      <c r="G773" t="s">
        <v>2222</v>
      </c>
    </row>
    <row r="774" spans="1:11" x14ac:dyDescent="0.2">
      <c r="A774" t="s">
        <v>2223</v>
      </c>
      <c r="B774">
        <v>47786</v>
      </c>
      <c r="C774" t="s">
        <v>2224</v>
      </c>
      <c r="D774" t="s">
        <v>2209</v>
      </c>
      <c r="E774" t="s">
        <v>2221</v>
      </c>
      <c r="F774" t="s">
        <v>2117</v>
      </c>
      <c r="G774" t="s">
        <v>2222</v>
      </c>
    </row>
    <row r="775" spans="1:11" x14ac:dyDescent="0.2">
      <c r="B775">
        <v>58416</v>
      </c>
      <c r="C775">
        <v>48946</v>
      </c>
      <c r="D775" t="s">
        <v>2209</v>
      </c>
      <c r="E775">
        <v>10</v>
      </c>
      <c r="F775">
        <v>112</v>
      </c>
      <c r="G775" t="s">
        <v>2225</v>
      </c>
      <c r="H775" t="s">
        <v>2209</v>
      </c>
      <c r="I775" t="s">
        <v>2221</v>
      </c>
      <c r="J775" t="s">
        <v>2226</v>
      </c>
      <c r="K775" t="s">
        <v>2227</v>
      </c>
    </row>
    <row r="776" spans="1:11" x14ac:dyDescent="0.2">
      <c r="A776" t="s">
        <v>2228</v>
      </c>
      <c r="B776">
        <v>49462</v>
      </c>
      <c r="C776" t="s">
        <v>2229</v>
      </c>
      <c r="D776" t="s">
        <v>2209</v>
      </c>
      <c r="E776" t="s">
        <v>2221</v>
      </c>
      <c r="F776" t="s">
        <v>2210</v>
      </c>
      <c r="G776" t="s">
        <v>2227</v>
      </c>
    </row>
    <row r="777" spans="1:11" x14ac:dyDescent="0.2">
      <c r="A777" t="s">
        <v>2230</v>
      </c>
      <c r="B777">
        <v>51462</v>
      </c>
      <c r="C777" t="s">
        <v>2231</v>
      </c>
      <c r="D777" t="s">
        <v>2209</v>
      </c>
      <c r="E777" t="s">
        <v>2221</v>
      </c>
      <c r="F777" t="s">
        <v>2232</v>
      </c>
      <c r="G777" t="s">
        <v>2233</v>
      </c>
    </row>
    <row r="778" spans="1:11" x14ac:dyDescent="0.2">
      <c r="A778" t="s">
        <v>2234</v>
      </c>
      <c r="B778">
        <v>52447</v>
      </c>
      <c r="C778" t="s">
        <v>2235</v>
      </c>
      <c r="D778" t="s">
        <v>2209</v>
      </c>
      <c r="E778" t="s">
        <v>2221</v>
      </c>
      <c r="F778" t="s">
        <v>2236</v>
      </c>
      <c r="G778" t="s">
        <v>2237</v>
      </c>
    </row>
    <row r="779" spans="1:11" x14ac:dyDescent="0.2">
      <c r="A779" t="s">
        <v>2238</v>
      </c>
      <c r="B779">
        <v>53127</v>
      </c>
      <c r="C779" t="s">
        <v>2239</v>
      </c>
      <c r="D779" t="s">
        <v>2209</v>
      </c>
      <c r="E779" t="s">
        <v>2221</v>
      </c>
      <c r="F779" t="s">
        <v>1045</v>
      </c>
      <c r="G779" t="s">
        <v>2237</v>
      </c>
    </row>
    <row r="780" spans="1:11" x14ac:dyDescent="0.2">
      <c r="A780" t="s">
        <v>2240</v>
      </c>
      <c r="B780">
        <v>54117</v>
      </c>
      <c r="C780" t="s">
        <v>2241</v>
      </c>
      <c r="D780" t="s">
        <v>2209</v>
      </c>
      <c r="E780" t="s">
        <v>2221</v>
      </c>
      <c r="F780" t="s">
        <v>2210</v>
      </c>
      <c r="G780" t="s">
        <v>2242</v>
      </c>
    </row>
    <row r="781" spans="1:11" x14ac:dyDescent="0.2">
      <c r="B781">
        <v>64939</v>
      </c>
      <c r="C781">
        <v>54418</v>
      </c>
      <c r="D781" t="s">
        <v>2209</v>
      </c>
      <c r="E781">
        <v>8</v>
      </c>
      <c r="F781">
        <v>9</v>
      </c>
      <c r="G781" t="s">
        <v>2243</v>
      </c>
      <c r="H781" t="s">
        <v>2209</v>
      </c>
      <c r="I781" t="s">
        <v>2221</v>
      </c>
      <c r="J781" t="s">
        <v>2244</v>
      </c>
      <c r="K781" t="s">
        <v>2245</v>
      </c>
    </row>
    <row r="782" spans="1:11" x14ac:dyDescent="0.2">
      <c r="A782" t="s">
        <v>2246</v>
      </c>
      <c r="B782">
        <v>57395</v>
      </c>
      <c r="C782" t="s">
        <v>2247</v>
      </c>
      <c r="D782" t="s">
        <v>2209</v>
      </c>
      <c r="E782" t="s">
        <v>2248</v>
      </c>
      <c r="F782" t="s">
        <v>2249</v>
      </c>
      <c r="G782" t="s">
        <v>2250</v>
      </c>
    </row>
    <row r="783" spans="1:11" x14ac:dyDescent="0.2">
      <c r="A783" t="s">
        <v>2251</v>
      </c>
      <c r="B783">
        <v>58109</v>
      </c>
      <c r="C783" t="s">
        <v>2252</v>
      </c>
      <c r="D783" t="s">
        <v>2253</v>
      </c>
      <c r="E783" t="s">
        <v>2248</v>
      </c>
      <c r="F783" t="s">
        <v>2249</v>
      </c>
      <c r="G783" t="s">
        <v>2254</v>
      </c>
    </row>
    <row r="784" spans="1:11" x14ac:dyDescent="0.2">
      <c r="B784">
        <v>71076</v>
      </c>
      <c r="C784">
        <v>58702</v>
      </c>
      <c r="D784" t="s">
        <v>2253</v>
      </c>
      <c r="E784">
        <v>2</v>
      </c>
      <c r="F784">
        <v>15</v>
      </c>
      <c r="G784" t="s">
        <v>2255</v>
      </c>
      <c r="H784" t="s">
        <v>2253</v>
      </c>
      <c r="I784" t="s">
        <v>2248</v>
      </c>
      <c r="J784" t="s">
        <v>2256</v>
      </c>
      <c r="K784" t="s">
        <v>2257</v>
      </c>
    </row>
    <row r="785" spans="1:11" x14ac:dyDescent="0.2">
      <c r="A785" t="s">
        <v>2258</v>
      </c>
      <c r="B785">
        <v>59731</v>
      </c>
      <c r="C785" t="s">
        <v>2259</v>
      </c>
      <c r="D785" t="s">
        <v>2253</v>
      </c>
      <c r="E785" t="s">
        <v>2248</v>
      </c>
      <c r="F785" t="s">
        <v>2249</v>
      </c>
      <c r="G785" t="s">
        <v>2257</v>
      </c>
    </row>
    <row r="786" spans="1:11" x14ac:dyDescent="0.2">
      <c r="A786" t="s">
        <v>2260</v>
      </c>
      <c r="B786">
        <v>60345</v>
      </c>
      <c r="C786" t="s">
        <v>2261</v>
      </c>
      <c r="D786" t="s">
        <v>2253</v>
      </c>
      <c r="E786" t="s">
        <v>2248</v>
      </c>
      <c r="F786" t="s">
        <v>2262</v>
      </c>
      <c r="G786" t="s">
        <v>2263</v>
      </c>
    </row>
    <row r="787" spans="1:11" x14ac:dyDescent="0.2">
      <c r="A787" t="s">
        <v>2264</v>
      </c>
      <c r="B787">
        <v>62202</v>
      </c>
      <c r="C787" t="s">
        <v>2265</v>
      </c>
      <c r="D787" t="s">
        <v>2253</v>
      </c>
      <c r="E787" t="s">
        <v>2248</v>
      </c>
      <c r="F787" t="s">
        <v>2138</v>
      </c>
      <c r="G787" t="s">
        <v>2266</v>
      </c>
    </row>
    <row r="788" spans="1:11" x14ac:dyDescent="0.2">
      <c r="A788" t="s">
        <v>2267</v>
      </c>
      <c r="B788">
        <v>64630</v>
      </c>
      <c r="C788" t="s">
        <v>2268</v>
      </c>
      <c r="D788" t="s">
        <v>2253</v>
      </c>
      <c r="E788" t="s">
        <v>2248</v>
      </c>
      <c r="F788" t="s">
        <v>2194</v>
      </c>
      <c r="G788" t="s">
        <v>2269</v>
      </c>
    </row>
    <row r="789" spans="1:11" x14ac:dyDescent="0.2">
      <c r="B789">
        <v>77754</v>
      </c>
      <c r="C789">
        <v>64634</v>
      </c>
      <c r="D789" t="s">
        <v>2253</v>
      </c>
      <c r="E789">
        <v>2</v>
      </c>
      <c r="F789">
        <v>8</v>
      </c>
      <c r="G789" t="s">
        <v>2270</v>
      </c>
      <c r="H789" t="s">
        <v>2253</v>
      </c>
      <c r="I789" t="s">
        <v>2248</v>
      </c>
      <c r="J789" t="s">
        <v>2271</v>
      </c>
      <c r="K789" t="s">
        <v>2272</v>
      </c>
    </row>
    <row r="790" spans="1:11" x14ac:dyDescent="0.2">
      <c r="A790" t="s">
        <v>2273</v>
      </c>
      <c r="B790">
        <v>66154</v>
      </c>
      <c r="C790" t="s">
        <v>2274</v>
      </c>
      <c r="D790" t="s">
        <v>2253</v>
      </c>
      <c r="E790" t="s">
        <v>2248</v>
      </c>
      <c r="F790" t="s">
        <v>1023</v>
      </c>
      <c r="G790" t="s">
        <v>2272</v>
      </c>
    </row>
    <row r="791" spans="1:11" x14ac:dyDescent="0.2">
      <c r="A791" t="s">
        <v>2275</v>
      </c>
      <c r="B791">
        <v>67849</v>
      </c>
      <c r="C791" t="s">
        <v>2276</v>
      </c>
      <c r="D791" t="s">
        <v>2253</v>
      </c>
      <c r="E791" t="s">
        <v>2248</v>
      </c>
      <c r="F791" t="s">
        <v>1040</v>
      </c>
      <c r="G791" t="s">
        <v>2277</v>
      </c>
    </row>
    <row r="792" spans="1:11" x14ac:dyDescent="0.2">
      <c r="A792" t="s">
        <v>2278</v>
      </c>
      <c r="B792">
        <v>68461</v>
      </c>
      <c r="C792" t="s">
        <v>2279</v>
      </c>
      <c r="D792" t="s">
        <v>2253</v>
      </c>
      <c r="E792" t="s">
        <v>2248</v>
      </c>
      <c r="F792" t="s">
        <v>2194</v>
      </c>
      <c r="G792" t="s">
        <v>2277</v>
      </c>
    </row>
    <row r="793" spans="1:11" x14ac:dyDescent="0.2">
      <c r="A793" t="s">
        <v>2280</v>
      </c>
      <c r="B793">
        <v>70335</v>
      </c>
      <c r="C793" t="s">
        <v>2281</v>
      </c>
      <c r="D793" t="s">
        <v>2253</v>
      </c>
      <c r="E793" t="s">
        <v>2282</v>
      </c>
      <c r="F793" t="s">
        <v>2138</v>
      </c>
      <c r="G793" t="s">
        <v>2283</v>
      </c>
    </row>
    <row r="794" spans="1:11" x14ac:dyDescent="0.2">
      <c r="A794" t="s">
        <v>2284</v>
      </c>
      <c r="B794">
        <v>71197</v>
      </c>
      <c r="C794" t="s">
        <v>2285</v>
      </c>
      <c r="D794" t="s">
        <v>2253</v>
      </c>
      <c r="E794" t="s">
        <v>2282</v>
      </c>
      <c r="F794" t="s">
        <v>2194</v>
      </c>
      <c r="G794" t="s">
        <v>2286</v>
      </c>
    </row>
    <row r="795" spans="1:11" x14ac:dyDescent="0.2">
      <c r="A795" t="s">
        <v>2287</v>
      </c>
      <c r="B795">
        <v>72859</v>
      </c>
      <c r="C795" t="s">
        <v>2288</v>
      </c>
      <c r="D795" t="s">
        <v>2289</v>
      </c>
      <c r="E795" t="s">
        <v>2290</v>
      </c>
      <c r="F795" t="s">
        <v>2291</v>
      </c>
      <c r="G795" t="s">
        <v>2292</v>
      </c>
    </row>
    <row r="796" spans="1:11" x14ac:dyDescent="0.2">
      <c r="A796" t="s">
        <v>2293</v>
      </c>
      <c r="B796">
        <v>73428</v>
      </c>
      <c r="C796" t="s">
        <v>2294</v>
      </c>
      <c r="D796" t="s">
        <v>2289</v>
      </c>
      <c r="E796" t="s">
        <v>2290</v>
      </c>
      <c r="F796" t="s">
        <v>1022</v>
      </c>
      <c r="G796" t="s">
        <v>2292</v>
      </c>
    </row>
    <row r="797" spans="1:11" x14ac:dyDescent="0.2">
      <c r="A797" t="s">
        <v>2295</v>
      </c>
      <c r="B797">
        <v>75032</v>
      </c>
      <c r="C797" t="s">
        <v>2296</v>
      </c>
      <c r="D797" t="s">
        <v>2289</v>
      </c>
      <c r="E797" t="s">
        <v>2290</v>
      </c>
      <c r="F797" t="s">
        <v>2297</v>
      </c>
      <c r="G797" t="s">
        <v>2298</v>
      </c>
    </row>
    <row r="798" spans="1:11" x14ac:dyDescent="0.2">
      <c r="A798" t="s">
        <v>2299</v>
      </c>
      <c r="B798">
        <v>75738</v>
      </c>
      <c r="C798" t="s">
        <v>2300</v>
      </c>
      <c r="D798" t="s">
        <v>2289</v>
      </c>
      <c r="E798" t="s">
        <v>2290</v>
      </c>
      <c r="F798" t="s">
        <v>2262</v>
      </c>
      <c r="G798" t="s">
        <v>2298</v>
      </c>
    </row>
    <row r="799" spans="1:11" x14ac:dyDescent="0.2">
      <c r="A799" t="s">
        <v>2301</v>
      </c>
      <c r="B799">
        <v>76366</v>
      </c>
      <c r="C799" t="s">
        <v>2302</v>
      </c>
      <c r="D799" t="s">
        <v>2289</v>
      </c>
      <c r="E799" t="s">
        <v>2290</v>
      </c>
      <c r="F799" t="s">
        <v>1021</v>
      </c>
      <c r="G799" t="s">
        <v>2303</v>
      </c>
    </row>
    <row r="800" spans="1:11" x14ac:dyDescent="0.2">
      <c r="B800">
        <v>91236</v>
      </c>
      <c r="C800">
        <v>76370</v>
      </c>
      <c r="D800" t="s">
        <v>2289</v>
      </c>
      <c r="E800">
        <v>2</v>
      </c>
      <c r="F800">
        <v>78</v>
      </c>
      <c r="G800" t="s">
        <v>2304</v>
      </c>
      <c r="H800" t="s">
        <v>2289</v>
      </c>
      <c r="I800" t="s">
        <v>2290</v>
      </c>
      <c r="J800" t="s">
        <v>2305</v>
      </c>
      <c r="K800" t="s">
        <v>2306</v>
      </c>
    </row>
    <row r="801" spans="1:11" x14ac:dyDescent="0.2">
      <c r="A801" t="s">
        <v>2307</v>
      </c>
      <c r="B801">
        <v>77283</v>
      </c>
      <c r="C801" t="s">
        <v>2308</v>
      </c>
      <c r="D801" t="s">
        <v>2289</v>
      </c>
      <c r="E801" t="s">
        <v>2290</v>
      </c>
      <c r="F801" t="s">
        <v>2189</v>
      </c>
      <c r="G801" t="s">
        <v>2306</v>
      </c>
    </row>
    <row r="802" spans="1:11" x14ac:dyDescent="0.2">
      <c r="A802" t="s">
        <v>2309</v>
      </c>
      <c r="B802">
        <v>77817</v>
      </c>
      <c r="C802" t="s">
        <v>2310</v>
      </c>
      <c r="D802" t="s">
        <v>2289</v>
      </c>
      <c r="E802" t="s">
        <v>2290</v>
      </c>
      <c r="F802" t="s">
        <v>1047</v>
      </c>
      <c r="G802" t="s">
        <v>2311</v>
      </c>
    </row>
    <row r="803" spans="1:11" x14ac:dyDescent="0.2">
      <c r="A803" t="s">
        <v>2312</v>
      </c>
      <c r="B803">
        <v>78423</v>
      </c>
      <c r="C803" t="s">
        <v>2313</v>
      </c>
      <c r="D803" t="s">
        <v>2289</v>
      </c>
      <c r="E803" t="s">
        <v>2290</v>
      </c>
      <c r="F803" t="s">
        <v>2314</v>
      </c>
      <c r="G803" t="s">
        <v>2315</v>
      </c>
    </row>
    <row r="804" spans="1:11" x14ac:dyDescent="0.2">
      <c r="A804" t="s">
        <v>2316</v>
      </c>
      <c r="B804">
        <v>78982</v>
      </c>
      <c r="C804" t="s">
        <v>2317</v>
      </c>
      <c r="D804" t="s">
        <v>2289</v>
      </c>
      <c r="E804" t="s">
        <v>2290</v>
      </c>
      <c r="F804" t="s">
        <v>2318</v>
      </c>
      <c r="G804" t="s">
        <v>2315</v>
      </c>
    </row>
    <row r="805" spans="1:11" x14ac:dyDescent="0.2">
      <c r="A805" t="s">
        <v>2319</v>
      </c>
      <c r="B805">
        <v>80333</v>
      </c>
      <c r="C805" t="s">
        <v>2320</v>
      </c>
      <c r="D805" t="s">
        <v>2289</v>
      </c>
      <c r="E805" t="s">
        <v>2321</v>
      </c>
      <c r="F805" t="s">
        <v>2182</v>
      </c>
      <c r="G805" t="s">
        <v>2322</v>
      </c>
    </row>
    <row r="806" spans="1:11" x14ac:dyDescent="0.2">
      <c r="B806">
        <v>95663</v>
      </c>
      <c r="C806">
        <v>80337</v>
      </c>
      <c r="D806" t="s">
        <v>2289</v>
      </c>
      <c r="E806">
        <v>2</v>
      </c>
      <c r="F806">
        <v>120</v>
      </c>
      <c r="G806" t="s">
        <v>2323</v>
      </c>
      <c r="H806" t="s">
        <v>2289</v>
      </c>
      <c r="I806" t="s">
        <v>2321</v>
      </c>
      <c r="J806" t="s">
        <v>2324</v>
      </c>
      <c r="K806" t="s">
        <v>2325</v>
      </c>
    </row>
    <row r="807" spans="1:11" x14ac:dyDescent="0.2">
      <c r="A807" t="s">
        <v>2326</v>
      </c>
      <c r="B807">
        <v>81474</v>
      </c>
      <c r="C807" t="s">
        <v>2327</v>
      </c>
      <c r="D807" t="s">
        <v>2289</v>
      </c>
      <c r="E807" t="s">
        <v>2321</v>
      </c>
      <c r="F807" t="s">
        <v>2182</v>
      </c>
      <c r="G807" t="s">
        <v>2325</v>
      </c>
    </row>
    <row r="808" spans="1:11" x14ac:dyDescent="0.2">
      <c r="A808" t="s">
        <v>2328</v>
      </c>
      <c r="B808">
        <v>82220</v>
      </c>
      <c r="C808" t="s">
        <v>2329</v>
      </c>
      <c r="D808" t="s">
        <v>2289</v>
      </c>
      <c r="E808" t="s">
        <v>2321</v>
      </c>
      <c r="F808" t="s">
        <v>1013</v>
      </c>
      <c r="G808" t="s">
        <v>2330</v>
      </c>
    </row>
    <row r="809" spans="1:11" x14ac:dyDescent="0.2">
      <c r="A809" t="s">
        <v>2331</v>
      </c>
      <c r="B809">
        <v>82818</v>
      </c>
      <c r="C809" t="s">
        <v>2332</v>
      </c>
      <c r="D809" t="s">
        <v>2289</v>
      </c>
      <c r="E809" t="s">
        <v>2333</v>
      </c>
      <c r="F809" t="s">
        <v>2182</v>
      </c>
      <c r="G809" t="s">
        <v>2334</v>
      </c>
    </row>
    <row r="810" spans="1:11" x14ac:dyDescent="0.2">
      <c r="A810" t="s">
        <v>2335</v>
      </c>
      <c r="B810">
        <v>83432</v>
      </c>
      <c r="C810" t="s">
        <v>2336</v>
      </c>
      <c r="D810" t="s">
        <v>2289</v>
      </c>
      <c r="E810" t="s">
        <v>2333</v>
      </c>
      <c r="F810" t="s">
        <v>2318</v>
      </c>
      <c r="G810" t="s">
        <v>2337</v>
      </c>
    </row>
    <row r="811" spans="1:11" x14ac:dyDescent="0.2">
      <c r="B811">
        <v>101057</v>
      </c>
      <c r="C811">
        <v>85069</v>
      </c>
      <c r="D811" t="s">
        <v>2289</v>
      </c>
      <c r="E811">
        <v>2</v>
      </c>
      <c r="F811">
        <v>47</v>
      </c>
      <c r="G811" t="s">
        <v>2338</v>
      </c>
      <c r="H811" t="s">
        <v>2289</v>
      </c>
      <c r="I811" t="s">
        <v>2333</v>
      </c>
      <c r="J811" t="s">
        <v>2339</v>
      </c>
      <c r="K811" t="s">
        <v>2340</v>
      </c>
    </row>
    <row r="812" spans="1:11" x14ac:dyDescent="0.2">
      <c r="A812" t="s">
        <v>2341</v>
      </c>
      <c r="B812">
        <v>86464</v>
      </c>
      <c r="C812" t="s">
        <v>2342</v>
      </c>
      <c r="D812" t="s">
        <v>2289</v>
      </c>
      <c r="E812" t="s">
        <v>2333</v>
      </c>
      <c r="F812" t="s">
        <v>2182</v>
      </c>
      <c r="G812" t="s">
        <v>2343</v>
      </c>
    </row>
    <row r="813" spans="1:11" x14ac:dyDescent="0.2">
      <c r="A813" t="s">
        <v>2344</v>
      </c>
      <c r="B813">
        <v>87075</v>
      </c>
      <c r="C813" t="s">
        <v>2345</v>
      </c>
      <c r="D813" t="s">
        <v>2346</v>
      </c>
      <c r="E813" t="s">
        <v>2347</v>
      </c>
      <c r="F813" t="s">
        <v>2314</v>
      </c>
      <c r="G813" t="s">
        <v>2348</v>
      </c>
    </row>
    <row r="814" spans="1:11" x14ac:dyDescent="0.2">
      <c r="A814" t="s">
        <v>2349</v>
      </c>
      <c r="B814">
        <v>87753</v>
      </c>
      <c r="C814" t="s">
        <v>2350</v>
      </c>
      <c r="D814" t="s">
        <v>2346</v>
      </c>
      <c r="E814" t="s">
        <v>2347</v>
      </c>
      <c r="F814" t="s">
        <v>2351</v>
      </c>
      <c r="G814" t="s">
        <v>2352</v>
      </c>
    </row>
    <row r="815" spans="1:11" x14ac:dyDescent="0.2">
      <c r="A815" t="s">
        <v>2353</v>
      </c>
      <c r="B815">
        <v>88775</v>
      </c>
      <c r="C815" t="s">
        <v>2354</v>
      </c>
      <c r="D815" t="s">
        <v>2346</v>
      </c>
      <c r="E815" t="s">
        <v>2347</v>
      </c>
      <c r="F815" t="s">
        <v>2314</v>
      </c>
      <c r="G815" t="s">
        <v>2355</v>
      </c>
    </row>
    <row r="816" spans="1:11" x14ac:dyDescent="0.2">
      <c r="B816">
        <v>106246</v>
      </c>
      <c r="C816">
        <v>89284</v>
      </c>
      <c r="D816" t="s">
        <v>2346</v>
      </c>
      <c r="E816">
        <v>2</v>
      </c>
      <c r="F816">
        <v>41</v>
      </c>
      <c r="G816" t="s">
        <v>2356</v>
      </c>
      <c r="H816" t="s">
        <v>2346</v>
      </c>
      <c r="I816" t="s">
        <v>2347</v>
      </c>
      <c r="J816" t="s">
        <v>2357</v>
      </c>
      <c r="K816" t="s">
        <v>2358</v>
      </c>
    </row>
    <row r="817" spans="1:11" x14ac:dyDescent="0.2">
      <c r="A817" t="s">
        <v>2359</v>
      </c>
      <c r="B817">
        <v>90069</v>
      </c>
      <c r="C817" t="s">
        <v>2360</v>
      </c>
      <c r="D817" t="s">
        <v>2346</v>
      </c>
      <c r="E817" t="s">
        <v>2347</v>
      </c>
      <c r="F817" t="s">
        <v>2182</v>
      </c>
      <c r="G817" t="s">
        <v>2358</v>
      </c>
    </row>
    <row r="818" spans="1:11" x14ac:dyDescent="0.2">
      <c r="A818" t="s">
        <v>2361</v>
      </c>
      <c r="B818">
        <v>91148</v>
      </c>
      <c r="C818" t="s">
        <v>2362</v>
      </c>
      <c r="D818" t="s">
        <v>2346</v>
      </c>
      <c r="E818" t="s">
        <v>2363</v>
      </c>
      <c r="F818" t="s">
        <v>2364</v>
      </c>
      <c r="G818" t="s">
        <v>2365</v>
      </c>
    </row>
    <row r="819" spans="1:11" x14ac:dyDescent="0.2">
      <c r="A819" t="s">
        <v>2366</v>
      </c>
      <c r="B819">
        <v>93222</v>
      </c>
      <c r="C819" t="s">
        <v>2367</v>
      </c>
      <c r="D819" t="s">
        <v>2346</v>
      </c>
      <c r="E819" t="s">
        <v>2363</v>
      </c>
      <c r="F819" t="s">
        <v>2318</v>
      </c>
      <c r="G819" t="s">
        <v>2368</v>
      </c>
    </row>
    <row r="820" spans="1:11" x14ac:dyDescent="0.2">
      <c r="A820" t="s">
        <v>2369</v>
      </c>
      <c r="B820">
        <v>94230</v>
      </c>
      <c r="C820" t="s">
        <v>2370</v>
      </c>
      <c r="D820" t="s">
        <v>2346</v>
      </c>
      <c r="E820" t="s">
        <v>2363</v>
      </c>
      <c r="F820" t="s">
        <v>1013</v>
      </c>
      <c r="G820" t="s">
        <v>2371</v>
      </c>
    </row>
    <row r="821" spans="1:11" x14ac:dyDescent="0.2">
      <c r="A821" t="s">
        <v>2372</v>
      </c>
      <c r="B821">
        <v>94752</v>
      </c>
      <c r="C821" t="s">
        <v>2373</v>
      </c>
      <c r="D821" t="s">
        <v>2346</v>
      </c>
      <c r="E821" t="s">
        <v>2363</v>
      </c>
      <c r="F821" t="s">
        <v>1013</v>
      </c>
      <c r="G821" t="s">
        <v>2371</v>
      </c>
    </row>
    <row r="822" spans="1:11" x14ac:dyDescent="0.2">
      <c r="B822">
        <v>114014</v>
      </c>
      <c r="C822">
        <v>96041</v>
      </c>
      <c r="D822" t="s">
        <v>2346</v>
      </c>
      <c r="E822">
        <v>44</v>
      </c>
      <c r="F822">
        <v>132</v>
      </c>
      <c r="G822" t="s">
        <v>2374</v>
      </c>
      <c r="H822" t="s">
        <v>2346</v>
      </c>
      <c r="I822" t="s">
        <v>2363</v>
      </c>
      <c r="J822" t="s">
        <v>2375</v>
      </c>
      <c r="K822" t="s">
        <v>2376</v>
      </c>
    </row>
    <row r="823" spans="1:11" x14ac:dyDescent="0.2">
      <c r="A823" t="s">
        <v>2377</v>
      </c>
      <c r="B823">
        <v>96041</v>
      </c>
      <c r="C823" t="s">
        <v>2378</v>
      </c>
      <c r="D823" t="s">
        <v>2346</v>
      </c>
      <c r="E823" t="s">
        <v>2363</v>
      </c>
      <c r="F823" t="s">
        <v>2182</v>
      </c>
      <c r="G823" t="s">
        <v>2376</v>
      </c>
    </row>
    <row r="824" spans="1:11" x14ac:dyDescent="0.2">
      <c r="A824" t="s">
        <v>2379</v>
      </c>
      <c r="B824">
        <v>97057</v>
      </c>
      <c r="C824" t="s">
        <v>2380</v>
      </c>
      <c r="D824" t="s">
        <v>2346</v>
      </c>
      <c r="E824" t="s">
        <v>2381</v>
      </c>
      <c r="F824" t="s">
        <v>2364</v>
      </c>
      <c r="G824" t="s">
        <v>2376</v>
      </c>
    </row>
    <row r="825" spans="1:11" x14ac:dyDescent="0.2">
      <c r="A825" t="s">
        <v>2382</v>
      </c>
      <c r="B825">
        <v>98307</v>
      </c>
      <c r="C825" t="s">
        <v>2383</v>
      </c>
      <c r="D825" t="s">
        <v>2346</v>
      </c>
      <c r="E825" t="s">
        <v>2381</v>
      </c>
      <c r="F825" t="s">
        <v>1013</v>
      </c>
      <c r="G825" t="s">
        <v>2384</v>
      </c>
    </row>
    <row r="826" spans="1:11" x14ac:dyDescent="0.2">
      <c r="B826">
        <v>119840</v>
      </c>
      <c r="C826">
        <v>100957</v>
      </c>
      <c r="D826" t="s">
        <v>2385</v>
      </c>
      <c r="E826">
        <v>23</v>
      </c>
      <c r="F826">
        <v>13</v>
      </c>
      <c r="G826" t="s">
        <v>2386</v>
      </c>
      <c r="H826" t="s">
        <v>2346</v>
      </c>
      <c r="I826" t="s">
        <v>2381</v>
      </c>
      <c r="J826" t="s">
        <v>2387</v>
      </c>
      <c r="K826" t="s">
        <v>2388</v>
      </c>
    </row>
    <row r="827" spans="1:11" x14ac:dyDescent="0.2">
      <c r="A827" t="s">
        <v>2389</v>
      </c>
      <c r="B827">
        <v>101376</v>
      </c>
      <c r="C827" t="s">
        <v>2390</v>
      </c>
      <c r="D827" t="s">
        <v>2346</v>
      </c>
      <c r="E827" t="s">
        <v>2381</v>
      </c>
      <c r="F827" t="s">
        <v>2391</v>
      </c>
      <c r="G827" t="s">
        <v>2388</v>
      </c>
    </row>
    <row r="828" spans="1:11" x14ac:dyDescent="0.2">
      <c r="A828" t="s">
        <v>2392</v>
      </c>
      <c r="B828">
        <v>102141</v>
      </c>
      <c r="C828" t="s">
        <v>2393</v>
      </c>
      <c r="D828" t="s">
        <v>2346</v>
      </c>
      <c r="E828" t="s">
        <v>2381</v>
      </c>
      <c r="F828" t="s">
        <v>2391</v>
      </c>
      <c r="G828" t="s">
        <v>2394</v>
      </c>
    </row>
    <row r="829" spans="1:11" x14ac:dyDescent="0.2">
      <c r="A829" t="s">
        <v>2395</v>
      </c>
      <c r="B829">
        <v>106788</v>
      </c>
      <c r="C829" t="s">
        <v>2396</v>
      </c>
      <c r="D829" t="s">
        <v>2397</v>
      </c>
      <c r="E829" t="s">
        <v>2381</v>
      </c>
      <c r="F829" t="s">
        <v>2398</v>
      </c>
      <c r="G829" t="s">
        <v>2399</v>
      </c>
    </row>
    <row r="830" spans="1:11" x14ac:dyDescent="0.2">
      <c r="B830">
        <v>127847</v>
      </c>
      <c r="C830">
        <v>106916</v>
      </c>
      <c r="D830" t="s">
        <v>2397</v>
      </c>
      <c r="E830">
        <v>10</v>
      </c>
      <c r="F830">
        <v>60</v>
      </c>
      <c r="G830" t="s">
        <v>2400</v>
      </c>
      <c r="H830" t="s">
        <v>2397</v>
      </c>
      <c r="I830" t="s">
        <v>2381</v>
      </c>
      <c r="J830" t="s">
        <v>2401</v>
      </c>
      <c r="K830" t="s">
        <v>2402</v>
      </c>
    </row>
    <row r="831" spans="1:11" x14ac:dyDescent="0.2">
      <c r="A831" t="s">
        <v>2403</v>
      </c>
      <c r="B831">
        <v>108125</v>
      </c>
      <c r="C831" t="s">
        <v>2404</v>
      </c>
      <c r="D831" t="s">
        <v>2397</v>
      </c>
      <c r="E831" t="s">
        <v>2405</v>
      </c>
      <c r="F831" t="s">
        <v>2297</v>
      </c>
      <c r="G831" t="s">
        <v>2402</v>
      </c>
    </row>
    <row r="832" spans="1:11" x14ac:dyDescent="0.2">
      <c r="A832" t="s">
        <v>2406</v>
      </c>
      <c r="B832">
        <v>109108</v>
      </c>
      <c r="C832" t="s">
        <v>2407</v>
      </c>
      <c r="D832" t="s">
        <v>2397</v>
      </c>
      <c r="E832" t="s">
        <v>2405</v>
      </c>
      <c r="F832" t="s">
        <v>2291</v>
      </c>
      <c r="G832" t="s">
        <v>2408</v>
      </c>
    </row>
    <row r="833" spans="1:11" x14ac:dyDescent="0.2">
      <c r="A833" t="s">
        <v>2409</v>
      </c>
      <c r="B833">
        <v>110050</v>
      </c>
      <c r="C833" t="s">
        <v>2410</v>
      </c>
      <c r="D833" t="s">
        <v>2411</v>
      </c>
      <c r="E833" t="s">
        <v>2405</v>
      </c>
      <c r="F833" t="s">
        <v>2291</v>
      </c>
      <c r="G833" t="s">
        <v>2412</v>
      </c>
    </row>
    <row r="834" spans="1:11" x14ac:dyDescent="0.2">
      <c r="A834" t="s">
        <v>2413</v>
      </c>
      <c r="B834">
        <v>111703</v>
      </c>
      <c r="C834" t="s">
        <v>2414</v>
      </c>
      <c r="D834" t="s">
        <v>2411</v>
      </c>
      <c r="E834" t="s">
        <v>2405</v>
      </c>
      <c r="F834" t="s">
        <v>2291</v>
      </c>
      <c r="G834" t="s">
        <v>2415</v>
      </c>
    </row>
    <row r="835" spans="1:11" x14ac:dyDescent="0.2">
      <c r="B835">
        <v>133795</v>
      </c>
      <c r="C835">
        <v>112221</v>
      </c>
      <c r="D835" t="s">
        <v>2411</v>
      </c>
      <c r="E835">
        <v>2</v>
      </c>
      <c r="F835">
        <v>122</v>
      </c>
      <c r="G835" t="s">
        <v>2416</v>
      </c>
      <c r="H835" t="s">
        <v>2411</v>
      </c>
      <c r="I835" t="s">
        <v>2405</v>
      </c>
      <c r="J835" t="s">
        <v>2417</v>
      </c>
      <c r="K835" t="s">
        <v>2418</v>
      </c>
    </row>
    <row r="836" spans="1:11" x14ac:dyDescent="0.2">
      <c r="A836" t="s">
        <v>2419</v>
      </c>
      <c r="B836">
        <v>113364</v>
      </c>
      <c r="C836" t="s">
        <v>2420</v>
      </c>
      <c r="D836" t="s">
        <v>2411</v>
      </c>
      <c r="E836" t="s">
        <v>2405</v>
      </c>
      <c r="F836" t="s">
        <v>2189</v>
      </c>
      <c r="G836" t="s">
        <v>2421</v>
      </c>
    </row>
    <row r="837" spans="1:11" x14ac:dyDescent="0.2">
      <c r="A837" t="s">
        <v>2422</v>
      </c>
      <c r="B837">
        <v>114539</v>
      </c>
      <c r="C837" t="s">
        <v>2423</v>
      </c>
      <c r="D837" t="s">
        <v>2411</v>
      </c>
      <c r="E837" t="s">
        <v>2405</v>
      </c>
      <c r="F837" t="s">
        <v>2189</v>
      </c>
      <c r="G837" t="s">
        <v>2424</v>
      </c>
    </row>
    <row r="838" spans="1:11" x14ac:dyDescent="0.2">
      <c r="A838" t="s">
        <v>2425</v>
      </c>
      <c r="B838">
        <v>116677</v>
      </c>
      <c r="C838" t="s">
        <v>2426</v>
      </c>
      <c r="D838" t="s">
        <v>2411</v>
      </c>
      <c r="E838" t="s">
        <v>2405</v>
      </c>
      <c r="F838" t="s">
        <v>1022</v>
      </c>
      <c r="G838" t="s">
        <v>2427</v>
      </c>
    </row>
    <row r="839" spans="1:11" x14ac:dyDescent="0.2">
      <c r="A839" t="s">
        <v>2428</v>
      </c>
      <c r="B839">
        <v>117690</v>
      </c>
      <c r="C839" t="s">
        <v>2429</v>
      </c>
      <c r="D839" t="s">
        <v>2411</v>
      </c>
      <c r="E839" t="s">
        <v>2405</v>
      </c>
      <c r="F839" t="s">
        <v>1022</v>
      </c>
      <c r="G839" t="s">
        <v>2430</v>
      </c>
    </row>
    <row r="840" spans="1:11" x14ac:dyDescent="0.2">
      <c r="B840">
        <v>139793</v>
      </c>
      <c r="C840">
        <v>117694</v>
      </c>
      <c r="D840" t="s">
        <v>2411</v>
      </c>
      <c r="E840">
        <v>2</v>
      </c>
      <c r="F840">
        <v>74</v>
      </c>
      <c r="G840" t="s">
        <v>2431</v>
      </c>
      <c r="H840" t="s">
        <v>2411</v>
      </c>
      <c r="I840" t="s">
        <v>2405</v>
      </c>
      <c r="J840" t="s">
        <v>2432</v>
      </c>
      <c r="K840" t="s">
        <v>2433</v>
      </c>
    </row>
    <row r="841" spans="1:11" x14ac:dyDescent="0.2">
      <c r="A841" t="s">
        <v>2434</v>
      </c>
      <c r="B841">
        <v>122315</v>
      </c>
      <c r="C841" t="s">
        <v>2435</v>
      </c>
      <c r="D841" t="s">
        <v>2411</v>
      </c>
      <c r="E841" t="s">
        <v>2436</v>
      </c>
      <c r="F841" t="s">
        <v>2138</v>
      </c>
      <c r="G841" t="s">
        <v>2437</v>
      </c>
    </row>
    <row r="842" spans="1:11" x14ac:dyDescent="0.2">
      <c r="A842" t="s">
        <v>2438</v>
      </c>
      <c r="B842">
        <v>123729</v>
      </c>
      <c r="C842" t="s">
        <v>2439</v>
      </c>
      <c r="D842" t="s">
        <v>2411</v>
      </c>
      <c r="E842" t="s">
        <v>2436</v>
      </c>
      <c r="F842" t="s">
        <v>1040</v>
      </c>
      <c r="G842" t="s">
        <v>2440</v>
      </c>
    </row>
    <row r="843" spans="1:11" x14ac:dyDescent="0.2">
      <c r="A843" t="s">
        <v>2441</v>
      </c>
      <c r="B843">
        <v>124284</v>
      </c>
      <c r="C843" t="s">
        <v>2442</v>
      </c>
      <c r="D843" t="s">
        <v>2411</v>
      </c>
      <c r="E843" t="s">
        <v>2436</v>
      </c>
      <c r="F843" t="s">
        <v>1040</v>
      </c>
      <c r="G843" t="s">
        <v>2440</v>
      </c>
    </row>
    <row r="844" spans="1:11" x14ac:dyDescent="0.2">
      <c r="A844" t="s">
        <v>2443</v>
      </c>
      <c r="B844">
        <v>124819</v>
      </c>
      <c r="C844" t="s">
        <v>2444</v>
      </c>
      <c r="D844" t="s">
        <v>2411</v>
      </c>
      <c r="E844" t="s">
        <v>2436</v>
      </c>
      <c r="F844" t="s">
        <v>2194</v>
      </c>
      <c r="G844" t="s">
        <v>2445</v>
      </c>
    </row>
    <row r="845" spans="1:11" x14ac:dyDescent="0.2">
      <c r="B845">
        <v>149774</v>
      </c>
      <c r="C845">
        <v>126293</v>
      </c>
      <c r="D845" t="s">
        <v>2411</v>
      </c>
      <c r="E845">
        <v>32</v>
      </c>
      <c r="F845">
        <v>54</v>
      </c>
      <c r="G845" t="s">
        <v>2446</v>
      </c>
      <c r="H845" t="s">
        <v>2411</v>
      </c>
      <c r="I845" t="s">
        <v>2436</v>
      </c>
      <c r="J845" t="s">
        <v>2447</v>
      </c>
      <c r="K845" t="s">
        <v>2448</v>
      </c>
    </row>
    <row r="846" spans="1:11" x14ac:dyDescent="0.2">
      <c r="A846" t="s">
        <v>2449</v>
      </c>
      <c r="B846">
        <v>127922</v>
      </c>
      <c r="C846" t="s">
        <v>2450</v>
      </c>
      <c r="D846" t="s">
        <v>2411</v>
      </c>
      <c r="E846" t="s">
        <v>2436</v>
      </c>
      <c r="F846" t="s">
        <v>1023</v>
      </c>
      <c r="G846" t="s">
        <v>2451</v>
      </c>
    </row>
    <row r="847" spans="1:11" x14ac:dyDescent="0.2">
      <c r="A847" t="s">
        <v>2452</v>
      </c>
      <c r="B847">
        <v>128574</v>
      </c>
      <c r="C847" t="s">
        <v>2453</v>
      </c>
      <c r="D847" t="s">
        <v>2411</v>
      </c>
      <c r="E847" t="s">
        <v>2436</v>
      </c>
      <c r="F847" t="s">
        <v>1023</v>
      </c>
      <c r="G847" t="s">
        <v>2454</v>
      </c>
    </row>
    <row r="848" spans="1:11" x14ac:dyDescent="0.2">
      <c r="A848" t="s">
        <v>2455</v>
      </c>
      <c r="B848">
        <v>129320</v>
      </c>
      <c r="C848" t="s">
        <v>2456</v>
      </c>
      <c r="D848" t="s">
        <v>2411</v>
      </c>
      <c r="E848" t="s">
        <v>2457</v>
      </c>
      <c r="F848" t="s">
        <v>2194</v>
      </c>
      <c r="G848" t="s">
        <v>2458</v>
      </c>
    </row>
    <row r="849" spans="1:11" x14ac:dyDescent="0.2">
      <c r="A849" t="s">
        <v>2459</v>
      </c>
      <c r="B849">
        <v>129970</v>
      </c>
      <c r="C849" t="s">
        <v>2460</v>
      </c>
      <c r="D849" t="s">
        <v>2411</v>
      </c>
      <c r="E849" t="s">
        <v>2457</v>
      </c>
      <c r="F849" t="s">
        <v>1040</v>
      </c>
      <c r="G849" t="s">
        <v>2458</v>
      </c>
    </row>
    <row r="850" spans="1:11" x14ac:dyDescent="0.2">
      <c r="B850">
        <v>155420</v>
      </c>
      <c r="C850">
        <v>132072</v>
      </c>
      <c r="D850" t="s">
        <v>2411</v>
      </c>
      <c r="E850">
        <v>34</v>
      </c>
      <c r="F850">
        <v>114</v>
      </c>
      <c r="G850" t="s">
        <v>2461</v>
      </c>
      <c r="H850" t="s">
        <v>2411</v>
      </c>
      <c r="I850" t="s">
        <v>2457</v>
      </c>
      <c r="J850" t="s">
        <v>2462</v>
      </c>
      <c r="K850" t="s">
        <v>2463</v>
      </c>
    </row>
    <row r="851" spans="1:11" x14ac:dyDescent="0.2">
      <c r="A851" t="s">
        <v>2464</v>
      </c>
      <c r="B851">
        <v>132072</v>
      </c>
      <c r="C851" t="s">
        <v>2465</v>
      </c>
      <c r="D851" t="s">
        <v>2411</v>
      </c>
      <c r="E851" t="s">
        <v>2457</v>
      </c>
      <c r="F851" t="s">
        <v>2194</v>
      </c>
      <c r="G851" t="s">
        <v>2463</v>
      </c>
    </row>
    <row r="852" spans="1:11" x14ac:dyDescent="0.2">
      <c r="A852" t="s">
        <v>2466</v>
      </c>
      <c r="B852">
        <v>133027</v>
      </c>
      <c r="C852" t="s">
        <v>2467</v>
      </c>
      <c r="D852" t="s">
        <v>2411</v>
      </c>
      <c r="E852" t="s">
        <v>2457</v>
      </c>
      <c r="F852" t="s">
        <v>2194</v>
      </c>
      <c r="G852" t="s">
        <v>2468</v>
      </c>
    </row>
    <row r="853" spans="1:11" x14ac:dyDescent="0.2">
      <c r="A853" t="s">
        <v>2469</v>
      </c>
      <c r="B853">
        <v>134227</v>
      </c>
      <c r="C853" t="s">
        <v>2470</v>
      </c>
      <c r="D853" t="s">
        <v>2411</v>
      </c>
      <c r="E853" t="s">
        <v>2471</v>
      </c>
      <c r="F853" t="s">
        <v>2194</v>
      </c>
      <c r="G853" t="s">
        <v>2472</v>
      </c>
    </row>
    <row r="854" spans="1:11" x14ac:dyDescent="0.2">
      <c r="A854" t="s">
        <v>2473</v>
      </c>
      <c r="B854">
        <v>135136</v>
      </c>
      <c r="C854" t="s">
        <v>2474</v>
      </c>
      <c r="D854" t="s">
        <v>2411</v>
      </c>
      <c r="E854" t="s">
        <v>2471</v>
      </c>
      <c r="F854" t="s">
        <v>2194</v>
      </c>
      <c r="G854" t="s">
        <v>2475</v>
      </c>
    </row>
    <row r="855" spans="1:11" x14ac:dyDescent="0.2">
      <c r="A855" t="s">
        <v>2476</v>
      </c>
      <c r="B855">
        <v>136197</v>
      </c>
      <c r="C855" t="s">
        <v>2477</v>
      </c>
      <c r="D855" t="s">
        <v>2411</v>
      </c>
      <c r="E855" t="s">
        <v>2471</v>
      </c>
      <c r="F855" t="s">
        <v>2194</v>
      </c>
      <c r="G855" t="s">
        <v>2478</v>
      </c>
    </row>
    <row r="856" spans="1:11" x14ac:dyDescent="0.2">
      <c r="B856">
        <v>160405</v>
      </c>
      <c r="C856">
        <v>136295</v>
      </c>
      <c r="D856" t="s">
        <v>2411</v>
      </c>
      <c r="E856">
        <v>9</v>
      </c>
      <c r="F856">
        <v>142</v>
      </c>
      <c r="G856" t="s">
        <v>2479</v>
      </c>
      <c r="H856" t="s">
        <v>2411</v>
      </c>
      <c r="I856" t="s">
        <v>2471</v>
      </c>
      <c r="J856" t="s">
        <v>2480</v>
      </c>
      <c r="K856" t="s">
        <v>2481</v>
      </c>
    </row>
    <row r="857" spans="1:11" x14ac:dyDescent="0.2">
      <c r="A857" t="s">
        <v>2482</v>
      </c>
      <c r="B857">
        <v>136887</v>
      </c>
      <c r="C857" t="s">
        <v>2483</v>
      </c>
      <c r="D857" t="s">
        <v>2411</v>
      </c>
      <c r="E857" t="s">
        <v>2471</v>
      </c>
      <c r="F857" t="s">
        <v>2194</v>
      </c>
      <c r="G857" t="s">
        <v>2481</v>
      </c>
    </row>
    <row r="858" spans="1:11" x14ac:dyDescent="0.2">
      <c r="A858" t="s">
        <v>2484</v>
      </c>
      <c r="B858">
        <v>138071</v>
      </c>
      <c r="C858" t="s">
        <v>2485</v>
      </c>
      <c r="D858" t="s">
        <v>2411</v>
      </c>
      <c r="E858" t="s">
        <v>2471</v>
      </c>
      <c r="F858" t="s">
        <v>1040</v>
      </c>
      <c r="G858" t="s">
        <v>2486</v>
      </c>
    </row>
    <row r="859" spans="1:11" x14ac:dyDescent="0.2">
      <c r="A859" t="s">
        <v>2487</v>
      </c>
      <c r="B859">
        <v>141132</v>
      </c>
      <c r="C859" t="s">
        <v>2488</v>
      </c>
      <c r="D859" t="s">
        <v>2411</v>
      </c>
      <c r="E859" t="s">
        <v>2471</v>
      </c>
      <c r="F859" t="s">
        <v>1040</v>
      </c>
      <c r="G859" t="s">
        <v>2489</v>
      </c>
    </row>
    <row r="860" spans="1:11" x14ac:dyDescent="0.2">
      <c r="A860" t="s">
        <v>2490</v>
      </c>
      <c r="B860">
        <v>141744</v>
      </c>
      <c r="C860" t="s">
        <v>2491</v>
      </c>
      <c r="D860" t="s">
        <v>2411</v>
      </c>
      <c r="E860" t="s">
        <v>2471</v>
      </c>
      <c r="F860" t="s">
        <v>1040</v>
      </c>
      <c r="G860" t="s">
        <v>2492</v>
      </c>
    </row>
    <row r="861" spans="1:11" x14ac:dyDescent="0.2">
      <c r="A861" t="s">
        <v>2493</v>
      </c>
      <c r="B861">
        <v>143633</v>
      </c>
      <c r="C861" t="s">
        <v>2494</v>
      </c>
      <c r="D861" t="s">
        <v>2411</v>
      </c>
      <c r="E861" t="s">
        <v>2471</v>
      </c>
      <c r="F861" t="s">
        <v>1023</v>
      </c>
      <c r="G861" t="s">
        <v>2495</v>
      </c>
    </row>
    <row r="862" spans="1:11" x14ac:dyDescent="0.2">
      <c r="A862" t="s">
        <v>2496</v>
      </c>
      <c r="B862">
        <v>144167</v>
      </c>
      <c r="C862" t="s">
        <v>2497</v>
      </c>
      <c r="D862" t="s">
        <v>2411</v>
      </c>
      <c r="E862" t="s">
        <v>2498</v>
      </c>
      <c r="F862" t="s">
        <v>1023</v>
      </c>
      <c r="G862" t="s">
        <v>2495</v>
      </c>
    </row>
    <row r="863" spans="1:11" x14ac:dyDescent="0.2">
      <c r="A863" t="s">
        <v>2499</v>
      </c>
      <c r="B863">
        <v>145217</v>
      </c>
      <c r="C863" t="s">
        <v>2500</v>
      </c>
      <c r="D863" t="s">
        <v>2411</v>
      </c>
      <c r="E863" t="s">
        <v>2498</v>
      </c>
      <c r="F863" t="s">
        <v>1020</v>
      </c>
      <c r="G863" t="s">
        <v>2501</v>
      </c>
    </row>
    <row r="864" spans="1:11" x14ac:dyDescent="0.2">
      <c r="A864" t="s">
        <v>2502</v>
      </c>
      <c r="B864">
        <v>146010</v>
      </c>
      <c r="C864" t="s">
        <v>2503</v>
      </c>
      <c r="D864" t="s">
        <v>2411</v>
      </c>
      <c r="E864" t="s">
        <v>2498</v>
      </c>
      <c r="F864" t="s">
        <v>1020</v>
      </c>
      <c r="G864" t="s">
        <v>2501</v>
      </c>
    </row>
    <row r="865" spans="1:11" x14ac:dyDescent="0.2">
      <c r="A865" t="s">
        <v>2504</v>
      </c>
      <c r="B865">
        <v>146679</v>
      </c>
      <c r="C865" t="s">
        <v>2505</v>
      </c>
      <c r="D865" t="s">
        <v>2411</v>
      </c>
      <c r="E865" t="s">
        <v>2498</v>
      </c>
      <c r="F865" t="s">
        <v>1020</v>
      </c>
      <c r="G865" t="s">
        <v>2506</v>
      </c>
    </row>
    <row r="866" spans="1:11" x14ac:dyDescent="0.2">
      <c r="A866" t="s">
        <v>2507</v>
      </c>
      <c r="B866">
        <v>147850</v>
      </c>
      <c r="C866" t="s">
        <v>2508</v>
      </c>
      <c r="D866" t="s">
        <v>2411</v>
      </c>
      <c r="E866" t="s">
        <v>2498</v>
      </c>
      <c r="F866" t="s">
        <v>1020</v>
      </c>
      <c r="G866" t="s">
        <v>2509</v>
      </c>
    </row>
    <row r="867" spans="1:11" x14ac:dyDescent="0.2">
      <c r="A867" t="s">
        <v>2510</v>
      </c>
      <c r="B867">
        <v>148881</v>
      </c>
      <c r="C867" t="s">
        <v>2511</v>
      </c>
      <c r="D867" t="s">
        <v>2411</v>
      </c>
      <c r="E867" t="s">
        <v>2512</v>
      </c>
      <c r="F867" t="s">
        <v>1046</v>
      </c>
      <c r="G867" t="s">
        <v>2513</v>
      </c>
    </row>
    <row r="868" spans="1:11" x14ac:dyDescent="0.2">
      <c r="A868" t="s">
        <v>2514</v>
      </c>
      <c r="B868">
        <v>150491</v>
      </c>
      <c r="C868" t="s">
        <v>2515</v>
      </c>
      <c r="D868" t="s">
        <v>2411</v>
      </c>
      <c r="E868" t="s">
        <v>2512</v>
      </c>
      <c r="F868" t="s">
        <v>2249</v>
      </c>
      <c r="G868" t="s">
        <v>2513</v>
      </c>
    </row>
    <row r="869" spans="1:11" x14ac:dyDescent="0.2">
      <c r="A869" t="s">
        <v>2516</v>
      </c>
      <c r="B869">
        <v>151548</v>
      </c>
      <c r="C869" t="s">
        <v>2517</v>
      </c>
      <c r="D869" t="s">
        <v>2411</v>
      </c>
      <c r="E869" t="s">
        <v>2512</v>
      </c>
      <c r="F869" t="s">
        <v>2249</v>
      </c>
      <c r="G869" t="s">
        <v>2518</v>
      </c>
    </row>
    <row r="870" spans="1:11" x14ac:dyDescent="0.2">
      <c r="A870" t="s">
        <v>2519</v>
      </c>
      <c r="B870">
        <v>152972</v>
      </c>
      <c r="C870" t="s">
        <v>2520</v>
      </c>
      <c r="D870" t="s">
        <v>2411</v>
      </c>
      <c r="E870" t="s">
        <v>2512</v>
      </c>
      <c r="F870" t="s">
        <v>2521</v>
      </c>
      <c r="G870" t="s">
        <v>2522</v>
      </c>
    </row>
    <row r="871" spans="1:11" x14ac:dyDescent="0.2">
      <c r="A871" t="s">
        <v>2523</v>
      </c>
      <c r="B871">
        <v>154359</v>
      </c>
      <c r="C871" t="s">
        <v>2524</v>
      </c>
      <c r="D871" t="s">
        <v>2411</v>
      </c>
      <c r="E871" t="s">
        <v>2525</v>
      </c>
      <c r="F871" t="s">
        <v>1020</v>
      </c>
      <c r="G871" t="s">
        <v>2526</v>
      </c>
    </row>
    <row r="872" spans="1:11" x14ac:dyDescent="0.2">
      <c r="B872">
        <v>181441</v>
      </c>
      <c r="C872">
        <v>154363</v>
      </c>
      <c r="D872" t="s">
        <v>2411</v>
      </c>
      <c r="E872">
        <v>2</v>
      </c>
      <c r="F872">
        <v>117</v>
      </c>
      <c r="G872" t="s">
        <v>2527</v>
      </c>
      <c r="H872" t="s">
        <v>2411</v>
      </c>
      <c r="I872" t="s">
        <v>2525</v>
      </c>
      <c r="J872" t="s">
        <v>2528</v>
      </c>
      <c r="K872" t="s">
        <v>2529</v>
      </c>
    </row>
    <row r="873" spans="1:11" x14ac:dyDescent="0.2">
      <c r="A873" t="s">
        <v>2530</v>
      </c>
      <c r="B873">
        <v>155199</v>
      </c>
      <c r="C873" t="s">
        <v>2531</v>
      </c>
      <c r="D873" t="s">
        <v>2411</v>
      </c>
      <c r="E873" t="s">
        <v>2525</v>
      </c>
      <c r="F873" t="s">
        <v>1020</v>
      </c>
      <c r="G873" t="s">
        <v>2529</v>
      </c>
    </row>
    <row r="874" spans="1:11" x14ac:dyDescent="0.2">
      <c r="A874" t="s">
        <v>2532</v>
      </c>
      <c r="B874">
        <v>155577</v>
      </c>
      <c r="C874" t="s">
        <v>2533</v>
      </c>
      <c r="D874" t="s">
        <v>2534</v>
      </c>
      <c r="E874" t="s">
        <v>2525</v>
      </c>
      <c r="F874" t="s">
        <v>1046</v>
      </c>
      <c r="G874" t="s">
        <v>2535</v>
      </c>
    </row>
    <row r="875" spans="1:11" x14ac:dyDescent="0.2">
      <c r="A875" t="s">
        <v>2536</v>
      </c>
      <c r="B875">
        <v>157099</v>
      </c>
      <c r="C875" t="s">
        <v>2537</v>
      </c>
      <c r="D875" t="s">
        <v>2534</v>
      </c>
      <c r="E875" t="s">
        <v>2525</v>
      </c>
      <c r="F875" t="s">
        <v>1046</v>
      </c>
      <c r="G875" t="s">
        <v>2538</v>
      </c>
    </row>
    <row r="876" spans="1:11" x14ac:dyDescent="0.2">
      <c r="A876" t="s">
        <v>2539</v>
      </c>
      <c r="B876">
        <v>158745</v>
      </c>
      <c r="C876" t="s">
        <v>2540</v>
      </c>
      <c r="D876" t="s">
        <v>2534</v>
      </c>
      <c r="E876" t="s">
        <v>2525</v>
      </c>
      <c r="F876" t="s">
        <v>2521</v>
      </c>
      <c r="G876" t="s">
        <v>2541</v>
      </c>
    </row>
    <row r="877" spans="1:11" x14ac:dyDescent="0.2">
      <c r="A877" t="s">
        <v>2542</v>
      </c>
      <c r="B877">
        <v>159753</v>
      </c>
      <c r="C877" t="s">
        <v>2543</v>
      </c>
      <c r="D877" t="s">
        <v>2534</v>
      </c>
      <c r="E877" t="s">
        <v>2525</v>
      </c>
      <c r="F877" t="s">
        <v>2521</v>
      </c>
      <c r="G877" t="s">
        <v>2544</v>
      </c>
    </row>
    <row r="878" spans="1:11" x14ac:dyDescent="0.2">
      <c r="B878">
        <v>188535</v>
      </c>
      <c r="C878">
        <v>160241</v>
      </c>
      <c r="D878" t="s">
        <v>2534</v>
      </c>
      <c r="E878">
        <v>33</v>
      </c>
      <c r="F878">
        <v>40</v>
      </c>
      <c r="G878" t="s">
        <v>2545</v>
      </c>
      <c r="H878" t="s">
        <v>2534</v>
      </c>
      <c r="I878" t="s">
        <v>2525</v>
      </c>
      <c r="J878" t="s">
        <v>2546</v>
      </c>
      <c r="K878" t="s">
        <v>2547</v>
      </c>
    </row>
    <row r="879" spans="1:11" x14ac:dyDescent="0.2">
      <c r="A879" t="s">
        <v>2548</v>
      </c>
      <c r="B879">
        <v>160741</v>
      </c>
      <c r="C879" t="s">
        <v>2549</v>
      </c>
      <c r="D879" t="s">
        <v>2534</v>
      </c>
      <c r="E879" t="s">
        <v>2550</v>
      </c>
      <c r="F879" t="s">
        <v>2521</v>
      </c>
      <c r="G879" t="s">
        <v>2547</v>
      </c>
    </row>
    <row r="880" spans="1:11" x14ac:dyDescent="0.2">
      <c r="A880" t="s">
        <v>2551</v>
      </c>
      <c r="B880">
        <v>162585</v>
      </c>
      <c r="C880" t="s">
        <v>2552</v>
      </c>
      <c r="D880" t="s">
        <v>2534</v>
      </c>
      <c r="E880" t="s">
        <v>2550</v>
      </c>
      <c r="F880" t="s">
        <v>1017</v>
      </c>
      <c r="G880" t="s">
        <v>2553</v>
      </c>
    </row>
    <row r="881" spans="1:11" x14ac:dyDescent="0.2">
      <c r="A881" t="s">
        <v>2554</v>
      </c>
      <c r="B881">
        <v>163228</v>
      </c>
      <c r="C881" t="s">
        <v>2555</v>
      </c>
      <c r="D881" t="s">
        <v>2534</v>
      </c>
      <c r="E881" t="s">
        <v>2550</v>
      </c>
      <c r="F881" t="s">
        <v>1017</v>
      </c>
      <c r="G881" t="s">
        <v>2556</v>
      </c>
    </row>
    <row r="882" spans="1:11" x14ac:dyDescent="0.2">
      <c r="B882">
        <v>195985</v>
      </c>
      <c r="C882">
        <v>166442</v>
      </c>
      <c r="D882" t="s">
        <v>2534</v>
      </c>
      <c r="E882">
        <v>2</v>
      </c>
      <c r="F882">
        <v>66</v>
      </c>
      <c r="G882" t="s">
        <v>2557</v>
      </c>
      <c r="H882" t="s">
        <v>2534</v>
      </c>
      <c r="I882" t="s">
        <v>2550</v>
      </c>
      <c r="J882" t="s">
        <v>2558</v>
      </c>
      <c r="K882" t="s">
        <v>2559</v>
      </c>
    </row>
    <row r="883" spans="1:11" x14ac:dyDescent="0.2">
      <c r="A883" t="s">
        <v>2560</v>
      </c>
      <c r="B883">
        <v>166974</v>
      </c>
      <c r="C883" t="s">
        <v>2561</v>
      </c>
      <c r="D883" t="s">
        <v>2534</v>
      </c>
      <c r="E883" t="s">
        <v>2550</v>
      </c>
      <c r="F883" t="s">
        <v>2236</v>
      </c>
      <c r="G883" t="s">
        <v>2559</v>
      </c>
    </row>
    <row r="884" spans="1:11" x14ac:dyDescent="0.2">
      <c r="A884" t="s">
        <v>2562</v>
      </c>
      <c r="B884">
        <v>167351</v>
      </c>
      <c r="C884" t="s">
        <v>2563</v>
      </c>
      <c r="D884" t="s">
        <v>2564</v>
      </c>
      <c r="E884" t="s">
        <v>2550</v>
      </c>
      <c r="F884" t="s">
        <v>2236</v>
      </c>
      <c r="G884" t="s">
        <v>2559</v>
      </c>
    </row>
    <row r="885" spans="1:11" x14ac:dyDescent="0.2">
      <c r="A885" t="s">
        <v>2565</v>
      </c>
      <c r="B885">
        <v>171896</v>
      </c>
      <c r="C885" t="s">
        <v>2566</v>
      </c>
      <c r="D885" t="s">
        <v>2564</v>
      </c>
      <c r="E885" t="s">
        <v>2567</v>
      </c>
      <c r="F885" t="s">
        <v>2117</v>
      </c>
      <c r="G885" t="s">
        <v>2568</v>
      </c>
    </row>
    <row r="886" spans="1:11" x14ac:dyDescent="0.2">
      <c r="A886" t="s">
        <v>2569</v>
      </c>
      <c r="B886">
        <v>172521</v>
      </c>
      <c r="C886" t="s">
        <v>2570</v>
      </c>
      <c r="D886" t="s">
        <v>2564</v>
      </c>
      <c r="E886" t="s">
        <v>2567</v>
      </c>
      <c r="F886" t="s">
        <v>2232</v>
      </c>
      <c r="G886" t="s">
        <v>2568</v>
      </c>
    </row>
    <row r="887" spans="1:11" x14ac:dyDescent="0.2">
      <c r="B887">
        <v>203072</v>
      </c>
      <c r="C887">
        <v>172525</v>
      </c>
      <c r="D887" t="s">
        <v>2564</v>
      </c>
      <c r="E887">
        <v>2</v>
      </c>
      <c r="F887">
        <v>42</v>
      </c>
      <c r="G887" t="s">
        <v>2571</v>
      </c>
      <c r="H887" t="s">
        <v>2564</v>
      </c>
      <c r="I887" t="s">
        <v>2567</v>
      </c>
      <c r="J887" t="s">
        <v>2572</v>
      </c>
      <c r="K887" t="s">
        <v>2573</v>
      </c>
    </row>
    <row r="888" spans="1:11" x14ac:dyDescent="0.2">
      <c r="A888" t="s">
        <v>2574</v>
      </c>
      <c r="B888">
        <v>175486</v>
      </c>
      <c r="C888" t="s">
        <v>2575</v>
      </c>
      <c r="D888" t="s">
        <v>2564</v>
      </c>
      <c r="E888" t="s">
        <v>2567</v>
      </c>
      <c r="F888" t="s">
        <v>2117</v>
      </c>
      <c r="G888" t="s">
        <v>2576</v>
      </c>
    </row>
    <row r="889" spans="1:11" x14ac:dyDescent="0.2">
      <c r="A889" t="s">
        <v>2577</v>
      </c>
      <c r="B889">
        <v>177922</v>
      </c>
      <c r="C889" t="s">
        <v>2578</v>
      </c>
      <c r="D889" t="s">
        <v>2579</v>
      </c>
      <c r="E889" t="s">
        <v>2567</v>
      </c>
      <c r="F889" t="s">
        <v>2210</v>
      </c>
      <c r="G889" t="s">
        <v>2580</v>
      </c>
    </row>
    <row r="890" spans="1:11" x14ac:dyDescent="0.2">
      <c r="A890" t="s">
        <v>2581</v>
      </c>
      <c r="B890">
        <v>178813</v>
      </c>
      <c r="C890" t="s">
        <v>2582</v>
      </c>
      <c r="D890" t="s">
        <v>2579</v>
      </c>
      <c r="E890" t="s">
        <v>2567</v>
      </c>
      <c r="F890" t="s">
        <v>2210</v>
      </c>
      <c r="G890" t="s">
        <v>2583</v>
      </c>
    </row>
    <row r="891" spans="1:11" x14ac:dyDescent="0.2">
      <c r="A891" t="s">
        <v>2584</v>
      </c>
      <c r="B891">
        <v>180477</v>
      </c>
      <c r="C891" t="s">
        <v>2585</v>
      </c>
      <c r="D891" t="s">
        <v>2579</v>
      </c>
      <c r="E891" t="s">
        <v>2586</v>
      </c>
      <c r="F891" t="s">
        <v>1045</v>
      </c>
      <c r="G891" t="s">
        <v>2587</v>
      </c>
    </row>
    <row r="892" spans="1:11" x14ac:dyDescent="0.2">
      <c r="A892" t="s">
        <v>2588</v>
      </c>
      <c r="B892">
        <v>180719</v>
      </c>
      <c r="C892" t="s">
        <v>2589</v>
      </c>
      <c r="D892" t="s">
        <v>2590</v>
      </c>
      <c r="E892" t="s">
        <v>2586</v>
      </c>
      <c r="F892" t="s">
        <v>1045</v>
      </c>
      <c r="G892" t="s">
        <v>2587</v>
      </c>
    </row>
    <row r="893" spans="1:11" x14ac:dyDescent="0.2">
      <c r="A893" t="s">
        <v>2591</v>
      </c>
      <c r="B893">
        <v>182044</v>
      </c>
      <c r="C893" t="s">
        <v>2592</v>
      </c>
      <c r="D893" t="s">
        <v>2590</v>
      </c>
      <c r="E893" t="s">
        <v>2586</v>
      </c>
      <c r="F893" t="s">
        <v>2101</v>
      </c>
      <c r="G893" t="s">
        <v>2593</v>
      </c>
    </row>
    <row r="894" spans="1:11" x14ac:dyDescent="0.2">
      <c r="A894" t="s">
        <v>2594</v>
      </c>
      <c r="B894">
        <v>182483</v>
      </c>
      <c r="C894" t="s">
        <v>2595</v>
      </c>
      <c r="D894" t="s">
        <v>2590</v>
      </c>
      <c r="E894" t="s">
        <v>2586</v>
      </c>
      <c r="F894" t="s">
        <v>2596</v>
      </c>
      <c r="G894" t="s">
        <v>2593</v>
      </c>
    </row>
    <row r="895" spans="1:11" x14ac:dyDescent="0.2">
      <c r="A895" t="s">
        <v>2597</v>
      </c>
      <c r="B895">
        <v>184092</v>
      </c>
      <c r="C895" t="s">
        <v>2598</v>
      </c>
      <c r="D895" t="s">
        <v>2590</v>
      </c>
      <c r="E895" t="s">
        <v>2586</v>
      </c>
      <c r="F895" t="s">
        <v>2596</v>
      </c>
      <c r="G895" t="s">
        <v>2599</v>
      </c>
    </row>
    <row r="896" spans="1:11" x14ac:dyDescent="0.2">
      <c r="A896" t="s">
        <v>2600</v>
      </c>
      <c r="B896">
        <v>184628</v>
      </c>
      <c r="C896" t="s">
        <v>2601</v>
      </c>
      <c r="D896" t="s">
        <v>2590</v>
      </c>
      <c r="E896" t="s">
        <v>2586</v>
      </c>
      <c r="F896" t="s">
        <v>2596</v>
      </c>
      <c r="G896" t="s">
        <v>2599</v>
      </c>
    </row>
    <row r="897" spans="1:11" x14ac:dyDescent="0.2">
      <c r="A897" t="s">
        <v>2602</v>
      </c>
      <c r="B897">
        <v>185402</v>
      </c>
      <c r="C897" t="s">
        <v>2603</v>
      </c>
      <c r="D897" t="s">
        <v>2590</v>
      </c>
      <c r="E897" t="s">
        <v>2586</v>
      </c>
      <c r="F897" t="s">
        <v>2596</v>
      </c>
      <c r="G897" t="s">
        <v>2604</v>
      </c>
    </row>
    <row r="898" spans="1:11" x14ac:dyDescent="0.2">
      <c r="B898">
        <v>219719</v>
      </c>
      <c r="C898">
        <v>186354</v>
      </c>
      <c r="D898" t="s">
        <v>2590</v>
      </c>
      <c r="E898">
        <v>2</v>
      </c>
      <c r="F898">
        <v>109</v>
      </c>
      <c r="G898" t="s">
        <v>2605</v>
      </c>
      <c r="H898" t="s">
        <v>2590</v>
      </c>
      <c r="I898" t="s">
        <v>2586</v>
      </c>
      <c r="J898" t="s">
        <v>2606</v>
      </c>
      <c r="K898" t="s">
        <v>2607</v>
      </c>
    </row>
    <row r="899" spans="1:11" x14ac:dyDescent="0.2">
      <c r="A899" t="s">
        <v>2608</v>
      </c>
      <c r="B899">
        <v>186952</v>
      </c>
      <c r="C899" t="s">
        <v>2609</v>
      </c>
      <c r="D899" t="s">
        <v>2590</v>
      </c>
      <c r="E899" t="s">
        <v>2610</v>
      </c>
      <c r="F899" t="s">
        <v>2121</v>
      </c>
      <c r="G899" t="s">
        <v>2607</v>
      </c>
    </row>
    <row r="900" spans="1:11" x14ac:dyDescent="0.2">
      <c r="A900" t="s">
        <v>2611</v>
      </c>
      <c r="B900">
        <v>189636</v>
      </c>
      <c r="C900" t="s">
        <v>2612</v>
      </c>
      <c r="D900" t="s">
        <v>2590</v>
      </c>
      <c r="E900" t="s">
        <v>2610</v>
      </c>
      <c r="F900" t="s">
        <v>2596</v>
      </c>
      <c r="G900" t="s">
        <v>2613</v>
      </c>
    </row>
    <row r="901" spans="1:11" x14ac:dyDescent="0.2">
      <c r="A901" t="s">
        <v>2614</v>
      </c>
      <c r="B901">
        <v>191675</v>
      </c>
      <c r="C901" t="s">
        <v>2615</v>
      </c>
      <c r="D901" t="s">
        <v>2590</v>
      </c>
      <c r="E901" t="s">
        <v>2610</v>
      </c>
      <c r="F901" t="s">
        <v>2596</v>
      </c>
      <c r="G901" t="s">
        <v>2616</v>
      </c>
    </row>
    <row r="902" spans="1:11" x14ac:dyDescent="0.2">
      <c r="A902" t="s">
        <v>2617</v>
      </c>
      <c r="B902">
        <v>192346</v>
      </c>
      <c r="C902" t="s">
        <v>2618</v>
      </c>
      <c r="D902" t="s">
        <v>2590</v>
      </c>
      <c r="E902" t="s">
        <v>2610</v>
      </c>
      <c r="F902" t="s">
        <v>2596</v>
      </c>
      <c r="G902" t="s">
        <v>2616</v>
      </c>
    </row>
    <row r="903" spans="1:11" x14ac:dyDescent="0.2">
      <c r="B903">
        <v>226440</v>
      </c>
      <c r="C903">
        <v>192350</v>
      </c>
      <c r="D903" t="s">
        <v>2590</v>
      </c>
      <c r="E903">
        <v>2</v>
      </c>
      <c r="F903">
        <v>137</v>
      </c>
      <c r="G903" t="s">
        <v>2619</v>
      </c>
      <c r="H903" t="s">
        <v>2590</v>
      </c>
      <c r="I903" t="s">
        <v>2610</v>
      </c>
      <c r="J903" t="s">
        <v>2620</v>
      </c>
      <c r="K903" t="s">
        <v>2621</v>
      </c>
    </row>
    <row r="904" spans="1:11" x14ac:dyDescent="0.2">
      <c r="A904" t="s">
        <v>2622</v>
      </c>
      <c r="B904">
        <v>193176</v>
      </c>
      <c r="C904" t="s">
        <v>2623</v>
      </c>
      <c r="D904" t="s">
        <v>2590</v>
      </c>
      <c r="E904" t="s">
        <v>2610</v>
      </c>
      <c r="F904" t="s">
        <v>2596</v>
      </c>
      <c r="G904" t="s">
        <v>2621</v>
      </c>
    </row>
    <row r="905" spans="1:11" x14ac:dyDescent="0.2">
      <c r="A905" t="s">
        <v>2624</v>
      </c>
      <c r="B905">
        <v>194132</v>
      </c>
      <c r="C905" t="s">
        <v>2625</v>
      </c>
      <c r="D905" t="s">
        <v>2590</v>
      </c>
      <c r="E905" t="s">
        <v>2610</v>
      </c>
      <c r="F905" t="s">
        <v>2596</v>
      </c>
      <c r="G905" t="s">
        <v>2626</v>
      </c>
    </row>
    <row r="906" spans="1:11" x14ac:dyDescent="0.2">
      <c r="A906" t="s">
        <v>2627</v>
      </c>
      <c r="B906">
        <v>194632</v>
      </c>
      <c r="C906" t="s">
        <v>2628</v>
      </c>
      <c r="D906" t="s">
        <v>2590</v>
      </c>
      <c r="E906" t="s">
        <v>2610</v>
      </c>
      <c r="F906" t="s">
        <v>2121</v>
      </c>
      <c r="G906" t="s">
        <v>2626</v>
      </c>
    </row>
    <row r="907" spans="1:11" x14ac:dyDescent="0.2">
      <c r="A907" t="s">
        <v>2629</v>
      </c>
      <c r="B907">
        <v>195159</v>
      </c>
      <c r="C907" t="s">
        <v>2630</v>
      </c>
      <c r="D907" t="s">
        <v>2631</v>
      </c>
      <c r="E907" t="s">
        <v>2632</v>
      </c>
      <c r="F907" t="s">
        <v>2596</v>
      </c>
      <c r="G907" t="s">
        <v>2633</v>
      </c>
    </row>
    <row r="908" spans="1:11" x14ac:dyDescent="0.2">
      <c r="A908" t="s">
        <v>2634</v>
      </c>
      <c r="B908">
        <v>196258</v>
      </c>
      <c r="C908" t="s">
        <v>2635</v>
      </c>
      <c r="D908" t="s">
        <v>2631</v>
      </c>
      <c r="E908" t="s">
        <v>2632</v>
      </c>
      <c r="F908" t="s">
        <v>2596</v>
      </c>
      <c r="G908" t="s">
        <v>2636</v>
      </c>
    </row>
    <row r="909" spans="1:11" x14ac:dyDescent="0.2">
      <c r="A909" t="s">
        <v>2637</v>
      </c>
      <c r="B909">
        <v>196957</v>
      </c>
      <c r="C909" t="s">
        <v>2638</v>
      </c>
      <c r="D909" t="s">
        <v>2631</v>
      </c>
      <c r="E909" t="s">
        <v>2632</v>
      </c>
      <c r="F909" t="s">
        <v>2596</v>
      </c>
      <c r="G909" t="s">
        <v>2636</v>
      </c>
    </row>
    <row r="910" spans="1:11" x14ac:dyDescent="0.2">
      <c r="B910">
        <v>231990</v>
      </c>
      <c r="C910">
        <v>196961</v>
      </c>
      <c r="D910" t="s">
        <v>2631</v>
      </c>
      <c r="E910">
        <v>2</v>
      </c>
      <c r="F910">
        <v>107</v>
      </c>
      <c r="G910" t="s">
        <v>2639</v>
      </c>
      <c r="H910" t="s">
        <v>2631</v>
      </c>
      <c r="I910" t="s">
        <v>2632</v>
      </c>
      <c r="J910" t="s">
        <v>2640</v>
      </c>
      <c r="K910" t="s">
        <v>2641</v>
      </c>
    </row>
    <row r="911" spans="1:11" x14ac:dyDescent="0.2">
      <c r="A911" t="s">
        <v>2642</v>
      </c>
      <c r="B911">
        <v>197618</v>
      </c>
      <c r="C911" t="s">
        <v>2643</v>
      </c>
      <c r="D911" t="s">
        <v>2631</v>
      </c>
      <c r="E911" t="s">
        <v>2632</v>
      </c>
      <c r="F911" t="s">
        <v>2596</v>
      </c>
      <c r="G911" t="s">
        <v>2641</v>
      </c>
    </row>
    <row r="912" spans="1:11" x14ac:dyDescent="0.2">
      <c r="A912" t="s">
        <v>2644</v>
      </c>
      <c r="B912">
        <v>198603</v>
      </c>
      <c r="C912" t="s">
        <v>2645</v>
      </c>
      <c r="D912" t="s">
        <v>2631</v>
      </c>
      <c r="E912" t="s">
        <v>2632</v>
      </c>
      <c r="F912" t="s">
        <v>2596</v>
      </c>
      <c r="G912" t="s">
        <v>2641</v>
      </c>
    </row>
    <row r="913" spans="1:11" x14ac:dyDescent="0.2">
      <c r="A913" t="s">
        <v>2646</v>
      </c>
      <c r="B913">
        <v>199386</v>
      </c>
      <c r="C913" t="s">
        <v>2647</v>
      </c>
      <c r="D913" t="s">
        <v>2631</v>
      </c>
      <c r="E913" t="s">
        <v>2632</v>
      </c>
      <c r="F913" t="s">
        <v>2210</v>
      </c>
      <c r="G913" t="s">
        <v>2648</v>
      </c>
    </row>
    <row r="914" spans="1:11" x14ac:dyDescent="0.2">
      <c r="A914" t="s">
        <v>2649</v>
      </c>
      <c r="B914">
        <v>200201</v>
      </c>
      <c r="C914" t="s">
        <v>2650</v>
      </c>
      <c r="D914" t="s">
        <v>2631</v>
      </c>
      <c r="E914" t="s">
        <v>2651</v>
      </c>
      <c r="F914" t="s">
        <v>2210</v>
      </c>
      <c r="G914" t="s">
        <v>2652</v>
      </c>
    </row>
    <row r="915" spans="1:11" x14ac:dyDescent="0.2">
      <c r="B915">
        <v>238606</v>
      </c>
      <c r="C915">
        <v>203165</v>
      </c>
      <c r="D915" t="s">
        <v>2631</v>
      </c>
      <c r="E915">
        <v>7</v>
      </c>
      <c r="F915">
        <v>147</v>
      </c>
      <c r="G915" t="s">
        <v>2653</v>
      </c>
      <c r="H915" t="s">
        <v>2631</v>
      </c>
      <c r="I915" t="s">
        <v>2651</v>
      </c>
      <c r="J915" t="s">
        <v>2640</v>
      </c>
      <c r="K915" t="s">
        <v>2654</v>
      </c>
    </row>
    <row r="916" spans="1:11" x14ac:dyDescent="0.2">
      <c r="A916" t="s">
        <v>2655</v>
      </c>
      <c r="B916">
        <v>203631</v>
      </c>
      <c r="C916" t="s">
        <v>2656</v>
      </c>
      <c r="D916" t="s">
        <v>2631</v>
      </c>
      <c r="E916" t="s">
        <v>2651</v>
      </c>
      <c r="F916" t="s">
        <v>2236</v>
      </c>
      <c r="G916" t="s">
        <v>2654</v>
      </c>
    </row>
    <row r="917" spans="1:11" x14ac:dyDescent="0.2">
      <c r="A917" t="s">
        <v>2657</v>
      </c>
      <c r="B917">
        <v>204131</v>
      </c>
      <c r="C917" t="s">
        <v>2658</v>
      </c>
      <c r="D917" t="s">
        <v>2631</v>
      </c>
      <c r="E917" t="s">
        <v>2651</v>
      </c>
      <c r="F917" t="s">
        <v>2236</v>
      </c>
      <c r="G917" t="s">
        <v>2654</v>
      </c>
    </row>
    <row r="918" spans="1:11" x14ac:dyDescent="0.2">
      <c r="A918" t="s">
        <v>2659</v>
      </c>
      <c r="B918">
        <v>205770</v>
      </c>
      <c r="C918" t="s">
        <v>2660</v>
      </c>
      <c r="D918" t="s">
        <v>2631</v>
      </c>
      <c r="E918" t="s">
        <v>2651</v>
      </c>
      <c r="F918" t="s">
        <v>2236</v>
      </c>
      <c r="G918" t="s">
        <v>2661</v>
      </c>
    </row>
    <row r="919" spans="1:11" x14ac:dyDescent="0.2">
      <c r="A919" t="s">
        <v>2662</v>
      </c>
      <c r="B919">
        <v>206455</v>
      </c>
      <c r="C919" t="s">
        <v>2663</v>
      </c>
      <c r="D919" t="s">
        <v>2631</v>
      </c>
      <c r="E919" t="s">
        <v>2664</v>
      </c>
      <c r="F919" t="s">
        <v>2236</v>
      </c>
      <c r="G919" t="s">
        <v>2665</v>
      </c>
    </row>
    <row r="920" spans="1:11" x14ac:dyDescent="0.2">
      <c r="B920">
        <v>244626</v>
      </c>
      <c r="C920">
        <v>208662</v>
      </c>
      <c r="D920" t="s">
        <v>2631</v>
      </c>
      <c r="E920">
        <v>7</v>
      </c>
      <c r="F920">
        <v>110</v>
      </c>
      <c r="G920" t="s">
        <v>2666</v>
      </c>
      <c r="H920" t="s">
        <v>2631</v>
      </c>
      <c r="I920" t="s">
        <v>2664</v>
      </c>
      <c r="J920" t="s">
        <v>2667</v>
      </c>
      <c r="K920" t="s">
        <v>2668</v>
      </c>
    </row>
    <row r="921" spans="1:11" x14ac:dyDescent="0.2">
      <c r="A921" t="s">
        <v>2669</v>
      </c>
      <c r="B921">
        <v>209201</v>
      </c>
      <c r="C921" t="s">
        <v>2670</v>
      </c>
      <c r="D921" t="s">
        <v>2631</v>
      </c>
      <c r="E921" t="s">
        <v>2664</v>
      </c>
      <c r="F921" t="s">
        <v>2236</v>
      </c>
      <c r="G921" t="s">
        <v>2668</v>
      </c>
    </row>
    <row r="922" spans="1:11" x14ac:dyDescent="0.2">
      <c r="A922" t="s">
        <v>2671</v>
      </c>
      <c r="B922">
        <v>210404</v>
      </c>
      <c r="C922" t="s">
        <v>2672</v>
      </c>
      <c r="D922" t="s">
        <v>2631</v>
      </c>
      <c r="E922" t="s">
        <v>2664</v>
      </c>
      <c r="F922" t="s">
        <v>2117</v>
      </c>
      <c r="G922" t="s">
        <v>2668</v>
      </c>
    </row>
    <row r="923" spans="1:11" x14ac:dyDescent="0.2">
      <c r="A923" t="s">
        <v>2673</v>
      </c>
      <c r="B923">
        <v>213031</v>
      </c>
      <c r="C923" t="s">
        <v>2674</v>
      </c>
      <c r="D923" t="s">
        <v>2631</v>
      </c>
      <c r="E923" t="s">
        <v>2664</v>
      </c>
      <c r="F923" t="s">
        <v>2236</v>
      </c>
      <c r="G923" t="s">
        <v>2675</v>
      </c>
    </row>
    <row r="924" spans="1:11" x14ac:dyDescent="0.2">
      <c r="A924" t="s">
        <v>2676</v>
      </c>
      <c r="B924">
        <v>213638</v>
      </c>
      <c r="C924" t="s">
        <v>2677</v>
      </c>
      <c r="D924" t="s">
        <v>2631</v>
      </c>
      <c r="E924" t="s">
        <v>2664</v>
      </c>
      <c r="F924" t="s">
        <v>2236</v>
      </c>
      <c r="G924" t="s">
        <v>2678</v>
      </c>
    </row>
    <row r="925" spans="1:11" x14ac:dyDescent="0.2">
      <c r="A925" t="s">
        <v>2679</v>
      </c>
      <c r="B925">
        <v>214575</v>
      </c>
      <c r="C925" t="s">
        <v>2680</v>
      </c>
      <c r="D925" t="s">
        <v>2631</v>
      </c>
      <c r="E925" t="s">
        <v>2681</v>
      </c>
      <c r="F925" t="s">
        <v>2236</v>
      </c>
      <c r="G925" t="s">
        <v>2682</v>
      </c>
    </row>
    <row r="926" spans="1:11" x14ac:dyDescent="0.2">
      <c r="A926" t="s">
        <v>2683</v>
      </c>
      <c r="B926">
        <v>215395</v>
      </c>
      <c r="C926" t="s">
        <v>2684</v>
      </c>
      <c r="D926" t="s">
        <v>2631</v>
      </c>
      <c r="E926" t="s">
        <v>2681</v>
      </c>
      <c r="F926" t="s">
        <v>2236</v>
      </c>
      <c r="G926" t="s">
        <v>2682</v>
      </c>
    </row>
    <row r="927" spans="1:11" x14ac:dyDescent="0.2">
      <c r="B927">
        <v>252857</v>
      </c>
      <c r="C927">
        <v>215399</v>
      </c>
      <c r="D927" t="s">
        <v>2631</v>
      </c>
      <c r="E927">
        <v>2</v>
      </c>
      <c r="F927">
        <v>120</v>
      </c>
      <c r="G927" t="s">
        <v>2685</v>
      </c>
      <c r="H927" t="s">
        <v>2631</v>
      </c>
      <c r="I927" t="s">
        <v>2681</v>
      </c>
      <c r="J927" t="s">
        <v>2686</v>
      </c>
      <c r="K927" t="s">
        <v>2687</v>
      </c>
    </row>
    <row r="928" spans="1:11" x14ac:dyDescent="0.2">
      <c r="A928" t="s">
        <v>2688</v>
      </c>
      <c r="B928">
        <v>216257</v>
      </c>
      <c r="C928" t="s">
        <v>2689</v>
      </c>
      <c r="D928" t="s">
        <v>2631</v>
      </c>
      <c r="E928" t="s">
        <v>2681</v>
      </c>
      <c r="F928" t="s">
        <v>2236</v>
      </c>
      <c r="G928" t="s">
        <v>2687</v>
      </c>
    </row>
    <row r="929" spans="1:11" x14ac:dyDescent="0.2">
      <c r="A929" t="s">
        <v>2690</v>
      </c>
      <c r="B929">
        <v>217411</v>
      </c>
      <c r="C929" t="s">
        <v>2691</v>
      </c>
      <c r="D929" t="s">
        <v>2631</v>
      </c>
      <c r="E929" t="s">
        <v>2681</v>
      </c>
      <c r="F929" t="s">
        <v>2236</v>
      </c>
      <c r="G929" t="s">
        <v>2692</v>
      </c>
    </row>
    <row r="930" spans="1:11" x14ac:dyDescent="0.2">
      <c r="A930" t="s">
        <v>2693</v>
      </c>
      <c r="B930">
        <v>219066</v>
      </c>
      <c r="C930" t="s">
        <v>2694</v>
      </c>
      <c r="D930" t="s">
        <v>2631</v>
      </c>
      <c r="E930" t="s">
        <v>2681</v>
      </c>
      <c r="F930" t="s">
        <v>2117</v>
      </c>
      <c r="G930" t="s">
        <v>2695</v>
      </c>
    </row>
    <row r="931" spans="1:11" x14ac:dyDescent="0.2">
      <c r="A931" t="s">
        <v>2696</v>
      </c>
      <c r="B931">
        <v>219447</v>
      </c>
      <c r="C931" t="s">
        <v>2697</v>
      </c>
      <c r="D931" t="s">
        <v>2698</v>
      </c>
      <c r="E931" t="s">
        <v>2681</v>
      </c>
      <c r="F931" t="s">
        <v>2117</v>
      </c>
      <c r="G931" t="s">
        <v>2699</v>
      </c>
    </row>
    <row r="932" spans="1:11" x14ac:dyDescent="0.2">
      <c r="A932" t="s">
        <v>2700</v>
      </c>
      <c r="B932">
        <v>219985</v>
      </c>
      <c r="C932" t="s">
        <v>2701</v>
      </c>
      <c r="D932" t="s">
        <v>2698</v>
      </c>
      <c r="E932" t="s">
        <v>2681</v>
      </c>
      <c r="F932" t="s">
        <v>2236</v>
      </c>
      <c r="G932" t="s">
        <v>2702</v>
      </c>
    </row>
    <row r="933" spans="1:11" x14ac:dyDescent="0.2">
      <c r="A933" t="s">
        <v>2703</v>
      </c>
      <c r="B933">
        <v>220653</v>
      </c>
      <c r="C933" t="s">
        <v>2704</v>
      </c>
      <c r="D933" t="s">
        <v>2698</v>
      </c>
      <c r="E933" t="s">
        <v>2681</v>
      </c>
      <c r="F933" t="s">
        <v>2236</v>
      </c>
      <c r="G933" t="s">
        <v>2702</v>
      </c>
    </row>
    <row r="934" spans="1:11" x14ac:dyDescent="0.2">
      <c r="B934">
        <v>258713</v>
      </c>
      <c r="C934">
        <v>220657</v>
      </c>
      <c r="D934" t="s">
        <v>2698</v>
      </c>
      <c r="E934">
        <v>2</v>
      </c>
      <c r="F934">
        <v>61</v>
      </c>
      <c r="G934" t="s">
        <v>2705</v>
      </c>
      <c r="H934" t="s">
        <v>2698</v>
      </c>
      <c r="I934" t="s">
        <v>2681</v>
      </c>
      <c r="J934" t="s">
        <v>2088</v>
      </c>
      <c r="K934" t="s">
        <v>2706</v>
      </c>
    </row>
    <row r="935" spans="1:11" x14ac:dyDescent="0.2">
      <c r="A935" t="s">
        <v>2707</v>
      </c>
      <c r="B935">
        <v>221417</v>
      </c>
      <c r="C935" t="s">
        <v>2708</v>
      </c>
      <c r="D935" t="s">
        <v>2698</v>
      </c>
      <c r="E935" t="s">
        <v>2681</v>
      </c>
      <c r="F935" t="s">
        <v>2236</v>
      </c>
      <c r="G935" t="s">
        <v>2706</v>
      </c>
    </row>
    <row r="936" spans="1:11" x14ac:dyDescent="0.2">
      <c r="A936" t="s">
        <v>2709</v>
      </c>
      <c r="B936">
        <v>225068</v>
      </c>
      <c r="C936" t="s">
        <v>2710</v>
      </c>
      <c r="D936" t="s">
        <v>2698</v>
      </c>
      <c r="E936" t="s">
        <v>2681</v>
      </c>
      <c r="F936" t="s">
        <v>2117</v>
      </c>
      <c r="G936" t="s">
        <v>2711</v>
      </c>
    </row>
    <row r="937" spans="1:11" x14ac:dyDescent="0.2">
      <c r="A937" t="s">
        <v>2712</v>
      </c>
      <c r="B937">
        <v>226225</v>
      </c>
      <c r="C937" t="s">
        <v>2713</v>
      </c>
      <c r="D937" t="s">
        <v>2698</v>
      </c>
      <c r="E937" t="s">
        <v>2681</v>
      </c>
      <c r="F937" t="s">
        <v>2117</v>
      </c>
      <c r="G937" t="s">
        <v>2714</v>
      </c>
    </row>
    <row r="938" spans="1:11" x14ac:dyDescent="0.2">
      <c r="B938">
        <v>265606</v>
      </c>
      <c r="C938">
        <v>227099</v>
      </c>
      <c r="D938" t="s">
        <v>2698</v>
      </c>
      <c r="E938">
        <v>2</v>
      </c>
      <c r="F938">
        <v>37</v>
      </c>
      <c r="G938" t="s">
        <v>2715</v>
      </c>
      <c r="H938" t="s">
        <v>2698</v>
      </c>
      <c r="I938" t="s">
        <v>2681</v>
      </c>
      <c r="J938" t="s">
        <v>2716</v>
      </c>
      <c r="K938" t="s">
        <v>2717</v>
      </c>
    </row>
    <row r="939" spans="1:11" x14ac:dyDescent="0.2">
      <c r="A939" t="s">
        <v>2718</v>
      </c>
      <c r="B939">
        <v>228048</v>
      </c>
      <c r="C939" t="s">
        <v>2719</v>
      </c>
      <c r="D939" t="s">
        <v>2698</v>
      </c>
      <c r="E939" t="s">
        <v>2681</v>
      </c>
      <c r="F939" t="s">
        <v>2210</v>
      </c>
      <c r="G939" t="s">
        <v>2717</v>
      </c>
    </row>
    <row r="940" spans="1:11" x14ac:dyDescent="0.2">
      <c r="A940" t="s">
        <v>2720</v>
      </c>
      <c r="B940">
        <v>229259</v>
      </c>
      <c r="C940" t="s">
        <v>2721</v>
      </c>
      <c r="D940" t="s">
        <v>2698</v>
      </c>
      <c r="E940" t="s">
        <v>2722</v>
      </c>
      <c r="F940" t="s">
        <v>2210</v>
      </c>
      <c r="G940" t="s">
        <v>2723</v>
      </c>
    </row>
    <row r="941" spans="1:11" x14ac:dyDescent="0.2">
      <c r="A941" t="s">
        <v>2724</v>
      </c>
      <c r="B941">
        <v>231505</v>
      </c>
      <c r="C941" t="s">
        <v>2725</v>
      </c>
      <c r="D941" t="s">
        <v>2698</v>
      </c>
      <c r="E941" t="s">
        <v>2722</v>
      </c>
      <c r="F941" t="s">
        <v>1045</v>
      </c>
      <c r="G941" t="s">
        <v>2726</v>
      </c>
    </row>
    <row r="942" spans="1:11" x14ac:dyDescent="0.2">
      <c r="B942">
        <v>274379</v>
      </c>
      <c r="C942">
        <v>234374</v>
      </c>
      <c r="D942" t="s">
        <v>2698</v>
      </c>
      <c r="E942">
        <v>17</v>
      </c>
      <c r="F942">
        <v>75</v>
      </c>
      <c r="G942" t="s">
        <v>2727</v>
      </c>
      <c r="H942" t="s">
        <v>2698</v>
      </c>
      <c r="I942" t="s">
        <v>2722</v>
      </c>
      <c r="J942" t="s">
        <v>2728</v>
      </c>
      <c r="K942" t="s">
        <v>2729</v>
      </c>
    </row>
    <row r="943" spans="1:11" x14ac:dyDescent="0.2">
      <c r="A943" t="s">
        <v>2730</v>
      </c>
      <c r="B943">
        <v>234783</v>
      </c>
      <c r="C943" t="s">
        <v>2731</v>
      </c>
      <c r="D943" t="s">
        <v>2698</v>
      </c>
      <c r="E943" t="s">
        <v>2722</v>
      </c>
      <c r="F943" t="s">
        <v>2101</v>
      </c>
      <c r="G943" t="s">
        <v>2729</v>
      </c>
    </row>
    <row r="944" spans="1:11" x14ac:dyDescent="0.2">
      <c r="A944" t="s">
        <v>2732</v>
      </c>
      <c r="B944">
        <v>235870</v>
      </c>
      <c r="C944" t="s">
        <v>2733</v>
      </c>
      <c r="D944" t="s">
        <v>2698</v>
      </c>
      <c r="E944" t="s">
        <v>2722</v>
      </c>
      <c r="F944" t="s">
        <v>2101</v>
      </c>
      <c r="G944" t="s">
        <v>2734</v>
      </c>
    </row>
    <row r="945" spans="1:11" x14ac:dyDescent="0.2">
      <c r="A945" t="s">
        <v>2735</v>
      </c>
      <c r="B945">
        <v>236621</v>
      </c>
      <c r="C945" t="s">
        <v>2736</v>
      </c>
      <c r="D945" t="s">
        <v>2698</v>
      </c>
      <c r="E945" t="s">
        <v>2722</v>
      </c>
      <c r="F945" t="s">
        <v>2101</v>
      </c>
      <c r="G945" t="s">
        <v>2734</v>
      </c>
    </row>
    <row r="946" spans="1:11" x14ac:dyDescent="0.2">
      <c r="A946" t="s">
        <v>2737</v>
      </c>
      <c r="B946">
        <v>237799</v>
      </c>
      <c r="C946" t="s">
        <v>2738</v>
      </c>
      <c r="D946" t="s">
        <v>2698</v>
      </c>
      <c r="E946" t="s">
        <v>2722</v>
      </c>
      <c r="F946" t="s">
        <v>2596</v>
      </c>
      <c r="G946" t="s">
        <v>2739</v>
      </c>
    </row>
    <row r="947" spans="1:11" x14ac:dyDescent="0.2">
      <c r="A947" t="s">
        <v>2740</v>
      </c>
      <c r="B947">
        <v>238195</v>
      </c>
      <c r="C947" t="s">
        <v>2741</v>
      </c>
      <c r="D947" t="s">
        <v>2698</v>
      </c>
      <c r="E947" t="s">
        <v>2722</v>
      </c>
      <c r="F947" t="s">
        <v>2596</v>
      </c>
      <c r="G947" t="s">
        <v>2739</v>
      </c>
    </row>
    <row r="948" spans="1:11" x14ac:dyDescent="0.2">
      <c r="A948" t="s">
        <v>2742</v>
      </c>
      <c r="B948">
        <v>240661</v>
      </c>
      <c r="C948" t="s">
        <v>2743</v>
      </c>
      <c r="D948" t="s">
        <v>2698</v>
      </c>
      <c r="E948" t="s">
        <v>2722</v>
      </c>
      <c r="F948" t="s">
        <v>2596</v>
      </c>
      <c r="G948" t="s">
        <v>2744</v>
      </c>
    </row>
    <row r="949" spans="1:11" x14ac:dyDescent="0.2">
      <c r="B949">
        <v>282142</v>
      </c>
      <c r="C949">
        <v>241050</v>
      </c>
      <c r="D949" t="s">
        <v>2698</v>
      </c>
      <c r="E949">
        <v>2</v>
      </c>
      <c r="F949">
        <v>81</v>
      </c>
      <c r="G949" t="s">
        <v>2745</v>
      </c>
      <c r="H949" t="s">
        <v>2698</v>
      </c>
      <c r="I949" t="s">
        <v>2722</v>
      </c>
      <c r="J949" t="s">
        <v>2746</v>
      </c>
      <c r="K949" t="s">
        <v>2747</v>
      </c>
    </row>
    <row r="950" spans="1:11" x14ac:dyDescent="0.2">
      <c r="A950" t="s">
        <v>2748</v>
      </c>
      <c r="B950">
        <v>241835</v>
      </c>
      <c r="C950" t="s">
        <v>2749</v>
      </c>
      <c r="D950" t="s">
        <v>2698</v>
      </c>
      <c r="E950" t="s">
        <v>2722</v>
      </c>
      <c r="F950" t="s">
        <v>2596</v>
      </c>
      <c r="G950" t="s">
        <v>2747</v>
      </c>
    </row>
    <row r="951" spans="1:11" x14ac:dyDescent="0.2">
      <c r="A951" t="s">
        <v>2750</v>
      </c>
      <c r="B951">
        <v>242508</v>
      </c>
      <c r="C951" t="s">
        <v>2751</v>
      </c>
      <c r="D951" t="s">
        <v>2698</v>
      </c>
      <c r="E951" t="s">
        <v>2752</v>
      </c>
      <c r="F951" t="s">
        <v>2596</v>
      </c>
      <c r="G951" t="s">
        <v>2753</v>
      </c>
    </row>
    <row r="952" spans="1:11" x14ac:dyDescent="0.2">
      <c r="A952" t="s">
        <v>2754</v>
      </c>
      <c r="B952">
        <v>243228</v>
      </c>
      <c r="C952" t="s">
        <v>2755</v>
      </c>
      <c r="D952" t="s">
        <v>2698</v>
      </c>
      <c r="E952" t="s">
        <v>2752</v>
      </c>
      <c r="F952" t="s">
        <v>2121</v>
      </c>
      <c r="G952" t="s">
        <v>2753</v>
      </c>
    </row>
    <row r="953" spans="1:11" x14ac:dyDescent="0.2">
      <c r="A953" t="s">
        <v>2756</v>
      </c>
      <c r="B953">
        <v>243714</v>
      </c>
      <c r="C953" t="s">
        <v>2757</v>
      </c>
      <c r="D953" t="s">
        <v>2698</v>
      </c>
      <c r="E953" t="s">
        <v>2758</v>
      </c>
      <c r="F953" t="s">
        <v>2121</v>
      </c>
      <c r="G953" t="s">
        <v>2759</v>
      </c>
    </row>
    <row r="954" spans="1:11" x14ac:dyDescent="0.2">
      <c r="A954" t="s">
        <v>2760</v>
      </c>
      <c r="B954">
        <v>245676</v>
      </c>
      <c r="C954" t="s">
        <v>2761</v>
      </c>
      <c r="D954" t="s">
        <v>2698</v>
      </c>
      <c r="E954" t="s">
        <v>2758</v>
      </c>
      <c r="F954" t="s">
        <v>2101</v>
      </c>
      <c r="G954" t="s">
        <v>2762</v>
      </c>
    </row>
    <row r="955" spans="1:11" x14ac:dyDescent="0.2">
      <c r="A955" t="s">
        <v>2763</v>
      </c>
      <c r="B955">
        <v>246087</v>
      </c>
      <c r="C955" t="s">
        <v>2764</v>
      </c>
      <c r="D955" t="s">
        <v>2698</v>
      </c>
      <c r="E955" t="s">
        <v>2758</v>
      </c>
      <c r="F955" t="s">
        <v>2101</v>
      </c>
      <c r="G955" t="s">
        <v>2762</v>
      </c>
    </row>
    <row r="956" spans="1:11" x14ac:dyDescent="0.2">
      <c r="B956">
        <v>287864</v>
      </c>
      <c r="C956">
        <v>246091</v>
      </c>
      <c r="D956" t="s">
        <v>2698</v>
      </c>
      <c r="E956">
        <v>2</v>
      </c>
      <c r="F956">
        <v>63</v>
      </c>
      <c r="G956" t="s">
        <v>2765</v>
      </c>
      <c r="H956" t="s">
        <v>2698</v>
      </c>
      <c r="I956" t="s">
        <v>2758</v>
      </c>
      <c r="J956" t="s">
        <v>2766</v>
      </c>
      <c r="K956" t="s">
        <v>2767</v>
      </c>
    </row>
    <row r="957" spans="1:11" x14ac:dyDescent="0.2">
      <c r="A957" t="s">
        <v>2768</v>
      </c>
      <c r="B957">
        <v>246568</v>
      </c>
      <c r="C957" t="s">
        <v>2769</v>
      </c>
      <c r="D957" t="s">
        <v>2698</v>
      </c>
      <c r="E957" t="s">
        <v>2758</v>
      </c>
      <c r="F957" t="s">
        <v>2101</v>
      </c>
      <c r="G957" t="s">
        <v>2767</v>
      </c>
    </row>
    <row r="958" spans="1:11" x14ac:dyDescent="0.2">
      <c r="A958" t="s">
        <v>2770</v>
      </c>
      <c r="B958">
        <v>247668</v>
      </c>
      <c r="C958" t="s">
        <v>2771</v>
      </c>
      <c r="D958" t="s">
        <v>2698</v>
      </c>
      <c r="E958" t="s">
        <v>2758</v>
      </c>
      <c r="F958" t="s">
        <v>2101</v>
      </c>
      <c r="G958" t="s">
        <v>2772</v>
      </c>
    </row>
    <row r="959" spans="1:11" x14ac:dyDescent="0.2">
      <c r="A959" t="s">
        <v>2773</v>
      </c>
      <c r="B959">
        <v>248330</v>
      </c>
      <c r="C959" t="s">
        <v>2774</v>
      </c>
      <c r="D959" t="s">
        <v>2698</v>
      </c>
      <c r="E959" t="s">
        <v>2758</v>
      </c>
      <c r="F959" t="s">
        <v>2101</v>
      </c>
      <c r="G959" t="s">
        <v>2775</v>
      </c>
    </row>
    <row r="960" spans="1:11" x14ac:dyDescent="0.2">
      <c r="A960" t="s">
        <v>2776</v>
      </c>
      <c r="B960">
        <v>250102</v>
      </c>
      <c r="C960" t="s">
        <v>2777</v>
      </c>
      <c r="D960" t="s">
        <v>2698</v>
      </c>
      <c r="E960" t="s">
        <v>2758</v>
      </c>
      <c r="F960" t="s">
        <v>2101</v>
      </c>
      <c r="G960" t="s">
        <v>2778</v>
      </c>
    </row>
    <row r="961" spans="1:11" x14ac:dyDescent="0.2">
      <c r="A961" t="s">
        <v>2779</v>
      </c>
      <c r="B961">
        <v>251577</v>
      </c>
      <c r="C961" t="s">
        <v>2780</v>
      </c>
      <c r="D961" t="s">
        <v>2698</v>
      </c>
      <c r="E961" t="s">
        <v>2758</v>
      </c>
      <c r="F961" t="s">
        <v>1045</v>
      </c>
      <c r="G961" t="s">
        <v>2781</v>
      </c>
    </row>
    <row r="962" spans="1:11" x14ac:dyDescent="0.2">
      <c r="B962">
        <v>293798</v>
      </c>
      <c r="C962">
        <v>251617</v>
      </c>
      <c r="D962" t="s">
        <v>2698</v>
      </c>
      <c r="E962">
        <v>6</v>
      </c>
      <c r="F962">
        <v>46</v>
      </c>
      <c r="G962" t="s">
        <v>2782</v>
      </c>
      <c r="H962" t="s">
        <v>2698</v>
      </c>
      <c r="I962" t="s">
        <v>2758</v>
      </c>
      <c r="J962" t="s">
        <v>2783</v>
      </c>
      <c r="K962" t="s">
        <v>2784</v>
      </c>
    </row>
    <row r="963" spans="1:11" x14ac:dyDescent="0.2">
      <c r="A963" t="s">
        <v>2785</v>
      </c>
      <c r="B963">
        <v>254483</v>
      </c>
      <c r="C963" t="s">
        <v>2786</v>
      </c>
      <c r="D963" t="s">
        <v>2698</v>
      </c>
      <c r="E963" t="s">
        <v>2758</v>
      </c>
      <c r="F963" t="s">
        <v>2101</v>
      </c>
      <c r="G963" t="s">
        <v>2787</v>
      </c>
    </row>
    <row r="964" spans="1:11" x14ac:dyDescent="0.2">
      <c r="A964" t="s">
        <v>2788</v>
      </c>
      <c r="B964">
        <v>255241</v>
      </c>
      <c r="C964" t="s">
        <v>2789</v>
      </c>
      <c r="D964" t="s">
        <v>2698</v>
      </c>
      <c r="E964" t="s">
        <v>2790</v>
      </c>
      <c r="F964" t="s">
        <v>2101</v>
      </c>
      <c r="G964" t="s">
        <v>2791</v>
      </c>
    </row>
    <row r="965" spans="1:11" x14ac:dyDescent="0.2">
      <c r="A965" t="s">
        <v>2792</v>
      </c>
      <c r="B965">
        <v>255698</v>
      </c>
      <c r="C965" t="s">
        <v>2793</v>
      </c>
      <c r="D965" t="s">
        <v>2698</v>
      </c>
      <c r="E965" t="s">
        <v>2790</v>
      </c>
      <c r="F965" t="s">
        <v>2101</v>
      </c>
      <c r="G965" t="s">
        <v>2791</v>
      </c>
    </row>
    <row r="966" spans="1:11" x14ac:dyDescent="0.2">
      <c r="A966" t="s">
        <v>2794</v>
      </c>
      <c r="B966">
        <v>256214</v>
      </c>
      <c r="C966" t="s">
        <v>2795</v>
      </c>
      <c r="D966" t="s">
        <v>2698</v>
      </c>
      <c r="E966" t="s">
        <v>2790</v>
      </c>
      <c r="F966" t="s">
        <v>2101</v>
      </c>
      <c r="G966" t="s">
        <v>2796</v>
      </c>
    </row>
    <row r="967" spans="1:11" x14ac:dyDescent="0.2">
      <c r="A967" t="s">
        <v>2797</v>
      </c>
      <c r="B967">
        <v>256720</v>
      </c>
      <c r="C967" t="s">
        <v>2798</v>
      </c>
      <c r="D967" t="s">
        <v>2698</v>
      </c>
      <c r="E967" t="s">
        <v>2790</v>
      </c>
      <c r="F967" t="s">
        <v>2101</v>
      </c>
      <c r="G967" t="s">
        <v>2799</v>
      </c>
    </row>
    <row r="968" spans="1:11" x14ac:dyDescent="0.2">
      <c r="A968" t="s">
        <v>2800</v>
      </c>
      <c r="B968">
        <v>257297</v>
      </c>
      <c r="C968" t="s">
        <v>2801</v>
      </c>
      <c r="D968" t="s">
        <v>2698</v>
      </c>
      <c r="E968" t="s">
        <v>2790</v>
      </c>
      <c r="F968" t="s">
        <v>2101</v>
      </c>
      <c r="G968" t="s">
        <v>2799</v>
      </c>
    </row>
    <row r="969" spans="1:11" x14ac:dyDescent="0.2">
      <c r="B969">
        <v>301105</v>
      </c>
      <c r="C969">
        <v>257659</v>
      </c>
      <c r="D969" t="s">
        <v>2698</v>
      </c>
      <c r="E969">
        <v>2</v>
      </c>
      <c r="F969">
        <v>52</v>
      </c>
      <c r="G969" t="s">
        <v>2802</v>
      </c>
      <c r="H969" t="s">
        <v>2698</v>
      </c>
      <c r="I969" t="s">
        <v>2790</v>
      </c>
      <c r="J969" t="s">
        <v>2803</v>
      </c>
      <c r="K969" t="s">
        <v>2804</v>
      </c>
    </row>
    <row r="970" spans="1:11" x14ac:dyDescent="0.2">
      <c r="A970" t="s">
        <v>2805</v>
      </c>
      <c r="B970">
        <v>259384</v>
      </c>
      <c r="C970" t="s">
        <v>2806</v>
      </c>
      <c r="D970" t="s">
        <v>2698</v>
      </c>
      <c r="E970" t="s">
        <v>2790</v>
      </c>
      <c r="F970" t="s">
        <v>2596</v>
      </c>
      <c r="G970" t="s">
        <v>2807</v>
      </c>
    </row>
    <row r="971" spans="1:11" x14ac:dyDescent="0.2">
      <c r="A971" t="s">
        <v>2808</v>
      </c>
      <c r="B971">
        <v>260025</v>
      </c>
      <c r="C971" t="s">
        <v>2809</v>
      </c>
      <c r="D971" t="s">
        <v>2698</v>
      </c>
      <c r="E971" t="s">
        <v>2790</v>
      </c>
      <c r="F971" t="s">
        <v>2101</v>
      </c>
      <c r="G971" t="s">
        <v>2810</v>
      </c>
    </row>
    <row r="972" spans="1:11" x14ac:dyDescent="0.2">
      <c r="A972" t="s">
        <v>2811</v>
      </c>
      <c r="B972">
        <v>262286</v>
      </c>
      <c r="C972" t="s">
        <v>2812</v>
      </c>
      <c r="D972" t="s">
        <v>2698</v>
      </c>
      <c r="E972" t="s">
        <v>2790</v>
      </c>
      <c r="F972" t="s">
        <v>2101</v>
      </c>
      <c r="G972" t="s">
        <v>2813</v>
      </c>
    </row>
    <row r="973" spans="1:11" x14ac:dyDescent="0.2">
      <c r="A973" t="s">
        <v>2814</v>
      </c>
      <c r="B973">
        <v>263040</v>
      </c>
      <c r="C973" t="s">
        <v>2815</v>
      </c>
      <c r="D973" t="s">
        <v>2698</v>
      </c>
      <c r="E973" t="s">
        <v>2790</v>
      </c>
      <c r="F973" t="s">
        <v>2101</v>
      </c>
      <c r="G973" t="s">
        <v>2816</v>
      </c>
    </row>
    <row r="974" spans="1:11" x14ac:dyDescent="0.2">
      <c r="A974" t="s">
        <v>2817</v>
      </c>
      <c r="B974">
        <v>263478</v>
      </c>
      <c r="C974" t="s">
        <v>2818</v>
      </c>
      <c r="D974" t="s">
        <v>2698</v>
      </c>
      <c r="E974" t="s">
        <v>2819</v>
      </c>
      <c r="F974" t="s">
        <v>2101</v>
      </c>
      <c r="G974" t="s">
        <v>2816</v>
      </c>
    </row>
    <row r="975" spans="1:11" x14ac:dyDescent="0.2">
      <c r="B975">
        <v>307719</v>
      </c>
      <c r="C975">
        <v>263483</v>
      </c>
      <c r="D975" t="s">
        <v>2698</v>
      </c>
      <c r="E975">
        <v>2</v>
      </c>
      <c r="F975">
        <v>121</v>
      </c>
      <c r="G975" t="s">
        <v>2820</v>
      </c>
      <c r="H975" t="s">
        <v>2698</v>
      </c>
      <c r="I975" t="s">
        <v>2819</v>
      </c>
      <c r="J975" t="s">
        <v>2821</v>
      </c>
      <c r="K975" t="s">
        <v>2822</v>
      </c>
    </row>
    <row r="976" spans="1:11" x14ac:dyDescent="0.2">
      <c r="A976" t="s">
        <v>2823</v>
      </c>
      <c r="B976">
        <v>264196</v>
      </c>
      <c r="C976" t="s">
        <v>2824</v>
      </c>
      <c r="D976" t="s">
        <v>2698</v>
      </c>
      <c r="E976" t="s">
        <v>2819</v>
      </c>
      <c r="F976" t="s">
        <v>2101</v>
      </c>
      <c r="G976" t="s">
        <v>2822</v>
      </c>
    </row>
    <row r="977" spans="1:11" x14ac:dyDescent="0.2">
      <c r="A977" t="s">
        <v>2825</v>
      </c>
      <c r="B977">
        <v>264722</v>
      </c>
      <c r="C977" t="s">
        <v>2826</v>
      </c>
      <c r="D977" t="s">
        <v>2698</v>
      </c>
      <c r="E977" t="s">
        <v>2819</v>
      </c>
      <c r="F977" t="s">
        <v>2101</v>
      </c>
      <c r="G977" t="s">
        <v>2827</v>
      </c>
    </row>
    <row r="978" spans="1:11" x14ac:dyDescent="0.2">
      <c r="A978" t="s">
        <v>2828</v>
      </c>
      <c r="B978">
        <v>265209</v>
      </c>
      <c r="C978" t="s">
        <v>2829</v>
      </c>
      <c r="D978" t="s">
        <v>2698</v>
      </c>
      <c r="E978" t="s">
        <v>2819</v>
      </c>
      <c r="F978" t="s">
        <v>2101</v>
      </c>
      <c r="G978" t="s">
        <v>2827</v>
      </c>
    </row>
    <row r="979" spans="1:11" x14ac:dyDescent="0.2">
      <c r="A979" t="s">
        <v>2830</v>
      </c>
      <c r="B979">
        <v>269000</v>
      </c>
      <c r="C979" t="s">
        <v>2831</v>
      </c>
      <c r="D979" t="s">
        <v>2832</v>
      </c>
      <c r="E979" t="s">
        <v>2819</v>
      </c>
      <c r="F979" t="s">
        <v>2596</v>
      </c>
      <c r="G979" t="s">
        <v>2833</v>
      </c>
    </row>
    <row r="980" spans="1:11" x14ac:dyDescent="0.2">
      <c r="A980" t="s">
        <v>2834</v>
      </c>
      <c r="B980">
        <v>269643</v>
      </c>
      <c r="C980" t="s">
        <v>2835</v>
      </c>
      <c r="D980" t="s">
        <v>2832</v>
      </c>
      <c r="E980" t="s">
        <v>2819</v>
      </c>
      <c r="F980" t="s">
        <v>2101</v>
      </c>
      <c r="G980" t="s">
        <v>2833</v>
      </c>
    </row>
    <row r="981" spans="1:11" x14ac:dyDescent="0.2">
      <c r="B981">
        <v>314404</v>
      </c>
      <c r="C981">
        <v>269647</v>
      </c>
      <c r="D981" t="s">
        <v>2832</v>
      </c>
      <c r="E981">
        <v>2</v>
      </c>
      <c r="F981">
        <v>5</v>
      </c>
      <c r="G981" t="s">
        <v>2836</v>
      </c>
      <c r="H981" t="s">
        <v>2832</v>
      </c>
      <c r="I981" t="s">
        <v>2819</v>
      </c>
      <c r="J981" t="s">
        <v>2837</v>
      </c>
      <c r="K981" t="s">
        <v>2838</v>
      </c>
    </row>
    <row r="982" spans="1:11" x14ac:dyDescent="0.2">
      <c r="A982" t="s">
        <v>2839</v>
      </c>
      <c r="B982">
        <v>270005</v>
      </c>
      <c r="C982" t="s">
        <v>2840</v>
      </c>
      <c r="D982" t="s">
        <v>2832</v>
      </c>
      <c r="E982" t="s">
        <v>2819</v>
      </c>
      <c r="F982" t="s">
        <v>2101</v>
      </c>
      <c r="G982" t="s">
        <v>2838</v>
      </c>
    </row>
    <row r="983" spans="1:11" x14ac:dyDescent="0.2">
      <c r="A983" t="s">
        <v>2841</v>
      </c>
      <c r="B983">
        <v>270595</v>
      </c>
      <c r="C983" t="s">
        <v>2842</v>
      </c>
      <c r="D983" t="s">
        <v>2832</v>
      </c>
      <c r="E983" t="s">
        <v>2819</v>
      </c>
      <c r="F983" t="s">
        <v>2101</v>
      </c>
      <c r="G983" t="s">
        <v>2838</v>
      </c>
    </row>
    <row r="984" spans="1:11" x14ac:dyDescent="0.2">
      <c r="A984" t="s">
        <v>2843</v>
      </c>
      <c r="B984">
        <v>271018</v>
      </c>
      <c r="C984" t="s">
        <v>2844</v>
      </c>
      <c r="D984" t="s">
        <v>2832</v>
      </c>
      <c r="E984" t="s">
        <v>2819</v>
      </c>
      <c r="F984" t="s">
        <v>2101</v>
      </c>
      <c r="G984" t="s">
        <v>2845</v>
      </c>
    </row>
    <row r="985" spans="1:11" x14ac:dyDescent="0.2">
      <c r="A985" t="s">
        <v>2846</v>
      </c>
      <c r="B985">
        <v>271934</v>
      </c>
      <c r="C985" t="s">
        <v>2847</v>
      </c>
      <c r="D985" t="s">
        <v>2832</v>
      </c>
      <c r="E985" t="s">
        <v>2819</v>
      </c>
      <c r="F985" t="s">
        <v>2101</v>
      </c>
      <c r="G985" t="s">
        <v>2845</v>
      </c>
    </row>
    <row r="986" spans="1:11" x14ac:dyDescent="0.2">
      <c r="A986" t="s">
        <v>2848</v>
      </c>
      <c r="B986">
        <v>274313</v>
      </c>
      <c r="C986" t="s">
        <v>2849</v>
      </c>
      <c r="D986" t="s">
        <v>2832</v>
      </c>
      <c r="E986" t="s">
        <v>2850</v>
      </c>
      <c r="F986" t="s">
        <v>2596</v>
      </c>
      <c r="G986" t="s">
        <v>2851</v>
      </c>
    </row>
    <row r="987" spans="1:11" x14ac:dyDescent="0.2">
      <c r="B987">
        <v>320925</v>
      </c>
      <c r="C987">
        <v>275079</v>
      </c>
      <c r="D987" t="s">
        <v>2832</v>
      </c>
      <c r="E987">
        <v>11</v>
      </c>
      <c r="F987">
        <v>61</v>
      </c>
      <c r="G987" t="s">
        <v>2852</v>
      </c>
      <c r="H987" t="s">
        <v>2832</v>
      </c>
      <c r="I987" t="s">
        <v>2850</v>
      </c>
      <c r="J987" t="s">
        <v>2853</v>
      </c>
      <c r="K987" t="s">
        <v>2854</v>
      </c>
    </row>
    <row r="988" spans="1:11" x14ac:dyDescent="0.2">
      <c r="B988">
        <v>330581</v>
      </c>
      <c r="C988">
        <v>283164</v>
      </c>
      <c r="D988" t="s">
        <v>2855</v>
      </c>
      <c r="E988">
        <v>45</v>
      </c>
      <c r="F988">
        <v>54</v>
      </c>
      <c r="G988" t="s">
        <v>2852</v>
      </c>
      <c r="H988" t="s">
        <v>2856</v>
      </c>
      <c r="I988" t="s">
        <v>2850</v>
      </c>
      <c r="J988" t="s">
        <v>2857</v>
      </c>
      <c r="K988" t="s">
        <v>2858</v>
      </c>
    </row>
    <row r="989" spans="1:11" x14ac:dyDescent="0.2">
      <c r="A989" t="s">
        <v>2859</v>
      </c>
      <c r="B989">
        <v>283164</v>
      </c>
      <c r="C989" t="s">
        <v>2860</v>
      </c>
      <c r="D989" t="s">
        <v>2856</v>
      </c>
      <c r="E989" t="s">
        <v>2850</v>
      </c>
      <c r="F989" t="s">
        <v>2861</v>
      </c>
      <c r="G989" t="s">
        <v>2858</v>
      </c>
    </row>
    <row r="990" spans="1:11" x14ac:dyDescent="0.2">
      <c r="A990" t="s">
        <v>2862</v>
      </c>
      <c r="B990">
        <v>284112</v>
      </c>
      <c r="C990" t="s">
        <v>2863</v>
      </c>
      <c r="D990" t="s">
        <v>2856</v>
      </c>
      <c r="E990" t="s">
        <v>2850</v>
      </c>
      <c r="F990" t="s">
        <v>2861</v>
      </c>
      <c r="G990" t="s">
        <v>2858</v>
      </c>
    </row>
    <row r="991" spans="1:11" x14ac:dyDescent="0.2">
      <c r="A991" t="s">
        <v>2864</v>
      </c>
      <c r="B991">
        <v>285312</v>
      </c>
      <c r="C991" t="s">
        <v>2865</v>
      </c>
      <c r="D991" t="s">
        <v>2856</v>
      </c>
      <c r="E991" t="s">
        <v>2850</v>
      </c>
      <c r="F991" t="s">
        <v>2861</v>
      </c>
      <c r="G991" t="s">
        <v>2866</v>
      </c>
    </row>
    <row r="992" spans="1:11" x14ac:dyDescent="0.2">
      <c r="A992" t="s">
        <v>2867</v>
      </c>
      <c r="B992">
        <v>285951</v>
      </c>
      <c r="C992" t="s">
        <v>2868</v>
      </c>
      <c r="D992" t="s">
        <v>2856</v>
      </c>
      <c r="E992" t="s">
        <v>2850</v>
      </c>
      <c r="F992" t="s">
        <v>1039</v>
      </c>
      <c r="G992" t="s">
        <v>2869</v>
      </c>
    </row>
    <row r="993" spans="1:11" x14ac:dyDescent="0.2">
      <c r="A993" t="s">
        <v>2870</v>
      </c>
      <c r="B993">
        <v>287211</v>
      </c>
      <c r="C993" t="s">
        <v>2871</v>
      </c>
      <c r="D993" t="s">
        <v>2856</v>
      </c>
      <c r="E993" t="s">
        <v>2872</v>
      </c>
      <c r="F993" t="s">
        <v>2861</v>
      </c>
      <c r="G993" t="s">
        <v>2873</v>
      </c>
    </row>
    <row r="994" spans="1:11" x14ac:dyDescent="0.2">
      <c r="A994" t="s">
        <v>2874</v>
      </c>
      <c r="B994">
        <v>289375</v>
      </c>
      <c r="C994" t="s">
        <v>2875</v>
      </c>
      <c r="D994" t="s">
        <v>2856</v>
      </c>
      <c r="E994" t="s">
        <v>2872</v>
      </c>
      <c r="F994" t="s">
        <v>2861</v>
      </c>
      <c r="G994" t="s">
        <v>2876</v>
      </c>
    </row>
    <row r="995" spans="1:11" x14ac:dyDescent="0.2">
      <c r="B995">
        <v>337736</v>
      </c>
      <c r="C995">
        <v>289652</v>
      </c>
      <c r="D995" t="s">
        <v>2856</v>
      </c>
      <c r="E995">
        <v>17</v>
      </c>
      <c r="F995">
        <v>119</v>
      </c>
      <c r="G995" t="s">
        <v>2877</v>
      </c>
      <c r="H995" t="s">
        <v>2856</v>
      </c>
      <c r="I995" t="s">
        <v>2872</v>
      </c>
      <c r="J995" t="s">
        <v>2878</v>
      </c>
      <c r="K995" t="s">
        <v>2879</v>
      </c>
    </row>
    <row r="996" spans="1:11" x14ac:dyDescent="0.2">
      <c r="A996" t="s">
        <v>2880</v>
      </c>
      <c r="B996">
        <v>291147</v>
      </c>
      <c r="C996" t="s">
        <v>2881</v>
      </c>
      <c r="D996" t="s">
        <v>2856</v>
      </c>
      <c r="E996" t="s">
        <v>2872</v>
      </c>
      <c r="F996" t="s">
        <v>2861</v>
      </c>
      <c r="G996" t="s">
        <v>2879</v>
      </c>
    </row>
    <row r="997" spans="1:11" x14ac:dyDescent="0.2">
      <c r="A997" t="s">
        <v>2882</v>
      </c>
      <c r="B997">
        <v>291791</v>
      </c>
      <c r="C997" t="s">
        <v>2883</v>
      </c>
      <c r="D997" t="s">
        <v>2856</v>
      </c>
      <c r="E997" t="s">
        <v>2872</v>
      </c>
      <c r="F997" t="s">
        <v>2861</v>
      </c>
      <c r="G997" t="s">
        <v>2884</v>
      </c>
    </row>
    <row r="998" spans="1:11" x14ac:dyDescent="0.2">
      <c r="B998">
        <v>344136</v>
      </c>
      <c r="C998">
        <v>295514</v>
      </c>
      <c r="D998" t="s">
        <v>2885</v>
      </c>
      <c r="E998">
        <v>18</v>
      </c>
      <c r="F998" t="s">
        <v>2886</v>
      </c>
      <c r="G998" t="s">
        <v>2887</v>
      </c>
      <c r="H998" t="s">
        <v>2872</v>
      </c>
      <c r="I998" t="s">
        <v>2888</v>
      </c>
      <c r="J998" t="s">
        <v>2889</v>
      </c>
    </row>
    <row r="999" spans="1:11" x14ac:dyDescent="0.2">
      <c r="A999" t="s">
        <v>2890</v>
      </c>
      <c r="B999">
        <v>295773</v>
      </c>
      <c r="C999" t="s">
        <v>2891</v>
      </c>
      <c r="D999" t="s">
        <v>2887</v>
      </c>
      <c r="E999" t="s">
        <v>2872</v>
      </c>
      <c r="F999" t="s">
        <v>1039</v>
      </c>
      <c r="G999" t="s">
        <v>2889</v>
      </c>
    </row>
    <row r="1000" spans="1:11" x14ac:dyDescent="0.2">
      <c r="A1000" t="s">
        <v>2892</v>
      </c>
      <c r="B1000">
        <v>296302</v>
      </c>
      <c r="C1000" t="s">
        <v>2893</v>
      </c>
      <c r="D1000" t="s">
        <v>2887</v>
      </c>
      <c r="E1000" t="s">
        <v>2872</v>
      </c>
      <c r="F1000" t="s">
        <v>1039</v>
      </c>
      <c r="G1000" t="s">
        <v>2889</v>
      </c>
    </row>
    <row r="1001" spans="1:11" x14ac:dyDescent="0.2">
      <c r="A1001" t="s">
        <v>2894</v>
      </c>
      <c r="B1001">
        <v>297495</v>
      </c>
      <c r="C1001" t="s">
        <v>2895</v>
      </c>
      <c r="D1001" t="s">
        <v>2887</v>
      </c>
      <c r="E1001" t="s">
        <v>2872</v>
      </c>
      <c r="F1001" t="s">
        <v>1039</v>
      </c>
      <c r="G1001" t="s">
        <v>2896</v>
      </c>
    </row>
    <row r="1002" spans="1:11" x14ac:dyDescent="0.2">
      <c r="A1002" t="s">
        <v>2897</v>
      </c>
      <c r="B1002">
        <v>298731</v>
      </c>
      <c r="C1002" t="s">
        <v>2898</v>
      </c>
      <c r="D1002" t="s">
        <v>2887</v>
      </c>
      <c r="E1002" t="s">
        <v>2872</v>
      </c>
      <c r="F1002" t="s">
        <v>2861</v>
      </c>
      <c r="G1002" t="s">
        <v>2899</v>
      </c>
    </row>
    <row r="1003" spans="1:11" x14ac:dyDescent="0.2">
      <c r="A1003" t="s">
        <v>2900</v>
      </c>
      <c r="B1003">
        <v>300625</v>
      </c>
      <c r="C1003" t="s">
        <v>2901</v>
      </c>
      <c r="D1003" t="s">
        <v>2887</v>
      </c>
      <c r="E1003" t="s">
        <v>2872</v>
      </c>
      <c r="F1003" t="s">
        <v>2861</v>
      </c>
      <c r="G1003" t="s">
        <v>2902</v>
      </c>
    </row>
    <row r="1004" spans="1:11" x14ac:dyDescent="0.2">
      <c r="A1004" t="s">
        <v>2903</v>
      </c>
      <c r="B1004">
        <v>301531</v>
      </c>
      <c r="C1004" t="s">
        <v>2904</v>
      </c>
      <c r="D1004" t="s">
        <v>2887</v>
      </c>
      <c r="E1004" t="s">
        <v>2905</v>
      </c>
      <c r="F1004" t="s">
        <v>2861</v>
      </c>
      <c r="G1004" t="s">
        <v>2906</v>
      </c>
    </row>
    <row r="1005" spans="1:11" x14ac:dyDescent="0.2">
      <c r="B1005">
        <v>351206</v>
      </c>
      <c r="C1005">
        <v>302011</v>
      </c>
      <c r="D1005" t="s">
        <v>2887</v>
      </c>
      <c r="E1005">
        <v>30</v>
      </c>
      <c r="F1005">
        <v>74</v>
      </c>
      <c r="G1005" t="s">
        <v>2907</v>
      </c>
      <c r="H1005" t="s">
        <v>2887</v>
      </c>
      <c r="I1005" t="s">
        <v>2905</v>
      </c>
      <c r="J1005" t="s">
        <v>2908</v>
      </c>
      <c r="K1005" t="s">
        <v>2909</v>
      </c>
    </row>
    <row r="1006" spans="1:11" x14ac:dyDescent="0.2">
      <c r="A1006" t="s">
        <v>2910</v>
      </c>
      <c r="B1006">
        <v>302281</v>
      </c>
      <c r="C1006" t="s">
        <v>2911</v>
      </c>
      <c r="D1006" t="s">
        <v>2887</v>
      </c>
      <c r="E1006" t="s">
        <v>2912</v>
      </c>
      <c r="F1006" t="s">
        <v>2861</v>
      </c>
      <c r="G1006" t="s">
        <v>2909</v>
      </c>
    </row>
    <row r="1007" spans="1:11" x14ac:dyDescent="0.2">
      <c r="A1007" t="s">
        <v>2913</v>
      </c>
      <c r="B1007">
        <v>304379</v>
      </c>
      <c r="C1007" t="s">
        <v>2914</v>
      </c>
      <c r="D1007" t="s">
        <v>2887</v>
      </c>
      <c r="E1007" t="s">
        <v>2912</v>
      </c>
      <c r="F1007" t="s">
        <v>1039</v>
      </c>
      <c r="G1007" t="s">
        <v>2915</v>
      </c>
    </row>
    <row r="1008" spans="1:11" x14ac:dyDescent="0.2">
      <c r="A1008" t="s">
        <v>2916</v>
      </c>
      <c r="B1008">
        <v>305275</v>
      </c>
      <c r="C1008" t="s">
        <v>2917</v>
      </c>
      <c r="D1008" t="s">
        <v>2887</v>
      </c>
      <c r="E1008" t="s">
        <v>2912</v>
      </c>
      <c r="F1008" t="s">
        <v>1039</v>
      </c>
      <c r="G1008" t="s">
        <v>2918</v>
      </c>
    </row>
    <row r="1009" spans="1:11" x14ac:dyDescent="0.2">
      <c r="A1009" t="s">
        <v>2919</v>
      </c>
      <c r="B1009">
        <v>306408</v>
      </c>
      <c r="C1009" t="s">
        <v>2920</v>
      </c>
      <c r="D1009" t="s">
        <v>2887</v>
      </c>
      <c r="E1009" t="s">
        <v>2912</v>
      </c>
      <c r="F1009" t="s">
        <v>1039</v>
      </c>
      <c r="G1009" t="s">
        <v>2921</v>
      </c>
    </row>
    <row r="1010" spans="1:11" x14ac:dyDescent="0.2">
      <c r="A1010" t="s">
        <v>2922</v>
      </c>
      <c r="B1010">
        <v>307558</v>
      </c>
      <c r="C1010" t="s">
        <v>2923</v>
      </c>
      <c r="D1010" t="s">
        <v>2887</v>
      </c>
      <c r="E1010" t="s">
        <v>2912</v>
      </c>
      <c r="F1010" t="s">
        <v>1039</v>
      </c>
      <c r="G1010" t="s">
        <v>2924</v>
      </c>
    </row>
    <row r="1011" spans="1:11" x14ac:dyDescent="0.2">
      <c r="B1011">
        <v>358066</v>
      </c>
      <c r="C1011">
        <v>307967</v>
      </c>
      <c r="D1011" t="s">
        <v>2887</v>
      </c>
      <c r="E1011">
        <v>2</v>
      </c>
      <c r="F1011">
        <v>45</v>
      </c>
      <c r="G1011" t="s">
        <v>2925</v>
      </c>
      <c r="H1011" t="s">
        <v>2887</v>
      </c>
      <c r="I1011" t="s">
        <v>2912</v>
      </c>
      <c r="J1011" t="s">
        <v>2926</v>
      </c>
      <c r="K1011" t="s">
        <v>2927</v>
      </c>
    </row>
    <row r="1012" spans="1:11" x14ac:dyDescent="0.2">
      <c r="A1012" t="s">
        <v>2928</v>
      </c>
      <c r="B1012">
        <v>308561</v>
      </c>
      <c r="C1012" t="s">
        <v>2929</v>
      </c>
      <c r="D1012" t="s">
        <v>2887</v>
      </c>
      <c r="E1012" t="s">
        <v>2912</v>
      </c>
      <c r="F1012" t="s">
        <v>1039</v>
      </c>
      <c r="G1012" t="s">
        <v>2927</v>
      </c>
    </row>
    <row r="1013" spans="1:11" x14ac:dyDescent="0.2">
      <c r="A1013" t="s">
        <v>2930</v>
      </c>
      <c r="B1013">
        <v>311449</v>
      </c>
      <c r="C1013" t="s">
        <v>2931</v>
      </c>
      <c r="D1013" t="s">
        <v>2887</v>
      </c>
      <c r="E1013" t="s">
        <v>2912</v>
      </c>
      <c r="F1013" t="s">
        <v>2861</v>
      </c>
      <c r="G1013" t="s">
        <v>2932</v>
      </c>
    </row>
    <row r="1014" spans="1:11" x14ac:dyDescent="0.2">
      <c r="A1014" t="s">
        <v>2933</v>
      </c>
      <c r="B1014">
        <v>312300</v>
      </c>
      <c r="C1014" t="s">
        <v>2934</v>
      </c>
      <c r="D1014" t="s">
        <v>2887</v>
      </c>
      <c r="E1014" t="s">
        <v>2912</v>
      </c>
      <c r="F1014" t="s">
        <v>2861</v>
      </c>
      <c r="G1014" t="s">
        <v>2932</v>
      </c>
    </row>
    <row r="1015" spans="1:11" x14ac:dyDescent="0.2">
      <c r="A1015" t="s">
        <v>2935</v>
      </c>
      <c r="B1015">
        <v>312809</v>
      </c>
      <c r="C1015" t="s">
        <v>2936</v>
      </c>
      <c r="D1015" t="s">
        <v>2887</v>
      </c>
      <c r="E1015" t="s">
        <v>2912</v>
      </c>
      <c r="F1015" t="s">
        <v>2861</v>
      </c>
      <c r="G1015" t="s">
        <v>2937</v>
      </c>
    </row>
    <row r="1016" spans="1:11" x14ac:dyDescent="0.2">
      <c r="A1016" t="s">
        <v>2938</v>
      </c>
      <c r="B1016">
        <v>313806</v>
      </c>
      <c r="C1016" t="s">
        <v>2939</v>
      </c>
      <c r="D1016" t="s">
        <v>2887</v>
      </c>
      <c r="E1016" t="s">
        <v>2940</v>
      </c>
      <c r="F1016" t="s">
        <v>2861</v>
      </c>
      <c r="G1016" t="s">
        <v>2937</v>
      </c>
    </row>
    <row r="1017" spans="1:11" x14ac:dyDescent="0.2">
      <c r="B1017">
        <v>364148</v>
      </c>
      <c r="C1017">
        <v>313810</v>
      </c>
      <c r="D1017" t="s">
        <v>2887</v>
      </c>
      <c r="E1017">
        <v>2</v>
      </c>
      <c r="F1017">
        <v>37</v>
      </c>
      <c r="G1017" t="s">
        <v>2941</v>
      </c>
      <c r="H1017" t="s">
        <v>2887</v>
      </c>
      <c r="I1017" t="s">
        <v>2940</v>
      </c>
      <c r="J1017" t="s">
        <v>2942</v>
      </c>
      <c r="K1017" t="s">
        <v>2943</v>
      </c>
    </row>
    <row r="1018" spans="1:11" x14ac:dyDescent="0.2">
      <c r="A1018" t="s">
        <v>2944</v>
      </c>
      <c r="B1018">
        <v>315245</v>
      </c>
      <c r="C1018" t="s">
        <v>2945</v>
      </c>
      <c r="D1018" t="s">
        <v>2887</v>
      </c>
      <c r="E1018" t="s">
        <v>2940</v>
      </c>
      <c r="F1018" t="s">
        <v>1039</v>
      </c>
      <c r="G1018" t="s">
        <v>2943</v>
      </c>
    </row>
    <row r="1019" spans="1:11" x14ac:dyDescent="0.2">
      <c r="A1019" t="s">
        <v>2946</v>
      </c>
      <c r="B1019">
        <v>316140</v>
      </c>
      <c r="C1019" t="s">
        <v>2947</v>
      </c>
      <c r="D1019" t="s">
        <v>2887</v>
      </c>
      <c r="E1019" t="s">
        <v>2940</v>
      </c>
      <c r="F1019" t="s">
        <v>1039</v>
      </c>
      <c r="G1019" t="s">
        <v>2948</v>
      </c>
    </row>
    <row r="1020" spans="1:11" x14ac:dyDescent="0.2">
      <c r="A1020" t="s">
        <v>2949</v>
      </c>
      <c r="B1020">
        <v>317159</v>
      </c>
      <c r="C1020" t="s">
        <v>2950</v>
      </c>
      <c r="D1020" t="s">
        <v>2887</v>
      </c>
      <c r="E1020" t="s">
        <v>2940</v>
      </c>
      <c r="F1020" t="s">
        <v>1039</v>
      </c>
      <c r="G1020" t="s">
        <v>2951</v>
      </c>
    </row>
    <row r="1021" spans="1:11" x14ac:dyDescent="0.2">
      <c r="A1021" t="s">
        <v>2952</v>
      </c>
      <c r="B1021">
        <v>317593</v>
      </c>
      <c r="C1021" t="s">
        <v>2953</v>
      </c>
      <c r="D1021" t="s">
        <v>2887</v>
      </c>
      <c r="E1021" t="s">
        <v>2940</v>
      </c>
      <c r="F1021" t="s">
        <v>1039</v>
      </c>
      <c r="G1021" t="s">
        <v>2954</v>
      </c>
    </row>
    <row r="1022" spans="1:11" x14ac:dyDescent="0.2">
      <c r="A1022" t="s">
        <v>2955</v>
      </c>
      <c r="B1022">
        <v>319009</v>
      </c>
      <c r="C1022" t="s">
        <v>2956</v>
      </c>
      <c r="D1022" t="s">
        <v>2887</v>
      </c>
      <c r="E1022" t="s">
        <v>2940</v>
      </c>
      <c r="F1022" t="s">
        <v>1039</v>
      </c>
      <c r="G1022" t="s">
        <v>2957</v>
      </c>
    </row>
    <row r="1023" spans="1:11" x14ac:dyDescent="0.2">
      <c r="B1023">
        <v>371020</v>
      </c>
      <c r="C1023">
        <v>319414</v>
      </c>
      <c r="D1023" t="s">
        <v>2887</v>
      </c>
      <c r="E1023">
        <v>2</v>
      </c>
      <c r="F1023">
        <v>114</v>
      </c>
      <c r="G1023" t="s">
        <v>2958</v>
      </c>
      <c r="H1023" t="s">
        <v>2887</v>
      </c>
      <c r="I1023" t="s">
        <v>2940</v>
      </c>
      <c r="J1023" t="s">
        <v>2959</v>
      </c>
      <c r="K1023" t="s">
        <v>2960</v>
      </c>
    </row>
    <row r="1024" spans="1:11" x14ac:dyDescent="0.2">
      <c r="A1024" t="s">
        <v>2961</v>
      </c>
      <c r="B1024">
        <v>320178</v>
      </c>
      <c r="C1024" t="s">
        <v>2962</v>
      </c>
      <c r="D1024" t="s">
        <v>2887</v>
      </c>
      <c r="E1024" t="s">
        <v>2940</v>
      </c>
      <c r="F1024" t="s">
        <v>1039</v>
      </c>
      <c r="G1024" t="s">
        <v>2960</v>
      </c>
    </row>
    <row r="1025" spans="1:11" x14ac:dyDescent="0.2">
      <c r="A1025" t="s">
        <v>2963</v>
      </c>
      <c r="B1025">
        <v>320681</v>
      </c>
      <c r="C1025" t="s">
        <v>2964</v>
      </c>
      <c r="D1025" t="s">
        <v>2887</v>
      </c>
      <c r="E1025" t="s">
        <v>2940</v>
      </c>
      <c r="F1025" t="s">
        <v>1039</v>
      </c>
      <c r="G1025" t="s">
        <v>2965</v>
      </c>
    </row>
    <row r="1026" spans="1:11" x14ac:dyDescent="0.2">
      <c r="A1026" t="s">
        <v>2966</v>
      </c>
      <c r="B1026">
        <v>321325</v>
      </c>
      <c r="C1026" t="s">
        <v>2967</v>
      </c>
      <c r="D1026" t="s">
        <v>2887</v>
      </c>
      <c r="E1026" t="s">
        <v>2940</v>
      </c>
      <c r="F1026" t="s">
        <v>1039</v>
      </c>
      <c r="G1026" t="s">
        <v>2965</v>
      </c>
    </row>
    <row r="1027" spans="1:11" x14ac:dyDescent="0.2">
      <c r="A1027" t="s">
        <v>2968</v>
      </c>
      <c r="B1027">
        <v>322063</v>
      </c>
      <c r="C1027" t="s">
        <v>2969</v>
      </c>
      <c r="D1027" t="s">
        <v>2887</v>
      </c>
      <c r="E1027" t="s">
        <v>2970</v>
      </c>
      <c r="F1027" t="s">
        <v>1039</v>
      </c>
      <c r="G1027" t="s">
        <v>2971</v>
      </c>
    </row>
    <row r="1028" spans="1:11" x14ac:dyDescent="0.2">
      <c r="A1028" t="s">
        <v>2972</v>
      </c>
      <c r="B1028">
        <v>322633</v>
      </c>
      <c r="C1028" t="s">
        <v>2973</v>
      </c>
      <c r="D1028" t="s">
        <v>2887</v>
      </c>
      <c r="E1028" t="s">
        <v>2970</v>
      </c>
      <c r="F1028" t="s">
        <v>1039</v>
      </c>
      <c r="G1028" t="s">
        <v>2971</v>
      </c>
    </row>
    <row r="1029" spans="1:11" x14ac:dyDescent="0.2">
      <c r="A1029" t="s">
        <v>2974</v>
      </c>
      <c r="B1029">
        <v>323057</v>
      </c>
      <c r="C1029" t="s">
        <v>2975</v>
      </c>
      <c r="D1029" t="s">
        <v>2887</v>
      </c>
      <c r="E1029" t="s">
        <v>2970</v>
      </c>
      <c r="F1029" t="s">
        <v>1039</v>
      </c>
      <c r="G1029" t="s">
        <v>2976</v>
      </c>
    </row>
    <row r="1030" spans="1:11" x14ac:dyDescent="0.2">
      <c r="A1030" t="s">
        <v>2977</v>
      </c>
      <c r="B1030">
        <v>324658</v>
      </c>
      <c r="C1030" t="s">
        <v>2978</v>
      </c>
      <c r="D1030" t="s">
        <v>2887</v>
      </c>
      <c r="E1030" t="s">
        <v>2970</v>
      </c>
      <c r="F1030" t="s">
        <v>1039</v>
      </c>
      <c r="G1030" t="s">
        <v>2979</v>
      </c>
    </row>
    <row r="1031" spans="1:11" x14ac:dyDescent="0.2">
      <c r="A1031" t="s">
        <v>2980</v>
      </c>
      <c r="B1031">
        <v>325174</v>
      </c>
      <c r="C1031" t="s">
        <v>2981</v>
      </c>
      <c r="D1031" t="s">
        <v>2887</v>
      </c>
      <c r="E1031" t="s">
        <v>2970</v>
      </c>
      <c r="F1031" t="s">
        <v>1039</v>
      </c>
      <c r="G1031" t="s">
        <v>2979</v>
      </c>
    </row>
    <row r="1032" spans="1:11" x14ac:dyDescent="0.2">
      <c r="B1032">
        <v>377089</v>
      </c>
      <c r="C1032">
        <v>325198</v>
      </c>
      <c r="D1032" t="s">
        <v>2887</v>
      </c>
      <c r="E1032">
        <v>5</v>
      </c>
      <c r="F1032">
        <v>111</v>
      </c>
      <c r="G1032" t="s">
        <v>2982</v>
      </c>
      <c r="H1032" t="s">
        <v>2887</v>
      </c>
      <c r="I1032" t="s">
        <v>2970</v>
      </c>
      <c r="J1032" t="s">
        <v>2983</v>
      </c>
      <c r="K1032" t="s">
        <v>2984</v>
      </c>
    </row>
    <row r="1033" spans="1:11" x14ac:dyDescent="0.2">
      <c r="A1033" t="s">
        <v>2985</v>
      </c>
      <c r="B1033">
        <v>325883</v>
      </c>
      <c r="C1033" t="s">
        <v>2986</v>
      </c>
      <c r="D1033" t="s">
        <v>2887</v>
      </c>
      <c r="E1033" t="s">
        <v>2970</v>
      </c>
      <c r="F1033" t="s">
        <v>1039</v>
      </c>
      <c r="G1033" t="s">
        <v>2984</v>
      </c>
    </row>
    <row r="1034" spans="1:11" x14ac:dyDescent="0.2">
      <c r="A1034" t="s">
        <v>2987</v>
      </c>
      <c r="B1034">
        <v>326416</v>
      </c>
      <c r="C1034" t="s">
        <v>2988</v>
      </c>
      <c r="D1034" t="s">
        <v>2887</v>
      </c>
      <c r="E1034" t="s">
        <v>2970</v>
      </c>
      <c r="F1034" t="s">
        <v>1039</v>
      </c>
      <c r="G1034" t="s">
        <v>2984</v>
      </c>
    </row>
    <row r="1035" spans="1:11" x14ac:dyDescent="0.2">
      <c r="A1035" t="s">
        <v>2989</v>
      </c>
      <c r="B1035">
        <v>327536</v>
      </c>
      <c r="C1035" t="s">
        <v>2990</v>
      </c>
      <c r="D1035" t="s">
        <v>2887</v>
      </c>
      <c r="E1035" t="s">
        <v>2970</v>
      </c>
      <c r="F1035" t="s">
        <v>1039</v>
      </c>
      <c r="G1035" t="s">
        <v>2991</v>
      </c>
    </row>
    <row r="1036" spans="1:11" x14ac:dyDescent="0.2">
      <c r="A1036" t="s">
        <v>2992</v>
      </c>
      <c r="B1036">
        <v>329604</v>
      </c>
      <c r="C1036" t="s">
        <v>2993</v>
      </c>
      <c r="D1036" t="s">
        <v>2887</v>
      </c>
      <c r="E1036" t="s">
        <v>2994</v>
      </c>
      <c r="F1036" t="s">
        <v>2861</v>
      </c>
      <c r="G1036" t="s">
        <v>2995</v>
      </c>
    </row>
    <row r="1037" spans="1:11" x14ac:dyDescent="0.2">
      <c r="A1037" t="s">
        <v>2996</v>
      </c>
      <c r="B1037">
        <v>329972</v>
      </c>
      <c r="C1037" t="s">
        <v>2997</v>
      </c>
      <c r="D1037" t="s">
        <v>2887</v>
      </c>
      <c r="E1037" t="s">
        <v>2994</v>
      </c>
      <c r="F1037" t="s">
        <v>2861</v>
      </c>
      <c r="G1037" t="s">
        <v>2995</v>
      </c>
    </row>
    <row r="1038" spans="1:11" x14ac:dyDescent="0.2">
      <c r="B1038">
        <v>390749</v>
      </c>
      <c r="C1038">
        <v>336561</v>
      </c>
      <c r="D1038" t="s">
        <v>2887</v>
      </c>
      <c r="E1038">
        <v>75</v>
      </c>
      <c r="F1038">
        <v>81</v>
      </c>
      <c r="G1038" t="s">
        <v>2998</v>
      </c>
      <c r="H1038" t="s">
        <v>2887</v>
      </c>
      <c r="I1038" t="s">
        <v>2994</v>
      </c>
      <c r="J1038" t="s">
        <v>2999</v>
      </c>
      <c r="K1038" t="s">
        <v>3000</v>
      </c>
    </row>
    <row r="1039" spans="1:11" x14ac:dyDescent="0.2">
      <c r="A1039" t="s">
        <v>3001</v>
      </c>
      <c r="B1039">
        <v>337573</v>
      </c>
      <c r="C1039" t="s">
        <v>3002</v>
      </c>
      <c r="D1039" t="s">
        <v>2887</v>
      </c>
      <c r="E1039" t="s">
        <v>2994</v>
      </c>
      <c r="F1039" t="s">
        <v>1019</v>
      </c>
      <c r="G1039" t="s">
        <v>3000</v>
      </c>
    </row>
    <row r="1040" spans="1:11" x14ac:dyDescent="0.2">
      <c r="A1040" t="s">
        <v>3003</v>
      </c>
      <c r="B1040">
        <v>344639</v>
      </c>
      <c r="C1040" t="s">
        <v>3004</v>
      </c>
      <c r="D1040" t="s">
        <v>2887</v>
      </c>
      <c r="E1040" t="s">
        <v>2994</v>
      </c>
      <c r="F1040" t="s">
        <v>1039</v>
      </c>
      <c r="G1040" t="s">
        <v>3005</v>
      </c>
    </row>
    <row r="1041" spans="1:11" x14ac:dyDescent="0.2">
      <c r="A1041" t="s">
        <v>3006</v>
      </c>
      <c r="B1041">
        <v>349589</v>
      </c>
      <c r="C1041" t="s">
        <v>3007</v>
      </c>
      <c r="D1041" t="s">
        <v>3008</v>
      </c>
      <c r="E1041" t="s">
        <v>2994</v>
      </c>
      <c r="F1041" t="s">
        <v>1019</v>
      </c>
      <c r="G1041" t="s">
        <v>3009</v>
      </c>
    </row>
    <row r="1042" spans="1:11" x14ac:dyDescent="0.2">
      <c r="B1042">
        <v>410351</v>
      </c>
      <c r="C1042">
        <v>350256</v>
      </c>
      <c r="D1042" t="s">
        <v>3008</v>
      </c>
      <c r="E1042">
        <v>15</v>
      </c>
      <c r="F1042">
        <v>9</v>
      </c>
      <c r="G1042" t="s">
        <v>3010</v>
      </c>
      <c r="H1042" t="s">
        <v>3008</v>
      </c>
      <c r="I1042" t="s">
        <v>2994</v>
      </c>
      <c r="J1042" t="s">
        <v>3011</v>
      </c>
      <c r="K1042" t="s">
        <v>3012</v>
      </c>
    </row>
    <row r="1043" spans="1:11" x14ac:dyDescent="0.2">
      <c r="A1043" t="s">
        <v>3013</v>
      </c>
      <c r="B1043">
        <v>350884</v>
      </c>
      <c r="C1043" t="s">
        <v>3014</v>
      </c>
      <c r="D1043" t="s">
        <v>3008</v>
      </c>
      <c r="E1043" t="s">
        <v>2994</v>
      </c>
      <c r="F1043" t="s">
        <v>1019</v>
      </c>
      <c r="G1043" t="s">
        <v>3012</v>
      </c>
    </row>
    <row r="1044" spans="1:11" x14ac:dyDescent="0.2">
      <c r="A1044" t="s">
        <v>3015</v>
      </c>
      <c r="B1044">
        <v>359410</v>
      </c>
      <c r="C1044" t="s">
        <v>3016</v>
      </c>
      <c r="D1044" t="s">
        <v>3008</v>
      </c>
      <c r="E1044" t="s">
        <v>2994</v>
      </c>
      <c r="F1044" t="s">
        <v>3017</v>
      </c>
      <c r="G1044" t="s">
        <v>3018</v>
      </c>
    </row>
    <row r="1045" spans="1:11" x14ac:dyDescent="0.2">
      <c r="A1045" t="s">
        <v>3019</v>
      </c>
      <c r="B1045">
        <v>369120</v>
      </c>
      <c r="C1045" t="s">
        <v>3020</v>
      </c>
      <c r="D1045" t="s">
        <v>3008</v>
      </c>
      <c r="E1045" t="s">
        <v>2994</v>
      </c>
      <c r="F1045" t="s">
        <v>3021</v>
      </c>
      <c r="G1045" t="s">
        <v>3022</v>
      </c>
    </row>
    <row r="1046" spans="1:11" x14ac:dyDescent="0.2">
      <c r="A1046" t="s">
        <v>3023</v>
      </c>
      <c r="B1046">
        <v>370835</v>
      </c>
      <c r="C1046" t="s">
        <v>3024</v>
      </c>
      <c r="D1046" t="s">
        <v>3008</v>
      </c>
      <c r="E1046" t="s">
        <v>3025</v>
      </c>
      <c r="F1046" t="s">
        <v>3021</v>
      </c>
      <c r="G1046" t="s">
        <v>3022</v>
      </c>
    </row>
    <row r="1047" spans="1:11" x14ac:dyDescent="0.2">
      <c r="B1047">
        <v>467498</v>
      </c>
      <c r="C1047">
        <v>394148</v>
      </c>
      <c r="D1047" t="s">
        <v>3026</v>
      </c>
      <c r="E1047">
        <v>102</v>
      </c>
      <c r="F1047">
        <v>35</v>
      </c>
      <c r="G1047" t="s">
        <v>3027</v>
      </c>
      <c r="H1047" t="s">
        <v>3028</v>
      </c>
      <c r="I1047" t="s">
        <v>3025</v>
      </c>
      <c r="J1047" t="s">
        <v>3029</v>
      </c>
      <c r="K1047" t="s">
        <v>3030</v>
      </c>
    </row>
    <row r="1048" spans="1:11" x14ac:dyDescent="0.2">
      <c r="A1048" t="s">
        <v>3031</v>
      </c>
      <c r="B1048">
        <v>394188</v>
      </c>
      <c r="C1048" t="s">
        <v>3032</v>
      </c>
      <c r="D1048" t="s">
        <v>3033</v>
      </c>
      <c r="E1048" t="s">
        <v>3034</v>
      </c>
      <c r="F1048" t="s">
        <v>925</v>
      </c>
      <c r="G1048" t="s">
        <v>3035</v>
      </c>
    </row>
    <row r="1049" spans="1:11" x14ac:dyDescent="0.2">
      <c r="A1049" t="s">
        <v>3036</v>
      </c>
      <c r="B1049">
        <v>397203</v>
      </c>
      <c r="C1049" t="s">
        <v>3037</v>
      </c>
      <c r="D1049" t="s">
        <v>3033</v>
      </c>
      <c r="E1049" t="s">
        <v>3034</v>
      </c>
      <c r="F1049" t="s">
        <v>3038</v>
      </c>
      <c r="G1049" t="s">
        <v>3035</v>
      </c>
    </row>
    <row r="1050" spans="1:11" x14ac:dyDescent="0.2">
      <c r="A1050" t="s">
        <v>3039</v>
      </c>
      <c r="B1050">
        <v>403745</v>
      </c>
      <c r="C1050" t="s">
        <v>3040</v>
      </c>
      <c r="D1050" t="s">
        <v>3033</v>
      </c>
      <c r="E1050" t="s">
        <v>3034</v>
      </c>
      <c r="F1050" t="s">
        <v>3041</v>
      </c>
      <c r="G1050" t="s">
        <v>3042</v>
      </c>
    </row>
    <row r="1051" spans="1:11" x14ac:dyDescent="0.2">
      <c r="B1051">
        <v>487209</v>
      </c>
      <c r="C1051">
        <v>408194</v>
      </c>
      <c r="D1051" t="s">
        <v>2885</v>
      </c>
      <c r="E1051">
        <v>19</v>
      </c>
      <c r="F1051" t="s">
        <v>3043</v>
      </c>
      <c r="G1051" t="s">
        <v>3033</v>
      </c>
      <c r="H1051" t="s">
        <v>3034</v>
      </c>
      <c r="I1051" t="s">
        <v>3044</v>
      </c>
      <c r="J1051" t="s">
        <v>3045</v>
      </c>
    </row>
    <row r="1052" spans="1:11" x14ac:dyDescent="0.2">
      <c r="A1052" t="s">
        <v>3046</v>
      </c>
      <c r="B1052">
        <v>410797</v>
      </c>
      <c r="C1052" t="s">
        <v>3047</v>
      </c>
      <c r="D1052" t="s">
        <v>3033</v>
      </c>
      <c r="E1052" t="s">
        <v>3034</v>
      </c>
      <c r="F1052" t="s">
        <v>2107</v>
      </c>
      <c r="G1052" t="s">
        <v>3045</v>
      </c>
    </row>
    <row r="1053" spans="1:11" x14ac:dyDescent="0.2">
      <c r="A1053" t="s">
        <v>3048</v>
      </c>
      <c r="B1053">
        <v>416669</v>
      </c>
      <c r="C1053" t="s">
        <v>3049</v>
      </c>
      <c r="D1053" t="s">
        <v>3050</v>
      </c>
      <c r="E1053" t="s">
        <v>3051</v>
      </c>
      <c r="F1053" t="s">
        <v>3052</v>
      </c>
      <c r="G1053" t="s">
        <v>3053</v>
      </c>
    </row>
    <row r="1054" spans="1:11" x14ac:dyDescent="0.2">
      <c r="A1054" t="s">
        <v>3054</v>
      </c>
      <c r="B1054">
        <v>417866</v>
      </c>
      <c r="C1054" t="s">
        <v>3055</v>
      </c>
      <c r="D1054" t="s">
        <v>3050</v>
      </c>
      <c r="E1054" t="s">
        <v>3051</v>
      </c>
      <c r="F1054" t="s">
        <v>3052</v>
      </c>
      <c r="G1054" t="s">
        <v>3056</v>
      </c>
    </row>
    <row r="1055" spans="1:11" x14ac:dyDescent="0.2">
      <c r="A1055" t="s">
        <v>3057</v>
      </c>
      <c r="B1055">
        <v>422057</v>
      </c>
      <c r="C1055" t="s">
        <v>3058</v>
      </c>
      <c r="D1055" t="s">
        <v>3050</v>
      </c>
      <c r="E1055" t="s">
        <v>3051</v>
      </c>
      <c r="F1055" t="s">
        <v>3059</v>
      </c>
      <c r="G1055" t="s">
        <v>3056</v>
      </c>
    </row>
    <row r="1056" spans="1:11" x14ac:dyDescent="0.2">
      <c r="A1056" t="s">
        <v>3060</v>
      </c>
      <c r="B1056">
        <v>423939</v>
      </c>
      <c r="C1056" t="s">
        <v>3061</v>
      </c>
      <c r="D1056" t="s">
        <v>3050</v>
      </c>
      <c r="E1056" t="s">
        <v>3051</v>
      </c>
      <c r="F1056" t="s">
        <v>3059</v>
      </c>
      <c r="G1056" t="s">
        <v>3056</v>
      </c>
    </row>
    <row r="1057" spans="1:11" x14ac:dyDescent="0.2">
      <c r="A1057" t="s">
        <v>3062</v>
      </c>
      <c r="B1057">
        <v>434045</v>
      </c>
      <c r="C1057" t="s">
        <v>3063</v>
      </c>
      <c r="D1057" t="s">
        <v>3050</v>
      </c>
      <c r="E1057" t="s">
        <v>3051</v>
      </c>
      <c r="F1057" t="s">
        <v>1041</v>
      </c>
      <c r="G1057" t="s">
        <v>3064</v>
      </c>
    </row>
    <row r="1058" spans="1:11" x14ac:dyDescent="0.2">
      <c r="B1058">
        <v>524416</v>
      </c>
      <c r="C1058">
        <v>436522</v>
      </c>
      <c r="D1058" t="s">
        <v>3065</v>
      </c>
      <c r="E1058">
        <v>74</v>
      </c>
      <c r="F1058">
        <v>61</v>
      </c>
      <c r="G1058" t="s">
        <v>3066</v>
      </c>
      <c r="H1058" t="s">
        <v>3065</v>
      </c>
      <c r="I1058" t="s">
        <v>3051</v>
      </c>
      <c r="J1058" t="s">
        <v>3067</v>
      </c>
      <c r="K1058" t="s">
        <v>3068</v>
      </c>
    </row>
    <row r="1059" spans="1:11" x14ac:dyDescent="0.2">
      <c r="A1059" t="s">
        <v>3069</v>
      </c>
      <c r="B1059">
        <v>441884</v>
      </c>
      <c r="C1059" t="s">
        <v>3070</v>
      </c>
      <c r="D1059" t="s">
        <v>3065</v>
      </c>
      <c r="E1059" t="s">
        <v>3051</v>
      </c>
      <c r="F1059" t="s">
        <v>3059</v>
      </c>
      <c r="G1059" t="s">
        <v>3071</v>
      </c>
    </row>
    <row r="1060" spans="1:11" x14ac:dyDescent="0.2">
      <c r="A1060" t="s">
        <v>3072</v>
      </c>
      <c r="B1060">
        <v>449886</v>
      </c>
      <c r="C1060" t="s">
        <v>3073</v>
      </c>
      <c r="D1060" t="s">
        <v>3065</v>
      </c>
      <c r="E1060" t="s">
        <v>3051</v>
      </c>
      <c r="F1060" t="s">
        <v>1041</v>
      </c>
      <c r="G1060" t="s">
        <v>3074</v>
      </c>
    </row>
    <row r="1061" spans="1:11" x14ac:dyDescent="0.2">
      <c r="A1061" t="s">
        <v>3075</v>
      </c>
      <c r="B1061">
        <v>451976</v>
      </c>
      <c r="C1061" t="s">
        <v>3076</v>
      </c>
      <c r="D1061" t="s">
        <v>3065</v>
      </c>
      <c r="E1061" t="s">
        <v>3051</v>
      </c>
      <c r="F1061" t="s">
        <v>1043</v>
      </c>
      <c r="G1061" t="s">
        <v>3077</v>
      </c>
    </row>
    <row r="1062" spans="1:11" x14ac:dyDescent="0.2">
      <c r="B1062">
        <v>558706</v>
      </c>
      <c r="C1062">
        <v>462617</v>
      </c>
      <c r="D1062" t="s">
        <v>3078</v>
      </c>
      <c r="E1062">
        <v>79</v>
      </c>
      <c r="F1062">
        <v>58</v>
      </c>
      <c r="G1062" t="s">
        <v>3079</v>
      </c>
      <c r="H1062" t="s">
        <v>3065</v>
      </c>
      <c r="I1062" t="s">
        <v>3051</v>
      </c>
      <c r="J1062" t="s">
        <v>2152</v>
      </c>
      <c r="K1062" t="s">
        <v>3080</v>
      </c>
    </row>
    <row r="1063" spans="1:11" x14ac:dyDescent="0.2">
      <c r="A1063" t="s">
        <v>3081</v>
      </c>
      <c r="B1063">
        <v>464375</v>
      </c>
      <c r="C1063" t="s">
        <v>3082</v>
      </c>
      <c r="D1063" t="s">
        <v>3083</v>
      </c>
      <c r="E1063" t="s">
        <v>3051</v>
      </c>
      <c r="F1063" t="s">
        <v>1041</v>
      </c>
      <c r="G1063" t="s">
        <v>3084</v>
      </c>
    </row>
    <row r="1064" spans="1:11" x14ac:dyDescent="0.2">
      <c r="A1064" t="s">
        <v>3085</v>
      </c>
      <c r="B1064">
        <v>468039</v>
      </c>
      <c r="C1064" t="s">
        <v>3086</v>
      </c>
      <c r="D1064" t="s">
        <v>3083</v>
      </c>
      <c r="E1064" t="s">
        <v>3087</v>
      </c>
      <c r="F1064" t="s">
        <v>1041</v>
      </c>
      <c r="G1064" t="s">
        <v>3088</v>
      </c>
    </row>
    <row r="1065" spans="1:11" x14ac:dyDescent="0.2">
      <c r="A1065" t="s">
        <v>3089</v>
      </c>
      <c r="B1065">
        <v>476603</v>
      </c>
      <c r="C1065" t="s">
        <v>3090</v>
      </c>
      <c r="D1065" t="s">
        <v>3083</v>
      </c>
      <c r="E1065" t="s">
        <v>3087</v>
      </c>
      <c r="F1065" t="s">
        <v>1038</v>
      </c>
      <c r="G1065" t="s">
        <v>3091</v>
      </c>
    </row>
    <row r="1066" spans="1:11" x14ac:dyDescent="0.2">
      <c r="B1066">
        <v>576905</v>
      </c>
      <c r="C1066">
        <v>476942</v>
      </c>
      <c r="D1066" t="s">
        <v>3092</v>
      </c>
      <c r="E1066">
        <v>13</v>
      </c>
      <c r="F1066">
        <v>5</v>
      </c>
      <c r="G1066" t="s">
        <v>3093</v>
      </c>
      <c r="H1066" t="s">
        <v>3094</v>
      </c>
      <c r="I1066" t="s">
        <v>3087</v>
      </c>
      <c r="J1066" t="s">
        <v>2160</v>
      </c>
      <c r="K1066" t="s">
        <v>3095</v>
      </c>
    </row>
    <row r="1067" spans="1:11" x14ac:dyDescent="0.2">
      <c r="A1067" t="s">
        <v>3096</v>
      </c>
      <c r="B1067">
        <v>490128</v>
      </c>
      <c r="C1067" t="s">
        <v>3097</v>
      </c>
      <c r="D1067" t="s">
        <v>3094</v>
      </c>
      <c r="E1067" t="s">
        <v>3087</v>
      </c>
      <c r="F1067" t="s">
        <v>3098</v>
      </c>
      <c r="G1067" t="s">
        <v>3099</v>
      </c>
    </row>
    <row r="1068" spans="1:11" x14ac:dyDescent="0.2">
      <c r="A1068" t="s">
        <v>3100</v>
      </c>
      <c r="B1068">
        <v>492972</v>
      </c>
      <c r="C1068" t="s">
        <v>3101</v>
      </c>
      <c r="D1068" t="s">
        <v>3094</v>
      </c>
      <c r="E1068" t="s">
        <v>3087</v>
      </c>
      <c r="F1068" t="s">
        <v>3102</v>
      </c>
      <c r="G1068" t="s">
        <v>3103</v>
      </c>
    </row>
    <row r="1069" spans="1:11" x14ac:dyDescent="0.2">
      <c r="A1069" t="s">
        <v>3104</v>
      </c>
      <c r="B1069">
        <v>495100</v>
      </c>
      <c r="C1069" t="s">
        <v>3105</v>
      </c>
      <c r="D1069" t="s">
        <v>3094</v>
      </c>
      <c r="E1069" t="s">
        <v>3087</v>
      </c>
      <c r="F1069" t="s">
        <v>3102</v>
      </c>
      <c r="G1069" t="s">
        <v>3103</v>
      </c>
    </row>
    <row r="1070" spans="1:11" x14ac:dyDescent="0.2">
      <c r="A1070" t="s">
        <v>3106</v>
      </c>
      <c r="B1070">
        <v>501258</v>
      </c>
      <c r="C1070" t="s">
        <v>3107</v>
      </c>
      <c r="D1070" t="s">
        <v>3094</v>
      </c>
      <c r="E1070" t="s">
        <v>3087</v>
      </c>
      <c r="F1070" t="s">
        <v>3108</v>
      </c>
      <c r="G1070" t="s">
        <v>3109</v>
      </c>
    </row>
    <row r="1071" spans="1:11" x14ac:dyDescent="0.2">
      <c r="B1071">
        <v>611221</v>
      </c>
      <c r="C1071">
        <v>503772</v>
      </c>
      <c r="D1071" t="s">
        <v>3094</v>
      </c>
      <c r="E1071">
        <v>61</v>
      </c>
      <c r="F1071">
        <v>63</v>
      </c>
      <c r="G1071" t="s">
        <v>3110</v>
      </c>
      <c r="H1071" t="s">
        <v>3094</v>
      </c>
      <c r="I1071" t="s">
        <v>3087</v>
      </c>
      <c r="J1071" t="s">
        <v>3111</v>
      </c>
      <c r="K1071" t="s">
        <v>3112</v>
      </c>
    </row>
    <row r="1072" spans="1:11" x14ac:dyDescent="0.2">
      <c r="A1072" t="s">
        <v>3113</v>
      </c>
      <c r="B1072">
        <v>511761</v>
      </c>
      <c r="C1072" t="s">
        <v>3114</v>
      </c>
      <c r="D1072" t="s">
        <v>3094</v>
      </c>
      <c r="E1072" t="s">
        <v>3087</v>
      </c>
      <c r="F1072" t="s">
        <v>3115</v>
      </c>
      <c r="G1072" t="s">
        <v>3112</v>
      </c>
    </row>
    <row r="1073" spans="1:11" x14ac:dyDescent="0.2">
      <c r="A1073" t="s">
        <v>3116</v>
      </c>
      <c r="B1073">
        <v>512847</v>
      </c>
      <c r="C1073" t="s">
        <v>3117</v>
      </c>
      <c r="D1073" t="s">
        <v>3094</v>
      </c>
      <c r="E1073" t="s">
        <v>3087</v>
      </c>
      <c r="F1073" t="s">
        <v>3115</v>
      </c>
      <c r="G1073" t="s">
        <v>3118</v>
      </c>
    </row>
    <row r="1074" spans="1:11" x14ac:dyDescent="0.2">
      <c r="A1074" t="s">
        <v>3119</v>
      </c>
      <c r="B1074">
        <v>515969</v>
      </c>
      <c r="C1074" t="s">
        <v>3120</v>
      </c>
      <c r="D1074" t="s">
        <v>3094</v>
      </c>
      <c r="E1074" t="s">
        <v>3087</v>
      </c>
      <c r="F1074" t="s">
        <v>3121</v>
      </c>
      <c r="G1074" t="s">
        <v>3122</v>
      </c>
    </row>
    <row r="1075" spans="1:11" x14ac:dyDescent="0.2">
      <c r="A1075" t="s">
        <v>3123</v>
      </c>
      <c r="B1075">
        <v>519493</v>
      </c>
      <c r="C1075" t="s">
        <v>3124</v>
      </c>
      <c r="D1075" t="s">
        <v>3094</v>
      </c>
      <c r="E1075" t="s">
        <v>3087</v>
      </c>
      <c r="F1075" t="s">
        <v>3115</v>
      </c>
      <c r="G1075" t="s">
        <v>3125</v>
      </c>
    </row>
    <row r="1076" spans="1:11" x14ac:dyDescent="0.2">
      <c r="B1076">
        <v>643035</v>
      </c>
      <c r="C1076">
        <v>530892</v>
      </c>
      <c r="D1076" t="s">
        <v>3094</v>
      </c>
      <c r="E1076">
        <v>94</v>
      </c>
      <c r="F1076">
        <v>29</v>
      </c>
      <c r="G1076" t="s">
        <v>3126</v>
      </c>
      <c r="H1076" t="s">
        <v>3094</v>
      </c>
      <c r="I1076" t="s">
        <v>3087</v>
      </c>
      <c r="J1076" t="s">
        <v>2314</v>
      </c>
      <c r="K1076" t="s">
        <v>3127</v>
      </c>
    </row>
    <row r="1077" spans="1:11" x14ac:dyDescent="0.2">
      <c r="A1077" t="s">
        <v>3128</v>
      </c>
      <c r="B1077">
        <v>532637</v>
      </c>
      <c r="C1077" t="s">
        <v>3129</v>
      </c>
      <c r="D1077" t="s">
        <v>3094</v>
      </c>
      <c r="E1077" t="s">
        <v>3130</v>
      </c>
      <c r="F1077" t="s">
        <v>2098</v>
      </c>
      <c r="G1077" t="s">
        <v>3127</v>
      </c>
    </row>
    <row r="1078" spans="1:11" x14ac:dyDescent="0.2">
      <c r="B1078">
        <v>678739</v>
      </c>
      <c r="C1078">
        <v>557289</v>
      </c>
      <c r="D1078" t="s">
        <v>3131</v>
      </c>
      <c r="E1078">
        <v>19</v>
      </c>
      <c r="F1078">
        <v>30</v>
      </c>
      <c r="G1078" t="s">
        <v>3132</v>
      </c>
      <c r="H1078" t="s">
        <v>3131</v>
      </c>
      <c r="I1078" t="s">
        <v>3130</v>
      </c>
      <c r="J1078" t="s">
        <v>1047</v>
      </c>
      <c r="K1078" t="s">
        <v>3133</v>
      </c>
    </row>
    <row r="1079" spans="1:11" x14ac:dyDescent="0.2">
      <c r="A1079" t="s">
        <v>3134</v>
      </c>
      <c r="B1079">
        <v>558419</v>
      </c>
      <c r="C1079" t="s">
        <v>3135</v>
      </c>
      <c r="D1079" t="s">
        <v>3131</v>
      </c>
      <c r="E1079" t="s">
        <v>3130</v>
      </c>
      <c r="F1079" t="s">
        <v>3136</v>
      </c>
      <c r="G1079" t="s">
        <v>3137</v>
      </c>
    </row>
    <row r="1080" spans="1:11" x14ac:dyDescent="0.2">
      <c r="A1080" t="s">
        <v>3138</v>
      </c>
      <c r="B1080">
        <v>567739</v>
      </c>
      <c r="C1080" t="s">
        <v>3139</v>
      </c>
      <c r="D1080" t="s">
        <v>3131</v>
      </c>
      <c r="E1080" t="s">
        <v>3130</v>
      </c>
      <c r="F1080" t="s">
        <v>3140</v>
      </c>
      <c r="G1080" t="s">
        <v>3141</v>
      </c>
    </row>
    <row r="1081" spans="1:11" x14ac:dyDescent="0.2">
      <c r="A1081" t="s">
        <v>3142</v>
      </c>
      <c r="B1081">
        <v>573307</v>
      </c>
      <c r="C1081" t="s">
        <v>3143</v>
      </c>
      <c r="D1081" t="s">
        <v>3131</v>
      </c>
      <c r="E1081" t="s">
        <v>3130</v>
      </c>
      <c r="F1081" t="s">
        <v>3144</v>
      </c>
      <c r="G1081" t="s">
        <v>3141</v>
      </c>
    </row>
    <row r="1082" spans="1:11" x14ac:dyDescent="0.2">
      <c r="A1082" t="s">
        <v>3145</v>
      </c>
      <c r="B1082">
        <v>573453</v>
      </c>
      <c r="C1082" t="s">
        <v>3146</v>
      </c>
      <c r="D1082" t="s">
        <v>3131</v>
      </c>
      <c r="E1082" t="s">
        <v>3130</v>
      </c>
      <c r="F1082" t="s">
        <v>3144</v>
      </c>
      <c r="G1082" t="s">
        <v>3147</v>
      </c>
    </row>
    <row r="1083" spans="1:11" x14ac:dyDescent="0.2">
      <c r="A1083" t="s">
        <v>3148</v>
      </c>
      <c r="B1083">
        <v>577848</v>
      </c>
      <c r="C1083" t="s">
        <v>3149</v>
      </c>
      <c r="D1083" t="s">
        <v>3131</v>
      </c>
      <c r="E1083" t="s">
        <v>3130</v>
      </c>
      <c r="F1083" t="s">
        <v>3144</v>
      </c>
      <c r="G1083" t="s">
        <v>3147</v>
      </c>
    </row>
    <row r="1084" spans="1:11" x14ac:dyDescent="0.2">
      <c r="A1084" t="s">
        <v>3150</v>
      </c>
      <c r="B1084">
        <v>581193</v>
      </c>
      <c r="C1084" t="s">
        <v>3151</v>
      </c>
      <c r="D1084" t="s">
        <v>3131</v>
      </c>
      <c r="E1084" t="s">
        <v>3130</v>
      </c>
      <c r="F1084" t="s">
        <v>1024</v>
      </c>
      <c r="G1084" t="s">
        <v>3152</v>
      </c>
    </row>
    <row r="1085" spans="1:11" x14ac:dyDescent="0.2">
      <c r="B1085">
        <v>712415</v>
      </c>
      <c r="C1085">
        <v>581781</v>
      </c>
      <c r="D1085" t="s">
        <v>3131</v>
      </c>
      <c r="E1085">
        <v>152</v>
      </c>
      <c r="F1085">
        <v>52</v>
      </c>
      <c r="G1085" t="s">
        <v>3153</v>
      </c>
      <c r="H1085" t="s">
        <v>3131</v>
      </c>
      <c r="I1085" t="s">
        <v>3130</v>
      </c>
      <c r="J1085" t="s">
        <v>2262</v>
      </c>
      <c r="K1085" t="s">
        <v>3154</v>
      </c>
    </row>
    <row r="1086" spans="1:11" x14ac:dyDescent="0.2">
      <c r="A1086" t="s">
        <v>3155</v>
      </c>
      <c r="B1086">
        <v>583530</v>
      </c>
      <c r="C1086" t="s">
        <v>3156</v>
      </c>
      <c r="D1086" t="s">
        <v>3131</v>
      </c>
      <c r="E1086" t="s">
        <v>3130</v>
      </c>
      <c r="F1086" t="s">
        <v>3144</v>
      </c>
      <c r="G1086" t="s">
        <v>3157</v>
      </c>
    </row>
    <row r="1087" spans="1:11" x14ac:dyDescent="0.2">
      <c r="A1087" t="s">
        <v>3158</v>
      </c>
      <c r="B1087">
        <v>588761</v>
      </c>
      <c r="C1087" t="s">
        <v>3159</v>
      </c>
      <c r="D1087" t="s">
        <v>3160</v>
      </c>
      <c r="E1087" t="s">
        <v>3130</v>
      </c>
      <c r="F1087" t="s">
        <v>1024</v>
      </c>
      <c r="G1087" t="s">
        <v>3161</v>
      </c>
    </row>
    <row r="1088" spans="1:11" x14ac:dyDescent="0.2">
      <c r="A1088" t="s">
        <v>3162</v>
      </c>
      <c r="B1088">
        <v>589392</v>
      </c>
      <c r="C1088" t="s">
        <v>3163</v>
      </c>
      <c r="D1088" t="s">
        <v>3164</v>
      </c>
      <c r="E1088" t="s">
        <v>3130</v>
      </c>
      <c r="F1088" t="s">
        <v>1024</v>
      </c>
      <c r="G1088" t="s">
        <v>3161</v>
      </c>
    </row>
    <row r="1089" spans="1:11" x14ac:dyDescent="0.2">
      <c r="A1089" t="s">
        <v>3165</v>
      </c>
      <c r="B1089">
        <v>595523</v>
      </c>
      <c r="C1089" t="s">
        <v>3166</v>
      </c>
      <c r="D1089" t="s">
        <v>3164</v>
      </c>
      <c r="E1089" t="s">
        <v>3130</v>
      </c>
      <c r="F1089" t="s">
        <v>3167</v>
      </c>
      <c r="G1089" t="s">
        <v>3168</v>
      </c>
    </row>
    <row r="1090" spans="1:11" x14ac:dyDescent="0.2">
      <c r="A1090" t="s">
        <v>3169</v>
      </c>
      <c r="B1090">
        <v>597158</v>
      </c>
      <c r="C1090" t="s">
        <v>3170</v>
      </c>
      <c r="D1090" t="s">
        <v>3164</v>
      </c>
      <c r="E1090" t="s">
        <v>3171</v>
      </c>
      <c r="F1090" t="s">
        <v>3167</v>
      </c>
      <c r="G1090" t="s">
        <v>3168</v>
      </c>
    </row>
    <row r="1091" spans="1:11" x14ac:dyDescent="0.2">
      <c r="A1091" t="s">
        <v>3172</v>
      </c>
      <c r="B1091">
        <v>602037</v>
      </c>
      <c r="C1091" t="s">
        <v>3173</v>
      </c>
      <c r="D1091" t="s">
        <v>3164</v>
      </c>
      <c r="E1091" t="s">
        <v>3171</v>
      </c>
      <c r="F1091" t="s">
        <v>3174</v>
      </c>
      <c r="G1091" t="s">
        <v>3175</v>
      </c>
    </row>
    <row r="1092" spans="1:11" x14ac:dyDescent="0.2">
      <c r="B1092">
        <v>743691</v>
      </c>
      <c r="C1092">
        <v>604016</v>
      </c>
      <c r="D1092" t="s">
        <v>3176</v>
      </c>
      <c r="E1092">
        <v>20</v>
      </c>
      <c r="F1092">
        <v>23</v>
      </c>
      <c r="G1092" t="s">
        <v>3177</v>
      </c>
      <c r="H1092" t="s">
        <v>3164</v>
      </c>
      <c r="I1092" t="s">
        <v>3171</v>
      </c>
      <c r="J1092" t="s">
        <v>2194</v>
      </c>
      <c r="K1092" t="s">
        <v>3178</v>
      </c>
    </row>
    <row r="1093" spans="1:11" x14ac:dyDescent="0.2">
      <c r="A1093" t="s">
        <v>3179</v>
      </c>
      <c r="B1093">
        <v>615420</v>
      </c>
      <c r="C1093" t="s">
        <v>3180</v>
      </c>
      <c r="D1093" t="s">
        <v>3164</v>
      </c>
      <c r="E1093" t="s">
        <v>3171</v>
      </c>
      <c r="F1093" t="s">
        <v>3181</v>
      </c>
      <c r="G1093" t="s">
        <v>3182</v>
      </c>
    </row>
    <row r="1094" spans="1:11" x14ac:dyDescent="0.2">
      <c r="A1094" t="s">
        <v>3183</v>
      </c>
      <c r="B1094">
        <v>616829</v>
      </c>
      <c r="C1094" t="s">
        <v>3184</v>
      </c>
      <c r="D1094" t="s">
        <v>3164</v>
      </c>
      <c r="E1094" t="s">
        <v>3171</v>
      </c>
      <c r="F1094" t="s">
        <v>3181</v>
      </c>
      <c r="G1094" t="s">
        <v>3185</v>
      </c>
    </row>
    <row r="1095" spans="1:11" x14ac:dyDescent="0.2">
      <c r="A1095" t="s">
        <v>3186</v>
      </c>
      <c r="B1095">
        <v>629887</v>
      </c>
      <c r="C1095" t="s">
        <v>3187</v>
      </c>
      <c r="D1095" t="s">
        <v>3164</v>
      </c>
      <c r="E1095" t="s">
        <v>3171</v>
      </c>
      <c r="F1095" t="s">
        <v>3174</v>
      </c>
      <c r="G1095" t="s">
        <v>3188</v>
      </c>
    </row>
    <row r="1096" spans="1:11" x14ac:dyDescent="0.2">
      <c r="A1096" t="s">
        <v>3189</v>
      </c>
      <c r="B1096">
        <v>639710</v>
      </c>
      <c r="C1096" t="s">
        <v>3190</v>
      </c>
      <c r="D1096" t="s">
        <v>3164</v>
      </c>
      <c r="E1096" t="s">
        <v>3171</v>
      </c>
      <c r="F1096" t="s">
        <v>3181</v>
      </c>
      <c r="G1096" t="s">
        <v>3191</v>
      </c>
    </row>
    <row r="1097" spans="1:11" x14ac:dyDescent="0.2">
      <c r="A1097" t="s">
        <v>3192</v>
      </c>
      <c r="B1097">
        <v>642637</v>
      </c>
      <c r="C1097" t="s">
        <v>3193</v>
      </c>
      <c r="D1097" t="s">
        <v>3164</v>
      </c>
      <c r="E1097" t="s">
        <v>3171</v>
      </c>
      <c r="F1097" t="s">
        <v>3181</v>
      </c>
      <c r="G1097" t="s">
        <v>3191</v>
      </c>
    </row>
    <row r="1098" spans="1:11" x14ac:dyDescent="0.2">
      <c r="A1098" t="s">
        <v>3194</v>
      </c>
      <c r="B1098">
        <v>644449</v>
      </c>
      <c r="C1098" t="s">
        <v>3195</v>
      </c>
      <c r="D1098" t="s">
        <v>3164</v>
      </c>
      <c r="E1098" t="s">
        <v>3171</v>
      </c>
      <c r="F1098" t="s">
        <v>3196</v>
      </c>
      <c r="G1098" t="s">
        <v>3197</v>
      </c>
    </row>
    <row r="1099" spans="1:11" x14ac:dyDescent="0.2">
      <c r="A1099" t="s">
        <v>3198</v>
      </c>
      <c r="B1099">
        <v>646267</v>
      </c>
      <c r="C1099" t="s">
        <v>3199</v>
      </c>
      <c r="D1099" t="s">
        <v>3200</v>
      </c>
      <c r="E1099" t="s">
        <v>3201</v>
      </c>
      <c r="F1099" t="s">
        <v>3181</v>
      </c>
      <c r="G1099" t="s">
        <v>3202</v>
      </c>
    </row>
    <row r="1100" spans="1:11" x14ac:dyDescent="0.2">
      <c r="A1100" t="s">
        <v>3203</v>
      </c>
      <c r="B1100">
        <v>650477</v>
      </c>
      <c r="C1100" t="s">
        <v>3204</v>
      </c>
      <c r="D1100" t="s">
        <v>3200</v>
      </c>
      <c r="E1100" t="s">
        <v>3201</v>
      </c>
      <c r="F1100" t="s">
        <v>3196</v>
      </c>
      <c r="G1100" t="s">
        <v>3205</v>
      </c>
    </row>
    <row r="1101" spans="1:11" x14ac:dyDescent="0.2">
      <c r="A1101" t="s">
        <v>3206</v>
      </c>
      <c r="B1101">
        <v>652469</v>
      </c>
      <c r="C1101" t="s">
        <v>3207</v>
      </c>
      <c r="D1101" t="s">
        <v>3200</v>
      </c>
      <c r="E1101" t="s">
        <v>3201</v>
      </c>
      <c r="F1101" t="s">
        <v>3196</v>
      </c>
      <c r="G1101" t="s">
        <v>3205</v>
      </c>
    </row>
    <row r="1102" spans="1:11" x14ac:dyDescent="0.2">
      <c r="A1102" t="s">
        <v>3208</v>
      </c>
      <c r="B1102">
        <v>654754</v>
      </c>
      <c r="C1102" t="s">
        <v>3209</v>
      </c>
      <c r="D1102" t="s">
        <v>3200</v>
      </c>
      <c r="E1102" t="s">
        <v>3201</v>
      </c>
      <c r="F1102" t="s">
        <v>3196</v>
      </c>
      <c r="G1102" t="s">
        <v>3210</v>
      </c>
    </row>
    <row r="1103" spans="1:11" x14ac:dyDescent="0.2">
      <c r="A1103" t="s">
        <v>3211</v>
      </c>
      <c r="B1103">
        <v>658931</v>
      </c>
      <c r="C1103" t="s">
        <v>3212</v>
      </c>
      <c r="D1103" t="s">
        <v>3200</v>
      </c>
      <c r="E1103" t="s">
        <v>3201</v>
      </c>
      <c r="F1103" t="s">
        <v>3196</v>
      </c>
      <c r="G1103" t="s">
        <v>3213</v>
      </c>
    </row>
    <row r="1104" spans="1:11" x14ac:dyDescent="0.2">
      <c r="A1104" t="s">
        <v>3214</v>
      </c>
      <c r="B1104">
        <v>682085</v>
      </c>
      <c r="C1104" t="s">
        <v>3215</v>
      </c>
      <c r="D1104" t="s">
        <v>3200</v>
      </c>
      <c r="E1104" t="s">
        <v>3201</v>
      </c>
      <c r="F1104" t="s">
        <v>3216</v>
      </c>
      <c r="G1104" t="s">
        <v>3217</v>
      </c>
    </row>
    <row r="1105" spans="1:11" x14ac:dyDescent="0.2">
      <c r="A1105" t="s">
        <v>3218</v>
      </c>
      <c r="B1105">
        <v>685387</v>
      </c>
      <c r="C1105" t="s">
        <v>3219</v>
      </c>
      <c r="D1105" t="s">
        <v>3200</v>
      </c>
      <c r="E1105" t="s">
        <v>3201</v>
      </c>
      <c r="F1105" t="s">
        <v>3216</v>
      </c>
      <c r="G1105" t="s">
        <v>3217</v>
      </c>
    </row>
    <row r="1106" spans="1:11" x14ac:dyDescent="0.2">
      <c r="B1106">
        <v>848239</v>
      </c>
      <c r="C1106">
        <v>687540</v>
      </c>
      <c r="D1106" t="s">
        <v>3200</v>
      </c>
      <c r="E1106">
        <v>61</v>
      </c>
      <c r="F1106">
        <v>25</v>
      </c>
      <c r="G1106" t="s">
        <v>3220</v>
      </c>
      <c r="H1106" t="s">
        <v>3200</v>
      </c>
      <c r="I1106" t="s">
        <v>3201</v>
      </c>
      <c r="J1106" t="s">
        <v>2101</v>
      </c>
      <c r="K1106" t="s">
        <v>3221</v>
      </c>
    </row>
    <row r="1107" spans="1:11" x14ac:dyDescent="0.2">
      <c r="A1107" t="s">
        <v>3222</v>
      </c>
      <c r="B1107">
        <v>694281</v>
      </c>
      <c r="C1107" t="s">
        <v>3223</v>
      </c>
      <c r="D1107" t="s">
        <v>3200</v>
      </c>
      <c r="E1107" t="s">
        <v>3201</v>
      </c>
      <c r="F1107" t="s">
        <v>3224</v>
      </c>
      <c r="G1107" t="s">
        <v>3225</v>
      </c>
    </row>
    <row r="1108" spans="1:11" x14ac:dyDescent="0.2">
      <c r="A1108" t="s">
        <v>3226</v>
      </c>
      <c r="B1108">
        <v>705804</v>
      </c>
      <c r="C1108" t="s">
        <v>3227</v>
      </c>
      <c r="D1108" t="s">
        <v>3200</v>
      </c>
      <c r="E1108" t="s">
        <v>3201</v>
      </c>
      <c r="F1108" t="s">
        <v>3228</v>
      </c>
      <c r="G1108" t="s">
        <v>3229</v>
      </c>
    </row>
    <row r="1109" spans="1:11" x14ac:dyDescent="0.2">
      <c r="A1109" t="s">
        <v>3230</v>
      </c>
      <c r="B1109">
        <v>706693</v>
      </c>
      <c r="C1109" t="s">
        <v>3231</v>
      </c>
      <c r="D1109" t="s">
        <v>3200</v>
      </c>
      <c r="E1109" t="s">
        <v>3201</v>
      </c>
      <c r="F1109" t="s">
        <v>3228</v>
      </c>
      <c r="G1109" t="s">
        <v>3229</v>
      </c>
    </row>
    <row r="1110" spans="1:11" x14ac:dyDescent="0.2">
      <c r="A1110" t="s">
        <v>3232</v>
      </c>
      <c r="B1110">
        <v>710702</v>
      </c>
      <c r="C1110" t="s">
        <v>3233</v>
      </c>
      <c r="D1110" t="s">
        <v>3200</v>
      </c>
      <c r="E1110" t="s">
        <v>3201</v>
      </c>
      <c r="F1110" t="s">
        <v>3228</v>
      </c>
      <c r="G1110" t="s">
        <v>3234</v>
      </c>
    </row>
    <row r="1111" spans="1:11" x14ac:dyDescent="0.2">
      <c r="A1111" t="s">
        <v>3235</v>
      </c>
      <c r="B1111">
        <v>713281</v>
      </c>
      <c r="C1111" t="s">
        <v>3236</v>
      </c>
      <c r="D1111" t="s">
        <v>3200</v>
      </c>
      <c r="E1111" t="s">
        <v>3201</v>
      </c>
      <c r="F1111" t="s">
        <v>3228</v>
      </c>
      <c r="G1111" t="s">
        <v>3234</v>
      </c>
    </row>
    <row r="1112" spans="1:11" x14ac:dyDescent="0.2">
      <c r="B1112">
        <v>883249</v>
      </c>
      <c r="C1112">
        <v>714316</v>
      </c>
      <c r="D1112" t="s">
        <v>3200</v>
      </c>
      <c r="E1112">
        <v>84</v>
      </c>
      <c r="F1112">
        <v>114</v>
      </c>
      <c r="G1112" t="s">
        <v>3237</v>
      </c>
      <c r="H1112" t="s">
        <v>3200</v>
      </c>
      <c r="I1112" t="s">
        <v>3201</v>
      </c>
      <c r="J1112" t="s">
        <v>2861</v>
      </c>
      <c r="K1112" t="s">
        <v>3238</v>
      </c>
    </row>
    <row r="1113" spans="1:11" x14ac:dyDescent="0.2">
      <c r="A1113" t="s">
        <v>3239</v>
      </c>
      <c r="B1113">
        <v>716195</v>
      </c>
      <c r="C1113" t="s">
        <v>3240</v>
      </c>
      <c r="D1113" t="s">
        <v>3200</v>
      </c>
      <c r="E1113" t="s">
        <v>3201</v>
      </c>
      <c r="F1113" t="s">
        <v>3224</v>
      </c>
      <c r="G1113" t="s">
        <v>3238</v>
      </c>
    </row>
    <row r="1114" spans="1:11" x14ac:dyDescent="0.2">
      <c r="A1114" t="s">
        <v>3241</v>
      </c>
      <c r="B1114">
        <v>719407</v>
      </c>
      <c r="C1114" t="s">
        <v>3242</v>
      </c>
      <c r="D1114" t="s">
        <v>3200</v>
      </c>
      <c r="E1114" t="s">
        <v>3201</v>
      </c>
      <c r="F1114" t="s">
        <v>3228</v>
      </c>
      <c r="G1114" t="s">
        <v>3243</v>
      </c>
    </row>
    <row r="1115" spans="1:11" x14ac:dyDescent="0.2">
      <c r="A1115" t="s">
        <v>3244</v>
      </c>
      <c r="B1115">
        <v>727166</v>
      </c>
      <c r="C1115" t="s">
        <v>3245</v>
      </c>
      <c r="D1115" t="s">
        <v>3200</v>
      </c>
      <c r="E1115" t="s">
        <v>3246</v>
      </c>
      <c r="F1115" t="s">
        <v>3228</v>
      </c>
      <c r="G1115" t="s">
        <v>3247</v>
      </c>
    </row>
    <row r="1116" spans="1:11" x14ac:dyDescent="0.2">
      <c r="A1116" t="s">
        <v>3248</v>
      </c>
      <c r="B1116">
        <v>728555</v>
      </c>
      <c r="C1116" t="s">
        <v>3249</v>
      </c>
      <c r="D1116" t="s">
        <v>3200</v>
      </c>
      <c r="E1116" t="s">
        <v>3246</v>
      </c>
      <c r="F1116" t="s">
        <v>3228</v>
      </c>
      <c r="G1116" t="s">
        <v>3250</v>
      </c>
    </row>
    <row r="1117" spans="1:11" x14ac:dyDescent="0.2">
      <c r="B1117">
        <v>915512</v>
      </c>
      <c r="C1117">
        <v>740229</v>
      </c>
      <c r="D1117" t="s">
        <v>3200</v>
      </c>
      <c r="E1117">
        <v>66</v>
      </c>
      <c r="F1117">
        <v>47</v>
      </c>
      <c r="G1117" t="s">
        <v>3251</v>
      </c>
      <c r="H1117" t="s">
        <v>3200</v>
      </c>
      <c r="I1117" t="s">
        <v>3246</v>
      </c>
      <c r="J1117" t="s">
        <v>1019</v>
      </c>
      <c r="K1117" t="s">
        <v>3252</v>
      </c>
    </row>
    <row r="1118" spans="1:11" x14ac:dyDescent="0.2">
      <c r="A1118" t="s">
        <v>3253</v>
      </c>
      <c r="B1118">
        <v>756434</v>
      </c>
      <c r="C1118" t="s">
        <v>3254</v>
      </c>
      <c r="D1118" t="s">
        <v>3255</v>
      </c>
      <c r="E1118" t="s">
        <v>3246</v>
      </c>
      <c r="F1118" t="s">
        <v>3256</v>
      </c>
      <c r="G1118" t="s">
        <v>3257</v>
      </c>
    </row>
    <row r="1119" spans="1:11" x14ac:dyDescent="0.2">
      <c r="A1119" t="s">
        <v>3258</v>
      </c>
      <c r="B1119">
        <v>761844</v>
      </c>
      <c r="C1119" t="s">
        <v>3259</v>
      </c>
      <c r="D1119" t="s">
        <v>3260</v>
      </c>
      <c r="E1119" t="s">
        <v>3246</v>
      </c>
      <c r="F1119" t="s">
        <v>3261</v>
      </c>
      <c r="G1119" t="s">
        <v>3262</v>
      </c>
    </row>
    <row r="1120" spans="1:11" x14ac:dyDescent="0.2">
      <c r="A1120" t="s">
        <v>3263</v>
      </c>
      <c r="B1120">
        <v>766784</v>
      </c>
      <c r="C1120" t="s">
        <v>3264</v>
      </c>
      <c r="D1120" t="s">
        <v>3260</v>
      </c>
      <c r="E1120" t="s">
        <v>3246</v>
      </c>
      <c r="F1120" t="s">
        <v>3261</v>
      </c>
      <c r="G1120" t="s">
        <v>3265</v>
      </c>
    </row>
    <row r="1121" spans="1:11" x14ac:dyDescent="0.2">
      <c r="A1121" t="s">
        <v>3266</v>
      </c>
      <c r="B1121">
        <v>768939</v>
      </c>
      <c r="C1121" t="s">
        <v>3267</v>
      </c>
      <c r="D1121" t="s">
        <v>3260</v>
      </c>
      <c r="E1121" t="s">
        <v>3246</v>
      </c>
      <c r="F1121" t="s">
        <v>3261</v>
      </c>
      <c r="G1121" t="s">
        <v>3265</v>
      </c>
    </row>
    <row r="1122" spans="1:11" x14ac:dyDescent="0.2">
      <c r="A1122" t="s">
        <v>3268</v>
      </c>
      <c r="B1122">
        <v>770833</v>
      </c>
      <c r="C1122" t="s">
        <v>3269</v>
      </c>
      <c r="D1122" t="s">
        <v>3260</v>
      </c>
      <c r="E1122" t="s">
        <v>3246</v>
      </c>
      <c r="F1122" t="s">
        <v>3261</v>
      </c>
      <c r="G1122" t="s">
        <v>3265</v>
      </c>
    </row>
    <row r="1123" spans="1:11" x14ac:dyDescent="0.2">
      <c r="B1123">
        <v>956805</v>
      </c>
      <c r="C1123">
        <v>771918</v>
      </c>
      <c r="D1123" t="s">
        <v>3260</v>
      </c>
      <c r="E1123">
        <v>74</v>
      </c>
      <c r="F1123">
        <v>75</v>
      </c>
      <c r="G1123" t="s">
        <v>3270</v>
      </c>
      <c r="H1123" t="s">
        <v>3260</v>
      </c>
      <c r="I1123" t="s">
        <v>3246</v>
      </c>
      <c r="J1123" t="s">
        <v>2114</v>
      </c>
      <c r="K1123" t="s">
        <v>3271</v>
      </c>
    </row>
    <row r="1124" spans="1:11" x14ac:dyDescent="0.2">
      <c r="A1124" t="s">
        <v>3272</v>
      </c>
      <c r="B1124">
        <v>780037</v>
      </c>
      <c r="C1124" t="s">
        <v>3273</v>
      </c>
      <c r="D1124" t="s">
        <v>3260</v>
      </c>
      <c r="E1124" t="s">
        <v>3246</v>
      </c>
      <c r="F1124" t="s">
        <v>3274</v>
      </c>
      <c r="G1124" t="s">
        <v>3275</v>
      </c>
    </row>
    <row r="1125" spans="1:11" x14ac:dyDescent="0.2">
      <c r="B1125">
        <v>991702</v>
      </c>
      <c r="C1125">
        <v>799241</v>
      </c>
      <c r="D1125" t="s">
        <v>3276</v>
      </c>
      <c r="E1125">
        <v>105</v>
      </c>
      <c r="F1125">
        <v>86</v>
      </c>
      <c r="G1125" t="s">
        <v>3277</v>
      </c>
      <c r="H1125" t="s">
        <v>3278</v>
      </c>
      <c r="I1125" t="s">
        <v>3279</v>
      </c>
      <c r="J1125" t="s">
        <v>3280</v>
      </c>
      <c r="K1125" t="s">
        <v>3281</v>
      </c>
    </row>
    <row r="1126" spans="1:11" x14ac:dyDescent="0.2">
      <c r="A1126" t="s">
        <v>3282</v>
      </c>
      <c r="B1126">
        <v>799390</v>
      </c>
      <c r="C1126" t="s">
        <v>3283</v>
      </c>
      <c r="D1126" t="s">
        <v>3278</v>
      </c>
      <c r="E1126" t="s">
        <v>3284</v>
      </c>
      <c r="F1126" t="s">
        <v>3261</v>
      </c>
      <c r="G1126" t="s">
        <v>3281</v>
      </c>
    </row>
    <row r="1127" spans="1:11" x14ac:dyDescent="0.2">
      <c r="A1127" t="s">
        <v>3285</v>
      </c>
      <c r="B1127">
        <v>800585</v>
      </c>
      <c r="C1127" t="s">
        <v>3286</v>
      </c>
      <c r="D1127" t="s">
        <v>3278</v>
      </c>
      <c r="E1127" t="s">
        <v>3284</v>
      </c>
      <c r="F1127" t="s">
        <v>3261</v>
      </c>
      <c r="G1127" t="s">
        <v>3281</v>
      </c>
    </row>
    <row r="1128" spans="1:11" x14ac:dyDescent="0.2">
      <c r="A1128" t="s">
        <v>3287</v>
      </c>
      <c r="B1128">
        <v>802035</v>
      </c>
      <c r="C1128" t="s">
        <v>3288</v>
      </c>
      <c r="D1128" t="s">
        <v>3278</v>
      </c>
      <c r="E1128" t="s">
        <v>3284</v>
      </c>
      <c r="F1128" t="s">
        <v>3261</v>
      </c>
      <c r="G1128" t="s">
        <v>3289</v>
      </c>
    </row>
    <row r="1129" spans="1:11" x14ac:dyDescent="0.2">
      <c r="A1129" t="s">
        <v>3290</v>
      </c>
      <c r="B1129">
        <v>818056</v>
      </c>
      <c r="C1129" t="s">
        <v>3291</v>
      </c>
      <c r="D1129" t="s">
        <v>3278</v>
      </c>
      <c r="E1129" t="s">
        <v>3292</v>
      </c>
      <c r="F1129" t="s">
        <v>3274</v>
      </c>
      <c r="G1129" t="s">
        <v>3293</v>
      </c>
    </row>
    <row r="1130" spans="1:11" x14ac:dyDescent="0.2">
      <c r="A1130" t="s">
        <v>3294</v>
      </c>
      <c r="B1130">
        <v>826052</v>
      </c>
      <c r="C1130" t="s">
        <v>3295</v>
      </c>
      <c r="D1130" t="s">
        <v>3278</v>
      </c>
      <c r="E1130" t="s">
        <v>3292</v>
      </c>
      <c r="F1130" t="s">
        <v>3274</v>
      </c>
      <c r="G1130" t="s">
        <v>3296</v>
      </c>
    </row>
    <row r="1131" spans="1:11" x14ac:dyDescent="0.2">
      <c r="B1131">
        <v>1032468</v>
      </c>
      <c r="C1131">
        <v>830082</v>
      </c>
      <c r="D1131" t="s">
        <v>3297</v>
      </c>
      <c r="E1131">
        <v>26</v>
      </c>
      <c r="F1131">
        <v>1</v>
      </c>
      <c r="G1131" t="s">
        <v>3298</v>
      </c>
      <c r="H1131" t="s">
        <v>3299</v>
      </c>
      <c r="I1131" t="s">
        <v>3292</v>
      </c>
      <c r="J1131" t="s">
        <v>2129</v>
      </c>
      <c r="K1131" t="s">
        <v>3300</v>
      </c>
    </row>
    <row r="1132" spans="1:11" x14ac:dyDescent="0.2">
      <c r="A1132" t="s">
        <v>3301</v>
      </c>
      <c r="B1132">
        <v>830073</v>
      </c>
      <c r="C1132" t="s">
        <v>3302</v>
      </c>
      <c r="D1132" t="s">
        <v>3297</v>
      </c>
      <c r="E1132" t="s">
        <v>3292</v>
      </c>
      <c r="F1132" t="s">
        <v>3303</v>
      </c>
      <c r="G1132" t="s">
        <v>3300</v>
      </c>
    </row>
    <row r="1133" spans="1:11" x14ac:dyDescent="0.2">
      <c r="B1133">
        <v>1036187</v>
      </c>
      <c r="C1133">
        <v>832608</v>
      </c>
      <c r="D1133" t="s">
        <v>3304</v>
      </c>
      <c r="E1133">
        <v>28</v>
      </c>
      <c r="F1133">
        <v>37</v>
      </c>
      <c r="G1133" t="s">
        <v>3305</v>
      </c>
      <c r="H1133" t="s">
        <v>3304</v>
      </c>
      <c r="I1133" t="s">
        <v>3292</v>
      </c>
      <c r="J1133" t="s">
        <v>2129</v>
      </c>
      <c r="K1133" t="s">
        <v>3306</v>
      </c>
    </row>
    <row r="1134" spans="1:11" x14ac:dyDescent="0.2">
      <c r="A1134" t="s">
        <v>3307</v>
      </c>
      <c r="B1134">
        <v>832338</v>
      </c>
      <c r="C1134" t="s">
        <v>3308</v>
      </c>
      <c r="D1134" t="s">
        <v>3309</v>
      </c>
      <c r="E1134" t="s">
        <v>3292</v>
      </c>
      <c r="F1134" t="s">
        <v>3303</v>
      </c>
      <c r="G1134" t="s">
        <v>3306</v>
      </c>
    </row>
    <row r="1135" spans="1:11" x14ac:dyDescent="0.2">
      <c r="A1135" t="s">
        <v>3310</v>
      </c>
      <c r="B1135">
        <v>833369</v>
      </c>
      <c r="C1135" t="s">
        <v>3311</v>
      </c>
      <c r="D1135" t="s">
        <v>3309</v>
      </c>
      <c r="E1135" t="s">
        <v>3312</v>
      </c>
      <c r="F1135" t="s">
        <v>3303</v>
      </c>
      <c r="G1135" t="s">
        <v>3313</v>
      </c>
    </row>
    <row r="1136" spans="1:11" x14ac:dyDescent="0.2">
      <c r="B1136">
        <v>1039843</v>
      </c>
      <c r="C1136">
        <v>833344</v>
      </c>
      <c r="D1136" t="s">
        <v>3314</v>
      </c>
      <c r="E1136">
        <v>28</v>
      </c>
      <c r="F1136">
        <v>52</v>
      </c>
      <c r="G1136" t="s">
        <v>3315</v>
      </c>
      <c r="H1136" t="s">
        <v>3314</v>
      </c>
      <c r="I1136" t="s">
        <v>3312</v>
      </c>
      <c r="J1136" t="s">
        <v>2129</v>
      </c>
      <c r="K1136" t="s">
        <v>3316</v>
      </c>
    </row>
    <row r="1137" spans="1:11" x14ac:dyDescent="0.2">
      <c r="A1137" t="s">
        <v>3317</v>
      </c>
      <c r="B1137">
        <v>833957</v>
      </c>
      <c r="C1137" t="s">
        <v>3318</v>
      </c>
      <c r="D1137" t="s">
        <v>3314</v>
      </c>
      <c r="E1137" t="s">
        <v>3312</v>
      </c>
      <c r="F1137" t="s">
        <v>3303</v>
      </c>
      <c r="G1137" t="s">
        <v>3316</v>
      </c>
    </row>
    <row r="1138" spans="1:11" x14ac:dyDescent="0.2">
      <c r="A1138" t="s">
        <v>3319</v>
      </c>
      <c r="B1138">
        <v>834825</v>
      </c>
      <c r="C1138" t="s">
        <v>3320</v>
      </c>
      <c r="D1138" t="s">
        <v>3321</v>
      </c>
      <c r="E1138" t="s">
        <v>3312</v>
      </c>
      <c r="F1138" t="s">
        <v>3274</v>
      </c>
      <c r="G1138" t="s">
        <v>3322</v>
      </c>
    </row>
    <row r="1139" spans="1:11" x14ac:dyDescent="0.2">
      <c r="B1139">
        <v>1042794</v>
      </c>
      <c r="C1139">
        <v>834854</v>
      </c>
      <c r="D1139" t="s">
        <v>3323</v>
      </c>
      <c r="E1139">
        <v>107</v>
      </c>
      <c r="F1139">
        <v>43</v>
      </c>
      <c r="G1139" t="s">
        <v>3324</v>
      </c>
      <c r="H1139" t="s">
        <v>3321</v>
      </c>
      <c r="I1139" t="s">
        <v>3312</v>
      </c>
      <c r="J1139" t="s">
        <v>3038</v>
      </c>
      <c r="K1139" t="s">
        <v>3325</v>
      </c>
    </row>
    <row r="1140" spans="1:11" x14ac:dyDescent="0.2">
      <c r="A1140" t="s">
        <v>3326</v>
      </c>
      <c r="B1140">
        <v>836869</v>
      </c>
      <c r="C1140" t="s">
        <v>3327</v>
      </c>
      <c r="D1140" t="s">
        <v>3321</v>
      </c>
      <c r="E1140" t="s">
        <v>3312</v>
      </c>
      <c r="F1140" t="s">
        <v>3274</v>
      </c>
      <c r="G1140" t="s">
        <v>3325</v>
      </c>
    </row>
    <row r="1141" spans="1:11" x14ac:dyDescent="0.2">
      <c r="B1141">
        <v>1052260</v>
      </c>
      <c r="C1141">
        <v>840813</v>
      </c>
      <c r="D1141" t="s">
        <v>3328</v>
      </c>
      <c r="E1141">
        <v>25</v>
      </c>
      <c r="F1141">
        <v>33</v>
      </c>
      <c r="G1141" t="s">
        <v>3329</v>
      </c>
      <c r="H1141" t="s">
        <v>3330</v>
      </c>
      <c r="I1141" t="s">
        <v>3312</v>
      </c>
      <c r="J1141" t="s">
        <v>3038</v>
      </c>
      <c r="K1141" t="s">
        <v>3331</v>
      </c>
    </row>
    <row r="1142" spans="1:11" x14ac:dyDescent="0.2">
      <c r="A1142" t="s">
        <v>3332</v>
      </c>
      <c r="B1142">
        <v>840820</v>
      </c>
      <c r="C1142" t="s">
        <v>3333</v>
      </c>
      <c r="D1142" t="s">
        <v>3334</v>
      </c>
      <c r="E1142" t="s">
        <v>3312</v>
      </c>
      <c r="F1142" t="s">
        <v>3274</v>
      </c>
      <c r="G1142" t="s">
        <v>3331</v>
      </c>
    </row>
    <row r="1143" spans="1:11" x14ac:dyDescent="0.2">
      <c r="B1143">
        <v>1057542</v>
      </c>
      <c r="C1143">
        <v>843452</v>
      </c>
      <c r="D1143" t="s">
        <v>3335</v>
      </c>
      <c r="E1143">
        <v>23</v>
      </c>
      <c r="F1143">
        <v>50</v>
      </c>
      <c r="G1143" t="s">
        <v>3336</v>
      </c>
      <c r="H1143" t="s">
        <v>3335</v>
      </c>
      <c r="I1143" t="s">
        <v>3337</v>
      </c>
      <c r="J1143" t="s">
        <v>3038</v>
      </c>
      <c r="K1143" t="s">
        <v>3338</v>
      </c>
    </row>
    <row r="1144" spans="1:11" x14ac:dyDescent="0.2">
      <c r="A1144" t="s">
        <v>3339</v>
      </c>
      <c r="B1144">
        <v>843979</v>
      </c>
      <c r="C1144" t="s">
        <v>3340</v>
      </c>
      <c r="D1144" t="s">
        <v>3335</v>
      </c>
      <c r="E1144" t="s">
        <v>3337</v>
      </c>
      <c r="F1144" t="s">
        <v>3261</v>
      </c>
      <c r="G1144" t="s">
        <v>3341</v>
      </c>
    </row>
    <row r="1145" spans="1:11" x14ac:dyDescent="0.2">
      <c r="A1145" t="s">
        <v>3342</v>
      </c>
      <c r="B1145">
        <v>847278</v>
      </c>
      <c r="C1145" t="s">
        <v>3343</v>
      </c>
      <c r="D1145" t="s">
        <v>3335</v>
      </c>
      <c r="E1145" t="s">
        <v>3337</v>
      </c>
      <c r="F1145" t="s">
        <v>3261</v>
      </c>
      <c r="G1145" t="s">
        <v>3344</v>
      </c>
    </row>
    <row r="1146" spans="1:11" x14ac:dyDescent="0.2">
      <c r="B1146">
        <v>1067409</v>
      </c>
      <c r="C1146">
        <v>848609</v>
      </c>
      <c r="D1146" t="s">
        <v>3345</v>
      </c>
      <c r="E1146">
        <v>26</v>
      </c>
      <c r="F1146">
        <v>32</v>
      </c>
      <c r="G1146" t="s">
        <v>3346</v>
      </c>
      <c r="H1146" t="s">
        <v>3347</v>
      </c>
      <c r="I1146" t="s">
        <v>3337</v>
      </c>
      <c r="J1146" t="s">
        <v>3038</v>
      </c>
      <c r="K1146" t="s">
        <v>3348</v>
      </c>
    </row>
    <row r="1147" spans="1:11" x14ac:dyDescent="0.2">
      <c r="A1147" t="s">
        <v>3349</v>
      </c>
      <c r="B1147">
        <v>848853</v>
      </c>
      <c r="C1147" t="s">
        <v>3350</v>
      </c>
      <c r="D1147" t="s">
        <v>3351</v>
      </c>
      <c r="E1147" t="s">
        <v>3352</v>
      </c>
      <c r="F1147" t="s">
        <v>3261</v>
      </c>
      <c r="G1147" t="s">
        <v>3353</v>
      </c>
    </row>
    <row r="1148" spans="1:11" x14ac:dyDescent="0.2">
      <c r="B1148">
        <v>1070788</v>
      </c>
      <c r="C1148">
        <v>850057</v>
      </c>
      <c r="D1148" t="s">
        <v>3354</v>
      </c>
      <c r="E1148">
        <v>30</v>
      </c>
      <c r="F1148">
        <v>57</v>
      </c>
      <c r="G1148" t="s">
        <v>3355</v>
      </c>
      <c r="H1148" t="s">
        <v>3354</v>
      </c>
      <c r="I1148" t="s">
        <v>3352</v>
      </c>
      <c r="J1148" t="s">
        <v>3038</v>
      </c>
      <c r="K1148" t="s">
        <v>3356</v>
      </c>
    </row>
    <row r="1149" spans="1:11" x14ac:dyDescent="0.2">
      <c r="A1149" t="s">
        <v>3357</v>
      </c>
      <c r="B1149">
        <v>849957</v>
      </c>
      <c r="C1149" t="s">
        <v>3358</v>
      </c>
      <c r="D1149" t="s">
        <v>3359</v>
      </c>
      <c r="E1149" t="s">
        <v>3352</v>
      </c>
      <c r="F1149" t="s">
        <v>3256</v>
      </c>
      <c r="G1149" t="s">
        <v>3360</v>
      </c>
    </row>
    <row r="1150" spans="1:11" x14ac:dyDescent="0.2">
      <c r="B1150">
        <v>1073091</v>
      </c>
      <c r="C1150">
        <v>851079</v>
      </c>
      <c r="D1150" t="s">
        <v>3361</v>
      </c>
      <c r="E1150">
        <v>31</v>
      </c>
      <c r="F1150">
        <v>13</v>
      </c>
      <c r="G1150" t="s">
        <v>3362</v>
      </c>
      <c r="H1150" t="s">
        <v>3361</v>
      </c>
      <c r="I1150" t="s">
        <v>3363</v>
      </c>
      <c r="J1150" t="s">
        <v>925</v>
      </c>
      <c r="K1150" t="s">
        <v>3364</v>
      </c>
    </row>
    <row r="1151" spans="1:11" x14ac:dyDescent="0.2">
      <c r="A1151" t="s">
        <v>3365</v>
      </c>
      <c r="B1151">
        <v>850801</v>
      </c>
      <c r="C1151" t="s">
        <v>3366</v>
      </c>
      <c r="D1151" t="s">
        <v>3367</v>
      </c>
      <c r="E1151" t="s">
        <v>3363</v>
      </c>
      <c r="F1151" t="s">
        <v>3256</v>
      </c>
      <c r="G1151" t="s">
        <v>3364</v>
      </c>
    </row>
    <row r="1152" spans="1:11" x14ac:dyDescent="0.2">
      <c r="A1152" t="s">
        <v>3368</v>
      </c>
      <c r="B1152">
        <v>851509</v>
      </c>
      <c r="C1152" t="s">
        <v>3369</v>
      </c>
      <c r="D1152" t="s">
        <v>3370</v>
      </c>
      <c r="E1152" t="s">
        <v>3363</v>
      </c>
      <c r="F1152" t="s">
        <v>3256</v>
      </c>
      <c r="G1152" t="s">
        <v>3371</v>
      </c>
    </row>
    <row r="1153" spans="1:11" x14ac:dyDescent="0.2">
      <c r="A1153" t="s">
        <v>3372</v>
      </c>
      <c r="B1153">
        <v>852173</v>
      </c>
      <c r="C1153" t="s">
        <v>3373</v>
      </c>
      <c r="D1153" t="s">
        <v>3374</v>
      </c>
      <c r="E1153" t="s">
        <v>3375</v>
      </c>
      <c r="F1153" t="s">
        <v>3256</v>
      </c>
      <c r="G1153" t="s">
        <v>3376</v>
      </c>
    </row>
    <row r="1154" spans="1:11" x14ac:dyDescent="0.2">
      <c r="A1154" t="s">
        <v>3377</v>
      </c>
      <c r="B1154">
        <v>856195</v>
      </c>
      <c r="C1154" t="s">
        <v>3378</v>
      </c>
      <c r="D1154" t="s">
        <v>3374</v>
      </c>
      <c r="E1154" t="s">
        <v>3375</v>
      </c>
      <c r="F1154" t="s">
        <v>3256</v>
      </c>
      <c r="G1154" t="s">
        <v>3379</v>
      </c>
    </row>
    <row r="1155" spans="1:11" x14ac:dyDescent="0.2">
      <c r="A1155" t="s">
        <v>3380</v>
      </c>
      <c r="B1155">
        <v>857390</v>
      </c>
      <c r="C1155" t="s">
        <v>3381</v>
      </c>
      <c r="D1155" t="s">
        <v>3374</v>
      </c>
      <c r="E1155" t="s">
        <v>3375</v>
      </c>
      <c r="F1155" t="s">
        <v>3256</v>
      </c>
      <c r="G1155" t="s">
        <v>3382</v>
      </c>
    </row>
    <row r="1156" spans="1:11" x14ac:dyDescent="0.2">
      <c r="A1156" t="s">
        <v>3383</v>
      </c>
      <c r="B1156">
        <v>857287</v>
      </c>
      <c r="C1156" t="s">
        <v>3384</v>
      </c>
      <c r="D1156" t="s">
        <v>3385</v>
      </c>
      <c r="E1156" t="s">
        <v>3375</v>
      </c>
      <c r="F1156" t="s">
        <v>3256</v>
      </c>
      <c r="G1156" t="s">
        <v>3386</v>
      </c>
    </row>
    <row r="1157" spans="1:11" x14ac:dyDescent="0.2">
      <c r="B1157">
        <v>1085589</v>
      </c>
      <c r="C1157">
        <v>858832</v>
      </c>
      <c r="D1157" t="s">
        <v>3387</v>
      </c>
      <c r="E1157">
        <v>24</v>
      </c>
      <c r="F1157">
        <v>17</v>
      </c>
      <c r="G1157" t="s">
        <v>3388</v>
      </c>
      <c r="H1157" t="s">
        <v>3387</v>
      </c>
      <c r="I1157" t="s">
        <v>3389</v>
      </c>
      <c r="J1157" t="s">
        <v>925</v>
      </c>
      <c r="K1157" t="s">
        <v>3390</v>
      </c>
    </row>
    <row r="1158" spans="1:11" x14ac:dyDescent="0.2">
      <c r="B1158">
        <v>1089144</v>
      </c>
      <c r="C1158">
        <v>860622</v>
      </c>
      <c r="D1158" t="s">
        <v>3391</v>
      </c>
      <c r="E1158">
        <v>22</v>
      </c>
      <c r="F1158">
        <v>115</v>
      </c>
      <c r="G1158" t="s">
        <v>3388</v>
      </c>
      <c r="H1158" t="s">
        <v>3391</v>
      </c>
      <c r="I1158" t="s">
        <v>3389</v>
      </c>
      <c r="J1158" t="s">
        <v>925</v>
      </c>
      <c r="K1158" t="s">
        <v>3392</v>
      </c>
    </row>
    <row r="1159" spans="1:11" x14ac:dyDescent="0.2">
      <c r="A1159" t="s">
        <v>3393</v>
      </c>
      <c r="B1159">
        <v>861044</v>
      </c>
      <c r="C1159" t="s">
        <v>3394</v>
      </c>
      <c r="D1159" t="s">
        <v>3391</v>
      </c>
      <c r="E1159" t="s">
        <v>3389</v>
      </c>
      <c r="F1159" t="s">
        <v>3395</v>
      </c>
      <c r="G1159" t="s">
        <v>3392</v>
      </c>
    </row>
    <row r="1160" spans="1:11" x14ac:dyDescent="0.2">
      <c r="A1160" t="s">
        <v>3396</v>
      </c>
      <c r="B1160">
        <v>861020</v>
      </c>
      <c r="C1160" t="s">
        <v>3397</v>
      </c>
      <c r="D1160" t="s">
        <v>3398</v>
      </c>
      <c r="E1160" t="s">
        <v>3389</v>
      </c>
      <c r="F1160" t="s">
        <v>3395</v>
      </c>
      <c r="G1160" t="s">
        <v>3399</v>
      </c>
    </row>
    <row r="1161" spans="1:11" x14ac:dyDescent="0.2">
      <c r="B1161">
        <v>1092009</v>
      </c>
      <c r="C1161">
        <v>861915</v>
      </c>
      <c r="D1161" t="s">
        <v>3400</v>
      </c>
      <c r="E1161">
        <v>23</v>
      </c>
      <c r="F1161">
        <v>46</v>
      </c>
      <c r="G1161" t="s">
        <v>3401</v>
      </c>
      <c r="H1161" t="s">
        <v>3400</v>
      </c>
      <c r="I1161" t="s">
        <v>3389</v>
      </c>
      <c r="J1161" t="s">
        <v>925</v>
      </c>
      <c r="K1161" t="s">
        <v>3402</v>
      </c>
    </row>
    <row r="1162" spans="1:11" x14ac:dyDescent="0.2">
      <c r="A1162" t="s">
        <v>3403</v>
      </c>
      <c r="B1162">
        <v>862441</v>
      </c>
      <c r="C1162" t="s">
        <v>3404</v>
      </c>
      <c r="D1162" t="s">
        <v>3400</v>
      </c>
      <c r="E1162" t="s">
        <v>3389</v>
      </c>
      <c r="F1162" t="s">
        <v>3395</v>
      </c>
      <c r="G1162" t="s">
        <v>3402</v>
      </c>
    </row>
    <row r="1163" spans="1:11" x14ac:dyDescent="0.2">
      <c r="A1163" t="s">
        <v>3405</v>
      </c>
      <c r="B1163">
        <v>862249</v>
      </c>
      <c r="C1163" t="s">
        <v>3406</v>
      </c>
      <c r="D1163" t="s">
        <v>3407</v>
      </c>
      <c r="E1163" t="s">
        <v>3389</v>
      </c>
      <c r="F1163" t="s">
        <v>3395</v>
      </c>
      <c r="G1163" t="s">
        <v>3408</v>
      </c>
    </row>
    <row r="1164" spans="1:11" x14ac:dyDescent="0.2">
      <c r="B1164">
        <v>1092966</v>
      </c>
      <c r="C1164">
        <v>862202</v>
      </c>
      <c r="D1164" t="s">
        <v>3409</v>
      </c>
      <c r="E1164">
        <v>16</v>
      </c>
      <c r="F1164" t="s">
        <v>3410</v>
      </c>
      <c r="G1164" t="s">
        <v>3411</v>
      </c>
      <c r="H1164" t="s">
        <v>3389</v>
      </c>
      <c r="I1164" t="s">
        <v>925</v>
      </c>
      <c r="J1164" t="s">
        <v>3412</v>
      </c>
    </row>
    <row r="1165" spans="1:11" x14ac:dyDescent="0.2">
      <c r="A1165" t="s">
        <v>3413</v>
      </c>
      <c r="B1165">
        <v>862196</v>
      </c>
      <c r="C1165" t="s">
        <v>3414</v>
      </c>
      <c r="D1165" t="s">
        <v>3415</v>
      </c>
      <c r="E1165" t="s">
        <v>3416</v>
      </c>
      <c r="F1165" t="s">
        <v>3395</v>
      </c>
      <c r="G1165" t="s">
        <v>3412</v>
      </c>
    </row>
    <row r="1166" spans="1:11" x14ac:dyDescent="0.2">
      <c r="A1166" t="s">
        <v>3417</v>
      </c>
      <c r="B1166">
        <v>863615</v>
      </c>
      <c r="C1166" t="s">
        <v>3418</v>
      </c>
      <c r="D1166" t="s">
        <v>3419</v>
      </c>
      <c r="E1166" t="s">
        <v>3416</v>
      </c>
      <c r="F1166" t="s">
        <v>3395</v>
      </c>
      <c r="G1166" t="s">
        <v>3420</v>
      </c>
    </row>
    <row r="1167" spans="1:11" x14ac:dyDescent="0.2">
      <c r="B1167">
        <v>1100040</v>
      </c>
      <c r="C1167">
        <v>866336</v>
      </c>
      <c r="D1167" t="s">
        <v>3421</v>
      </c>
      <c r="E1167">
        <v>35</v>
      </c>
      <c r="F1167">
        <v>21</v>
      </c>
      <c r="G1167" t="s">
        <v>3422</v>
      </c>
      <c r="H1167" t="s">
        <v>3423</v>
      </c>
      <c r="I1167" t="s">
        <v>3416</v>
      </c>
      <c r="J1167" t="s">
        <v>925</v>
      </c>
      <c r="K1167" t="s">
        <v>3424</v>
      </c>
    </row>
    <row r="1168" spans="1:11" x14ac:dyDescent="0.2">
      <c r="A1168" t="s">
        <v>3425</v>
      </c>
      <c r="B1168">
        <v>867630</v>
      </c>
      <c r="C1168" t="s">
        <v>3426</v>
      </c>
      <c r="D1168" t="s">
        <v>3427</v>
      </c>
      <c r="E1168" t="s">
        <v>3416</v>
      </c>
      <c r="F1168" t="s">
        <v>3395</v>
      </c>
      <c r="G1168" t="s">
        <v>3428</v>
      </c>
    </row>
    <row r="1169" spans="1:11" x14ac:dyDescent="0.2">
      <c r="B1169">
        <v>1111968</v>
      </c>
      <c r="C1169">
        <v>874034</v>
      </c>
      <c r="D1169" t="s">
        <v>3429</v>
      </c>
      <c r="E1169">
        <v>17</v>
      </c>
      <c r="F1169">
        <v>74</v>
      </c>
      <c r="G1169" t="s">
        <v>3430</v>
      </c>
      <c r="H1169" t="s">
        <v>3429</v>
      </c>
      <c r="I1169" t="s">
        <v>3416</v>
      </c>
      <c r="J1169" t="s">
        <v>3038</v>
      </c>
      <c r="K1169" t="s">
        <v>3431</v>
      </c>
    </row>
    <row r="1170" spans="1:11" x14ac:dyDescent="0.2">
      <c r="A1170" t="s">
        <v>3432</v>
      </c>
      <c r="B1170">
        <v>874112</v>
      </c>
      <c r="C1170" t="s">
        <v>3433</v>
      </c>
      <c r="D1170" t="s">
        <v>3434</v>
      </c>
      <c r="E1170" t="s">
        <v>3435</v>
      </c>
      <c r="F1170" t="s">
        <v>3395</v>
      </c>
      <c r="G1170" t="s">
        <v>3436</v>
      </c>
    </row>
    <row r="1171" spans="1:11" x14ac:dyDescent="0.2">
      <c r="A1171" t="s">
        <v>3437</v>
      </c>
      <c r="B1171">
        <v>874179</v>
      </c>
      <c r="C1171" t="s">
        <v>3438</v>
      </c>
      <c r="D1171" t="s">
        <v>3439</v>
      </c>
      <c r="E1171" t="s">
        <v>3435</v>
      </c>
      <c r="F1171" t="s">
        <v>3395</v>
      </c>
      <c r="G1171" t="s">
        <v>3440</v>
      </c>
    </row>
    <row r="1172" spans="1:11" x14ac:dyDescent="0.2">
      <c r="A1172" t="s">
        <v>3441</v>
      </c>
      <c r="B1172">
        <v>874748</v>
      </c>
      <c r="C1172" t="s">
        <v>3442</v>
      </c>
      <c r="D1172" t="s">
        <v>3443</v>
      </c>
      <c r="E1172" t="s">
        <v>3435</v>
      </c>
      <c r="F1172" t="s">
        <v>3395</v>
      </c>
      <c r="G1172" t="s">
        <v>3444</v>
      </c>
    </row>
    <row r="1173" spans="1:11" x14ac:dyDescent="0.2">
      <c r="B1173">
        <v>1116427</v>
      </c>
      <c r="C1173">
        <v>874372</v>
      </c>
      <c r="D1173" t="s">
        <v>3445</v>
      </c>
      <c r="E1173">
        <v>26</v>
      </c>
      <c r="F1173">
        <v>34</v>
      </c>
      <c r="G1173" t="s">
        <v>3446</v>
      </c>
      <c r="H1173" t="s">
        <v>3447</v>
      </c>
      <c r="I1173" t="s">
        <v>3448</v>
      </c>
      <c r="J1173" t="s">
        <v>925</v>
      </c>
      <c r="K1173" t="s">
        <v>3449</v>
      </c>
    </row>
    <row r="1174" spans="1:11" x14ac:dyDescent="0.2">
      <c r="A1174" t="s">
        <v>3450</v>
      </c>
      <c r="B1174">
        <v>874244</v>
      </c>
      <c r="C1174" t="s">
        <v>3451</v>
      </c>
      <c r="D1174" t="s">
        <v>3452</v>
      </c>
      <c r="E1174" t="s">
        <v>3448</v>
      </c>
      <c r="F1174" t="s">
        <v>3395</v>
      </c>
      <c r="G1174" t="s">
        <v>3453</v>
      </c>
    </row>
    <row r="1175" spans="1:11" x14ac:dyDescent="0.2">
      <c r="A1175" t="s">
        <v>3454</v>
      </c>
      <c r="B1175">
        <v>874385</v>
      </c>
      <c r="C1175" t="s">
        <v>3455</v>
      </c>
      <c r="D1175" t="s">
        <v>3452</v>
      </c>
      <c r="E1175" t="s">
        <v>3448</v>
      </c>
      <c r="F1175" t="s">
        <v>3395</v>
      </c>
      <c r="G1175" t="s">
        <v>3456</v>
      </c>
    </row>
    <row r="1176" spans="1:11" x14ac:dyDescent="0.2">
      <c r="B1176">
        <v>1118460</v>
      </c>
      <c r="C1176">
        <v>874452</v>
      </c>
      <c r="D1176" t="s">
        <v>3457</v>
      </c>
      <c r="E1176">
        <v>26</v>
      </c>
      <c r="F1176">
        <v>19</v>
      </c>
      <c r="G1176" t="s">
        <v>3458</v>
      </c>
      <c r="H1176" t="s">
        <v>3457</v>
      </c>
      <c r="I1176" t="s">
        <v>3459</v>
      </c>
      <c r="J1176" t="s">
        <v>925</v>
      </c>
      <c r="K1176" t="s">
        <v>3460</v>
      </c>
    </row>
    <row r="1177" spans="1:11" x14ac:dyDescent="0.2">
      <c r="A1177" t="s">
        <v>3461</v>
      </c>
      <c r="B1177">
        <v>875223</v>
      </c>
      <c r="C1177" t="s">
        <v>3462</v>
      </c>
      <c r="D1177" t="s">
        <v>3457</v>
      </c>
      <c r="E1177" t="s">
        <v>3459</v>
      </c>
      <c r="F1177" t="s">
        <v>3395</v>
      </c>
      <c r="G1177" t="s">
        <v>3463</v>
      </c>
    </row>
    <row r="1178" spans="1:11" x14ac:dyDescent="0.2">
      <c r="A1178" t="s">
        <v>3464</v>
      </c>
      <c r="B1178">
        <v>874872</v>
      </c>
      <c r="C1178" t="s">
        <v>3465</v>
      </c>
      <c r="D1178" t="s">
        <v>3466</v>
      </c>
      <c r="E1178" t="s">
        <v>3467</v>
      </c>
      <c r="F1178" t="s">
        <v>3395</v>
      </c>
      <c r="G1178" t="s">
        <v>3468</v>
      </c>
    </row>
    <row r="1179" spans="1:11" x14ac:dyDescent="0.2">
      <c r="B1179">
        <v>1121870</v>
      </c>
      <c r="C1179">
        <v>874145</v>
      </c>
      <c r="D1179" t="s">
        <v>3469</v>
      </c>
      <c r="E1179">
        <v>26</v>
      </c>
      <c r="F1179">
        <v>23</v>
      </c>
      <c r="G1179" t="s">
        <v>3470</v>
      </c>
      <c r="H1179" t="s">
        <v>3469</v>
      </c>
      <c r="I1179" t="s">
        <v>3467</v>
      </c>
      <c r="J1179" t="s">
        <v>925</v>
      </c>
      <c r="K1179" t="s">
        <v>3471</v>
      </c>
    </row>
    <row r="1180" spans="1:11" x14ac:dyDescent="0.2">
      <c r="B1180">
        <v>1125859</v>
      </c>
      <c r="C1180">
        <v>875800</v>
      </c>
      <c r="D1180" t="s">
        <v>3472</v>
      </c>
      <c r="E1180">
        <v>26</v>
      </c>
      <c r="F1180">
        <v>42</v>
      </c>
      <c r="G1180" t="s">
        <v>3470</v>
      </c>
      <c r="H1180" t="s">
        <v>3472</v>
      </c>
      <c r="I1180" t="s">
        <v>3467</v>
      </c>
      <c r="J1180" t="s">
        <v>925</v>
      </c>
      <c r="K1180" t="s">
        <v>3473</v>
      </c>
    </row>
    <row r="1181" spans="1:11" x14ac:dyDescent="0.2">
      <c r="A1181" t="s">
        <v>3474</v>
      </c>
      <c r="B1181">
        <v>876294</v>
      </c>
      <c r="C1181" t="s">
        <v>3475</v>
      </c>
      <c r="D1181" t="s">
        <v>3472</v>
      </c>
      <c r="E1181" t="s">
        <v>3476</v>
      </c>
      <c r="F1181" t="s">
        <v>3228</v>
      </c>
      <c r="G1181" t="s">
        <v>3477</v>
      </c>
    </row>
    <row r="1182" spans="1:11" x14ac:dyDescent="0.2">
      <c r="B1182">
        <v>1126997</v>
      </c>
      <c r="C1182">
        <v>876276</v>
      </c>
      <c r="D1182" t="s">
        <v>3478</v>
      </c>
      <c r="E1182">
        <v>12</v>
      </c>
      <c r="F1182">
        <v>34</v>
      </c>
      <c r="G1182" t="s">
        <v>3479</v>
      </c>
      <c r="H1182" t="s">
        <v>3478</v>
      </c>
      <c r="I1182" t="s">
        <v>3476</v>
      </c>
      <c r="J1182" t="s">
        <v>3280</v>
      </c>
      <c r="K1182" t="s">
        <v>3480</v>
      </c>
    </row>
    <row r="1183" spans="1:11" x14ac:dyDescent="0.2">
      <c r="A1183" t="s">
        <v>3481</v>
      </c>
      <c r="B1183">
        <v>876835</v>
      </c>
      <c r="C1183" t="s">
        <v>3482</v>
      </c>
      <c r="D1183" t="s">
        <v>3478</v>
      </c>
      <c r="E1183" t="s">
        <v>3476</v>
      </c>
      <c r="F1183" t="s">
        <v>3228</v>
      </c>
      <c r="G1183" t="s">
        <v>3483</v>
      </c>
    </row>
    <row r="1184" spans="1:11" x14ac:dyDescent="0.2">
      <c r="B1184">
        <v>1128158</v>
      </c>
      <c r="C1184">
        <v>876881</v>
      </c>
      <c r="D1184" t="s">
        <v>3484</v>
      </c>
      <c r="E1184">
        <v>26</v>
      </c>
      <c r="F1184">
        <v>41</v>
      </c>
      <c r="G1184" t="s">
        <v>3485</v>
      </c>
      <c r="H1184" t="s">
        <v>3484</v>
      </c>
      <c r="I1184" t="s">
        <v>3486</v>
      </c>
      <c r="J1184" t="s">
        <v>3280</v>
      </c>
      <c r="K1184" t="s">
        <v>3487</v>
      </c>
    </row>
    <row r="1185" spans="1:11" x14ac:dyDescent="0.2">
      <c r="A1185" t="s">
        <v>3488</v>
      </c>
      <c r="B1185">
        <v>876752</v>
      </c>
      <c r="C1185" t="s">
        <v>3489</v>
      </c>
      <c r="D1185" t="s">
        <v>3490</v>
      </c>
      <c r="E1185" t="s">
        <v>3486</v>
      </c>
      <c r="F1185" t="s">
        <v>3224</v>
      </c>
      <c r="G1185" t="s">
        <v>3491</v>
      </c>
    </row>
    <row r="1186" spans="1:11" x14ac:dyDescent="0.2">
      <c r="B1186">
        <v>1130935</v>
      </c>
      <c r="C1186">
        <v>877101</v>
      </c>
      <c r="D1186" t="s">
        <v>3492</v>
      </c>
      <c r="E1186">
        <v>13</v>
      </c>
      <c r="F1186">
        <v>30</v>
      </c>
      <c r="G1186" t="s">
        <v>3493</v>
      </c>
      <c r="H1186" t="s">
        <v>3492</v>
      </c>
      <c r="I1186" t="s">
        <v>3486</v>
      </c>
      <c r="J1186" t="s">
        <v>3280</v>
      </c>
      <c r="K1186" t="s">
        <v>3494</v>
      </c>
    </row>
    <row r="1187" spans="1:11" x14ac:dyDescent="0.2">
      <c r="A1187" t="s">
        <v>3495</v>
      </c>
      <c r="B1187">
        <v>876988</v>
      </c>
      <c r="C1187" t="s">
        <v>3496</v>
      </c>
      <c r="D1187" t="s">
        <v>3492</v>
      </c>
      <c r="E1187" t="s">
        <v>3486</v>
      </c>
      <c r="F1187" t="s">
        <v>3224</v>
      </c>
      <c r="G1187" t="s">
        <v>3497</v>
      </c>
    </row>
    <row r="1188" spans="1:11" x14ac:dyDescent="0.2">
      <c r="A1188" t="s">
        <v>3498</v>
      </c>
      <c r="B1188">
        <v>877169</v>
      </c>
      <c r="C1188" t="s">
        <v>3499</v>
      </c>
      <c r="D1188" t="s">
        <v>3492</v>
      </c>
      <c r="E1188" t="s">
        <v>3486</v>
      </c>
      <c r="F1188" t="s">
        <v>3224</v>
      </c>
      <c r="G1188" t="s">
        <v>3500</v>
      </c>
    </row>
    <row r="1189" spans="1:11" x14ac:dyDescent="0.2">
      <c r="B1189">
        <v>1133023</v>
      </c>
      <c r="C1189">
        <v>877738</v>
      </c>
      <c r="D1189" t="s">
        <v>3501</v>
      </c>
      <c r="E1189">
        <v>26</v>
      </c>
      <c r="F1189">
        <v>38</v>
      </c>
      <c r="G1189" t="s">
        <v>3502</v>
      </c>
      <c r="H1189" t="s">
        <v>3503</v>
      </c>
      <c r="I1189" t="s">
        <v>3504</v>
      </c>
      <c r="J1189" t="s">
        <v>1044</v>
      </c>
      <c r="K1189" t="s">
        <v>3505</v>
      </c>
    </row>
    <row r="1190" spans="1:11" x14ac:dyDescent="0.2">
      <c r="A1190" t="s">
        <v>3506</v>
      </c>
      <c r="B1190">
        <v>877538</v>
      </c>
      <c r="C1190" t="s">
        <v>3507</v>
      </c>
      <c r="D1190" t="s">
        <v>3508</v>
      </c>
      <c r="E1190" t="s">
        <v>3504</v>
      </c>
      <c r="F1190" t="s">
        <v>3224</v>
      </c>
      <c r="G1190" t="s">
        <v>3505</v>
      </c>
    </row>
    <row r="1191" spans="1:11" x14ac:dyDescent="0.2">
      <c r="A1191" t="s">
        <v>3509</v>
      </c>
      <c r="B1191">
        <v>878436</v>
      </c>
      <c r="C1191" t="s">
        <v>3510</v>
      </c>
      <c r="D1191" t="s">
        <v>3508</v>
      </c>
      <c r="E1191" t="s">
        <v>3504</v>
      </c>
      <c r="F1191" t="s">
        <v>3224</v>
      </c>
      <c r="G1191" t="s">
        <v>3511</v>
      </c>
    </row>
    <row r="1192" spans="1:11" x14ac:dyDescent="0.2">
      <c r="A1192" t="s">
        <v>3512</v>
      </c>
      <c r="B1192">
        <v>879182</v>
      </c>
      <c r="C1192" t="s">
        <v>3513</v>
      </c>
      <c r="D1192" t="s">
        <v>3514</v>
      </c>
      <c r="E1192" t="s">
        <v>3504</v>
      </c>
      <c r="F1192" t="s">
        <v>3216</v>
      </c>
      <c r="G1192" t="s">
        <v>3515</v>
      </c>
    </row>
    <row r="1193" spans="1:11" x14ac:dyDescent="0.2">
      <c r="A1193" t="s">
        <v>3516</v>
      </c>
      <c r="B1193">
        <v>878633</v>
      </c>
      <c r="C1193" t="s">
        <v>3517</v>
      </c>
      <c r="D1193" t="s">
        <v>3518</v>
      </c>
      <c r="E1193" t="s">
        <v>3519</v>
      </c>
      <c r="F1193" t="s">
        <v>3216</v>
      </c>
      <c r="G1193" t="s">
        <v>3520</v>
      </c>
    </row>
    <row r="1194" spans="1:11" x14ac:dyDescent="0.2">
      <c r="A1194" t="s">
        <v>3521</v>
      </c>
      <c r="B1194">
        <v>878491</v>
      </c>
      <c r="C1194" t="s">
        <v>3522</v>
      </c>
      <c r="D1194" t="s">
        <v>3523</v>
      </c>
      <c r="E1194" t="s">
        <v>3519</v>
      </c>
      <c r="F1194" t="s">
        <v>3216</v>
      </c>
      <c r="G1194" t="s">
        <v>3524</v>
      </c>
    </row>
    <row r="1195" spans="1:11" x14ac:dyDescent="0.2">
      <c r="B1195">
        <v>1138553</v>
      </c>
      <c r="C1195">
        <v>878968</v>
      </c>
      <c r="D1195" t="s">
        <v>3525</v>
      </c>
      <c r="E1195">
        <v>53</v>
      </c>
      <c r="F1195">
        <v>39</v>
      </c>
      <c r="G1195" t="s">
        <v>3526</v>
      </c>
      <c r="H1195" t="s">
        <v>3523</v>
      </c>
      <c r="I1195" t="s">
        <v>3519</v>
      </c>
      <c r="J1195" t="s">
        <v>1044</v>
      </c>
      <c r="K1195" t="s">
        <v>3527</v>
      </c>
    </row>
    <row r="1196" spans="1:11" x14ac:dyDescent="0.2">
      <c r="A1196" t="s">
        <v>3528</v>
      </c>
      <c r="B1196">
        <v>880808</v>
      </c>
      <c r="C1196" t="s">
        <v>3529</v>
      </c>
      <c r="D1196" t="s">
        <v>3523</v>
      </c>
      <c r="E1196" t="s">
        <v>3519</v>
      </c>
      <c r="F1196" t="s">
        <v>3216</v>
      </c>
      <c r="G1196" t="s">
        <v>3527</v>
      </c>
    </row>
    <row r="1197" spans="1:11" x14ac:dyDescent="0.2">
      <c r="A1197" t="s">
        <v>3530</v>
      </c>
      <c r="B1197">
        <v>880942</v>
      </c>
      <c r="C1197" t="s">
        <v>3531</v>
      </c>
      <c r="D1197" t="s">
        <v>3532</v>
      </c>
      <c r="E1197" t="s">
        <v>3533</v>
      </c>
      <c r="F1197" t="s">
        <v>3216</v>
      </c>
      <c r="G1197" t="s">
        <v>3534</v>
      </c>
    </row>
    <row r="1198" spans="1:11" x14ac:dyDescent="0.2">
      <c r="B1198">
        <v>1142980</v>
      </c>
      <c r="C1198">
        <v>880812</v>
      </c>
      <c r="D1198" t="s">
        <v>3535</v>
      </c>
      <c r="E1198">
        <v>25</v>
      </c>
      <c r="F1198">
        <v>10</v>
      </c>
      <c r="G1198" t="s">
        <v>3536</v>
      </c>
      <c r="H1198" t="s">
        <v>3535</v>
      </c>
      <c r="I1198" t="s">
        <v>3533</v>
      </c>
      <c r="J1198" t="s">
        <v>1044</v>
      </c>
      <c r="K1198" t="s">
        <v>3537</v>
      </c>
    </row>
    <row r="1199" spans="1:11" x14ac:dyDescent="0.2">
      <c r="A1199" t="s">
        <v>3538</v>
      </c>
      <c r="B1199">
        <v>880668</v>
      </c>
      <c r="C1199" t="s">
        <v>3539</v>
      </c>
      <c r="D1199" t="s">
        <v>3540</v>
      </c>
      <c r="E1199" t="s">
        <v>3533</v>
      </c>
      <c r="F1199" t="s">
        <v>3216</v>
      </c>
      <c r="G1199" t="s">
        <v>3541</v>
      </c>
    </row>
    <row r="1200" spans="1:11" x14ac:dyDescent="0.2">
      <c r="B1200">
        <v>1144114</v>
      </c>
      <c r="C1200">
        <v>881534</v>
      </c>
      <c r="D1200" t="s">
        <v>3542</v>
      </c>
      <c r="E1200">
        <v>16</v>
      </c>
      <c r="F1200">
        <v>50</v>
      </c>
      <c r="G1200" t="s">
        <v>3543</v>
      </c>
      <c r="H1200" t="s">
        <v>3542</v>
      </c>
      <c r="I1200" t="s">
        <v>3544</v>
      </c>
      <c r="J1200" t="s">
        <v>2114</v>
      </c>
      <c r="K1200" t="s">
        <v>3545</v>
      </c>
    </row>
    <row r="1201" spans="1:11" x14ac:dyDescent="0.2">
      <c r="B1201">
        <v>1153373</v>
      </c>
      <c r="C1201">
        <v>886792</v>
      </c>
      <c r="D1201" t="s">
        <v>3546</v>
      </c>
      <c r="E1201">
        <v>16</v>
      </c>
      <c r="F1201">
        <v>13</v>
      </c>
      <c r="G1201" t="s">
        <v>3543</v>
      </c>
      <c r="H1201" t="s">
        <v>3546</v>
      </c>
      <c r="I1201" t="s">
        <v>3544</v>
      </c>
      <c r="J1201" t="s">
        <v>2114</v>
      </c>
      <c r="K1201" t="s">
        <v>3547</v>
      </c>
    </row>
    <row r="1202" spans="1:11" x14ac:dyDescent="0.2">
      <c r="A1202" t="s">
        <v>3548</v>
      </c>
      <c r="B1202">
        <v>887212</v>
      </c>
      <c r="C1202" t="s">
        <v>3549</v>
      </c>
      <c r="D1202" t="s">
        <v>3546</v>
      </c>
      <c r="E1202" t="s">
        <v>3544</v>
      </c>
      <c r="F1202" t="s">
        <v>3550</v>
      </c>
      <c r="G1202" t="s">
        <v>3551</v>
      </c>
    </row>
    <row r="1203" spans="1:11" x14ac:dyDescent="0.2">
      <c r="A1203" t="s">
        <v>3552</v>
      </c>
      <c r="B1203">
        <v>887518</v>
      </c>
      <c r="C1203" t="s">
        <v>3553</v>
      </c>
      <c r="D1203" t="s">
        <v>3554</v>
      </c>
      <c r="E1203" t="s">
        <v>3544</v>
      </c>
      <c r="F1203" t="s">
        <v>3550</v>
      </c>
      <c r="G1203" t="s">
        <v>3555</v>
      </c>
    </row>
    <row r="1204" spans="1:11" x14ac:dyDescent="0.2">
      <c r="B1204">
        <v>1156074</v>
      </c>
      <c r="C1204">
        <v>887586</v>
      </c>
      <c r="D1204" t="s">
        <v>3556</v>
      </c>
      <c r="E1204">
        <v>29</v>
      </c>
      <c r="F1204">
        <v>22</v>
      </c>
      <c r="G1204" t="s">
        <v>3557</v>
      </c>
      <c r="H1204" t="s">
        <v>3556</v>
      </c>
      <c r="I1204" t="s">
        <v>3558</v>
      </c>
      <c r="J1204" t="s">
        <v>2114</v>
      </c>
      <c r="K1204" t="s">
        <v>3559</v>
      </c>
    </row>
    <row r="1205" spans="1:11" x14ac:dyDescent="0.2">
      <c r="B1205">
        <v>1157524</v>
      </c>
      <c r="C1205">
        <v>888605</v>
      </c>
      <c r="D1205" t="s">
        <v>3560</v>
      </c>
      <c r="E1205">
        <v>26</v>
      </c>
      <c r="F1205">
        <v>13</v>
      </c>
      <c r="G1205" t="s">
        <v>3557</v>
      </c>
      <c r="H1205" t="s">
        <v>3560</v>
      </c>
      <c r="I1205" t="s">
        <v>3558</v>
      </c>
      <c r="J1205" t="s">
        <v>2114</v>
      </c>
      <c r="K1205" t="s">
        <v>3561</v>
      </c>
    </row>
    <row r="1206" spans="1:11" x14ac:dyDescent="0.2">
      <c r="A1206" t="s">
        <v>3562</v>
      </c>
      <c r="B1206">
        <v>888594</v>
      </c>
      <c r="C1206" t="s">
        <v>3563</v>
      </c>
      <c r="D1206" t="s">
        <v>3564</v>
      </c>
      <c r="E1206" t="s">
        <v>3558</v>
      </c>
      <c r="F1206" t="s">
        <v>3565</v>
      </c>
      <c r="G1206" t="s">
        <v>3561</v>
      </c>
    </row>
    <row r="1207" spans="1:11" x14ac:dyDescent="0.2">
      <c r="A1207" t="s">
        <v>3566</v>
      </c>
      <c r="B1207">
        <v>889682</v>
      </c>
      <c r="C1207" t="s">
        <v>3567</v>
      </c>
      <c r="D1207" t="s">
        <v>3568</v>
      </c>
      <c r="E1207" t="s">
        <v>3569</v>
      </c>
      <c r="F1207" t="s">
        <v>3565</v>
      </c>
      <c r="G1207" t="s">
        <v>3570</v>
      </c>
    </row>
    <row r="1208" spans="1:11" x14ac:dyDescent="0.2">
      <c r="A1208" t="s">
        <v>3571</v>
      </c>
      <c r="B1208">
        <v>889948</v>
      </c>
      <c r="C1208" t="s">
        <v>3572</v>
      </c>
      <c r="D1208" t="s">
        <v>3568</v>
      </c>
      <c r="E1208" t="s">
        <v>3569</v>
      </c>
      <c r="F1208" t="s">
        <v>3565</v>
      </c>
      <c r="G1208" t="s">
        <v>3573</v>
      </c>
    </row>
    <row r="1209" spans="1:11" x14ac:dyDescent="0.2">
      <c r="A1209" t="s">
        <v>3574</v>
      </c>
      <c r="B1209">
        <v>889887</v>
      </c>
      <c r="C1209" t="s">
        <v>3575</v>
      </c>
      <c r="D1209" t="s">
        <v>3576</v>
      </c>
      <c r="E1209" t="s">
        <v>3569</v>
      </c>
      <c r="F1209" t="s">
        <v>3565</v>
      </c>
      <c r="G1209" t="s">
        <v>3577</v>
      </c>
    </row>
    <row r="1210" spans="1:11" x14ac:dyDescent="0.2">
      <c r="B1210">
        <v>1161080</v>
      </c>
      <c r="C1210">
        <v>890805</v>
      </c>
      <c r="D1210" t="s">
        <v>3578</v>
      </c>
      <c r="E1210">
        <v>165</v>
      </c>
      <c r="F1210">
        <v>81</v>
      </c>
      <c r="G1210" t="s">
        <v>3579</v>
      </c>
      <c r="H1210" t="s">
        <v>3580</v>
      </c>
      <c r="I1210" t="s">
        <v>3581</v>
      </c>
      <c r="J1210" t="s">
        <v>3582</v>
      </c>
      <c r="K1210" t="s">
        <v>3583</v>
      </c>
    </row>
    <row r="1211" spans="1:11" x14ac:dyDescent="0.2">
      <c r="A1211" t="s">
        <v>3584</v>
      </c>
      <c r="B1211">
        <v>890805</v>
      </c>
      <c r="C1211" t="s">
        <v>3585</v>
      </c>
      <c r="D1211" t="s">
        <v>3580</v>
      </c>
      <c r="E1211" t="s">
        <v>3581</v>
      </c>
      <c r="F1211" t="s">
        <v>3196</v>
      </c>
      <c r="G1211" t="s">
        <v>3583</v>
      </c>
    </row>
    <row r="1212" spans="1:11" x14ac:dyDescent="0.2">
      <c r="A1212" t="s">
        <v>3586</v>
      </c>
      <c r="B1212">
        <v>890758</v>
      </c>
      <c r="C1212" t="s">
        <v>3587</v>
      </c>
      <c r="D1212" t="s">
        <v>3588</v>
      </c>
      <c r="E1212" t="s">
        <v>3581</v>
      </c>
      <c r="F1212" t="s">
        <v>3196</v>
      </c>
      <c r="G1212" t="s">
        <v>3589</v>
      </c>
    </row>
    <row r="1213" spans="1:11" x14ac:dyDescent="0.2">
      <c r="B1213">
        <v>1162209</v>
      </c>
      <c r="C1213">
        <v>890550</v>
      </c>
      <c r="D1213" t="s">
        <v>3590</v>
      </c>
      <c r="E1213">
        <v>35</v>
      </c>
      <c r="F1213">
        <v>29</v>
      </c>
      <c r="G1213" t="s">
        <v>3591</v>
      </c>
      <c r="H1213" t="s">
        <v>3590</v>
      </c>
      <c r="I1213" t="s">
        <v>3592</v>
      </c>
      <c r="J1213" t="s">
        <v>3582</v>
      </c>
      <c r="K1213" t="s">
        <v>3593</v>
      </c>
    </row>
    <row r="1214" spans="1:11" x14ac:dyDescent="0.2">
      <c r="A1214" t="s">
        <v>3594</v>
      </c>
      <c r="B1214">
        <v>890476</v>
      </c>
      <c r="C1214" t="s">
        <v>3595</v>
      </c>
      <c r="D1214" t="s">
        <v>3596</v>
      </c>
      <c r="E1214" t="s">
        <v>3592</v>
      </c>
      <c r="F1214" t="s">
        <v>3196</v>
      </c>
      <c r="G1214" t="s">
        <v>3597</v>
      </c>
    </row>
    <row r="1215" spans="1:11" x14ac:dyDescent="0.2">
      <c r="A1215" t="s">
        <v>3598</v>
      </c>
      <c r="B1215">
        <v>891630</v>
      </c>
      <c r="C1215" t="s">
        <v>3599</v>
      </c>
      <c r="D1215" t="s">
        <v>3600</v>
      </c>
      <c r="E1215" t="s">
        <v>3601</v>
      </c>
      <c r="F1215" t="s">
        <v>3181</v>
      </c>
      <c r="G1215" t="s">
        <v>3602</v>
      </c>
    </row>
    <row r="1216" spans="1:11" x14ac:dyDescent="0.2">
      <c r="B1216">
        <v>1164956</v>
      </c>
      <c r="C1216">
        <v>891961</v>
      </c>
      <c r="D1216" t="s">
        <v>3409</v>
      </c>
      <c r="E1216">
        <v>11</v>
      </c>
      <c r="F1216" t="s">
        <v>3603</v>
      </c>
      <c r="G1216" t="s">
        <v>3604</v>
      </c>
      <c r="H1216" t="s">
        <v>3601</v>
      </c>
      <c r="I1216" t="s">
        <v>3605</v>
      </c>
      <c r="J1216" t="s">
        <v>3606</v>
      </c>
    </row>
    <row r="1217" spans="1:11" x14ac:dyDescent="0.2">
      <c r="A1217" t="s">
        <v>3607</v>
      </c>
      <c r="B1217">
        <v>893913</v>
      </c>
      <c r="C1217" t="s">
        <v>3608</v>
      </c>
      <c r="D1217" t="s">
        <v>3609</v>
      </c>
      <c r="E1217" t="s">
        <v>3601</v>
      </c>
      <c r="F1217" t="s">
        <v>3181</v>
      </c>
      <c r="G1217" t="s">
        <v>3610</v>
      </c>
    </row>
    <row r="1218" spans="1:11" x14ac:dyDescent="0.2">
      <c r="A1218" t="s">
        <v>3611</v>
      </c>
      <c r="B1218">
        <v>893761</v>
      </c>
      <c r="C1218" t="s">
        <v>3612</v>
      </c>
      <c r="D1218" t="s">
        <v>3613</v>
      </c>
      <c r="E1218" t="s">
        <v>3614</v>
      </c>
      <c r="F1218" t="s">
        <v>3181</v>
      </c>
      <c r="G1218" t="s">
        <v>3615</v>
      </c>
    </row>
    <row r="1219" spans="1:11" x14ac:dyDescent="0.2">
      <c r="B1219">
        <v>1168473</v>
      </c>
      <c r="C1219">
        <v>893885</v>
      </c>
      <c r="D1219" t="s">
        <v>3616</v>
      </c>
      <c r="E1219">
        <v>24</v>
      </c>
      <c r="F1219">
        <v>47</v>
      </c>
      <c r="G1219" t="s">
        <v>3617</v>
      </c>
      <c r="H1219" t="s">
        <v>3618</v>
      </c>
      <c r="I1219" t="s">
        <v>3614</v>
      </c>
      <c r="J1219" t="s">
        <v>3605</v>
      </c>
      <c r="K1219" t="s">
        <v>3619</v>
      </c>
    </row>
    <row r="1220" spans="1:11" x14ac:dyDescent="0.2">
      <c r="A1220" t="s">
        <v>3620</v>
      </c>
      <c r="B1220">
        <v>893881</v>
      </c>
      <c r="C1220" t="s">
        <v>3621</v>
      </c>
      <c r="D1220" t="s">
        <v>3622</v>
      </c>
      <c r="E1220" t="s">
        <v>3614</v>
      </c>
      <c r="F1220" t="s">
        <v>3181</v>
      </c>
      <c r="G1220" t="s">
        <v>3619</v>
      </c>
    </row>
    <row r="1221" spans="1:11" x14ac:dyDescent="0.2">
      <c r="A1221" t="s">
        <v>3623</v>
      </c>
      <c r="B1221">
        <v>894291</v>
      </c>
      <c r="C1221" t="s">
        <v>3624</v>
      </c>
      <c r="D1221" t="s">
        <v>3625</v>
      </c>
      <c r="E1221" t="s">
        <v>3614</v>
      </c>
      <c r="F1221" t="s">
        <v>3181</v>
      </c>
      <c r="G1221" t="s">
        <v>3626</v>
      </c>
    </row>
    <row r="1222" spans="1:11" x14ac:dyDescent="0.2">
      <c r="A1222" t="s">
        <v>3627</v>
      </c>
      <c r="B1222">
        <v>896511</v>
      </c>
      <c r="C1222" t="s">
        <v>3628</v>
      </c>
      <c r="D1222" t="s">
        <v>3629</v>
      </c>
      <c r="E1222" t="s">
        <v>3614</v>
      </c>
      <c r="F1222" t="s">
        <v>3181</v>
      </c>
      <c r="G1222" t="s">
        <v>3630</v>
      </c>
    </row>
    <row r="1223" spans="1:11" x14ac:dyDescent="0.2">
      <c r="B1223">
        <v>1175374</v>
      </c>
      <c r="C1223">
        <v>896899</v>
      </c>
      <c r="D1223" t="s">
        <v>3631</v>
      </c>
      <c r="E1223">
        <v>28</v>
      </c>
      <c r="F1223">
        <v>11</v>
      </c>
      <c r="G1223" t="s">
        <v>3632</v>
      </c>
      <c r="H1223" t="s">
        <v>3633</v>
      </c>
      <c r="I1223" t="s">
        <v>3614</v>
      </c>
      <c r="J1223" t="s">
        <v>3605</v>
      </c>
      <c r="K1223" t="s">
        <v>3634</v>
      </c>
    </row>
    <row r="1224" spans="1:11" x14ac:dyDescent="0.2">
      <c r="A1224" t="s">
        <v>3635</v>
      </c>
      <c r="B1224">
        <v>896797</v>
      </c>
      <c r="C1224" t="s">
        <v>3636</v>
      </c>
      <c r="D1224" t="s">
        <v>3637</v>
      </c>
      <c r="E1224" t="s">
        <v>3614</v>
      </c>
      <c r="F1224" t="s">
        <v>3181</v>
      </c>
      <c r="G1224" t="s">
        <v>3634</v>
      </c>
    </row>
    <row r="1225" spans="1:11" x14ac:dyDescent="0.2">
      <c r="A1225" t="s">
        <v>3638</v>
      </c>
      <c r="B1225">
        <v>896725</v>
      </c>
      <c r="C1225" t="s">
        <v>3639</v>
      </c>
      <c r="D1225" t="s">
        <v>3640</v>
      </c>
      <c r="E1225" t="s">
        <v>3641</v>
      </c>
      <c r="F1225" t="s">
        <v>3181</v>
      </c>
      <c r="G1225" t="s">
        <v>3642</v>
      </c>
    </row>
    <row r="1226" spans="1:11" x14ac:dyDescent="0.2">
      <c r="A1226" t="s">
        <v>3643</v>
      </c>
      <c r="B1226">
        <v>896483</v>
      </c>
      <c r="C1226" t="s">
        <v>3644</v>
      </c>
      <c r="D1226" t="s">
        <v>3645</v>
      </c>
      <c r="E1226" t="s">
        <v>3641</v>
      </c>
      <c r="F1226" t="s">
        <v>3181</v>
      </c>
      <c r="G1226" t="s">
        <v>3646</v>
      </c>
    </row>
    <row r="1227" spans="1:11" x14ac:dyDescent="0.2">
      <c r="B1227">
        <v>1175684</v>
      </c>
      <c r="C1227">
        <v>896505</v>
      </c>
      <c r="D1227" t="s">
        <v>3647</v>
      </c>
      <c r="E1227">
        <v>11</v>
      </c>
      <c r="F1227">
        <v>27</v>
      </c>
      <c r="G1227" t="s">
        <v>3648</v>
      </c>
      <c r="H1227" t="s">
        <v>3649</v>
      </c>
      <c r="I1227" t="s">
        <v>3641</v>
      </c>
      <c r="J1227" t="s">
        <v>3605</v>
      </c>
      <c r="K1227" t="s">
        <v>3650</v>
      </c>
    </row>
    <row r="1228" spans="1:11" x14ac:dyDescent="0.2">
      <c r="A1228" t="s">
        <v>3651</v>
      </c>
      <c r="B1228">
        <v>896264</v>
      </c>
      <c r="C1228" t="s">
        <v>3652</v>
      </c>
      <c r="D1228" t="s">
        <v>3653</v>
      </c>
      <c r="E1228" t="s">
        <v>3654</v>
      </c>
      <c r="F1228" t="s">
        <v>3181</v>
      </c>
      <c r="G1228" t="s">
        <v>3650</v>
      </c>
    </row>
    <row r="1229" spans="1:11" x14ac:dyDescent="0.2">
      <c r="A1229" t="s">
        <v>3655</v>
      </c>
      <c r="B1229">
        <v>897225</v>
      </c>
      <c r="C1229" t="s">
        <v>3656</v>
      </c>
      <c r="D1229" t="s">
        <v>3657</v>
      </c>
      <c r="E1229" t="s">
        <v>3654</v>
      </c>
      <c r="F1229" t="s">
        <v>3181</v>
      </c>
      <c r="G1229" t="s">
        <v>3658</v>
      </c>
    </row>
    <row r="1230" spans="1:11" x14ac:dyDescent="0.2">
      <c r="B1230">
        <v>1181720</v>
      </c>
      <c r="C1230">
        <v>899752</v>
      </c>
      <c r="D1230" t="s">
        <v>3659</v>
      </c>
      <c r="E1230">
        <v>7</v>
      </c>
      <c r="F1230">
        <v>163</v>
      </c>
      <c r="G1230" t="s">
        <v>3660</v>
      </c>
      <c r="H1230" t="s">
        <v>3659</v>
      </c>
      <c r="I1230" t="s">
        <v>3654</v>
      </c>
      <c r="J1230" t="s">
        <v>3605</v>
      </c>
      <c r="K1230" t="s">
        <v>3661</v>
      </c>
    </row>
    <row r="1231" spans="1:11" x14ac:dyDescent="0.2">
      <c r="B1231">
        <v>1184983</v>
      </c>
      <c r="C1231">
        <v>901529</v>
      </c>
      <c r="D1231" t="s">
        <v>3662</v>
      </c>
      <c r="E1231">
        <v>48</v>
      </c>
      <c r="F1231">
        <v>52</v>
      </c>
      <c r="G1231" t="s">
        <v>3660</v>
      </c>
      <c r="H1231" t="s">
        <v>3663</v>
      </c>
      <c r="I1231" t="s">
        <v>3654</v>
      </c>
      <c r="J1231" t="s">
        <v>3605</v>
      </c>
      <c r="K1231" t="s">
        <v>3664</v>
      </c>
    </row>
    <row r="1232" spans="1:11" x14ac:dyDescent="0.2">
      <c r="A1232" t="s">
        <v>3665</v>
      </c>
      <c r="B1232">
        <v>901769</v>
      </c>
      <c r="C1232" t="s">
        <v>3666</v>
      </c>
      <c r="D1232" t="s">
        <v>3667</v>
      </c>
      <c r="E1232" t="s">
        <v>3668</v>
      </c>
      <c r="F1232" t="s">
        <v>3181</v>
      </c>
      <c r="G1232" t="s">
        <v>3669</v>
      </c>
    </row>
    <row r="1233" spans="1:11" x14ac:dyDescent="0.2">
      <c r="B1233">
        <v>1186487</v>
      </c>
      <c r="C1233">
        <v>901846</v>
      </c>
      <c r="D1233" t="s">
        <v>3409</v>
      </c>
      <c r="E1233">
        <v>27</v>
      </c>
      <c r="F1233" t="s">
        <v>3670</v>
      </c>
      <c r="G1233" t="s">
        <v>3671</v>
      </c>
      <c r="H1233" t="s">
        <v>3668</v>
      </c>
      <c r="I1233" t="s">
        <v>3605</v>
      </c>
      <c r="J1233" t="s">
        <v>3672</v>
      </c>
    </row>
    <row r="1234" spans="1:11" x14ac:dyDescent="0.2">
      <c r="A1234" t="s">
        <v>3673</v>
      </c>
      <c r="B1234">
        <v>902633</v>
      </c>
      <c r="C1234" t="s">
        <v>3674</v>
      </c>
      <c r="D1234" t="s">
        <v>3675</v>
      </c>
      <c r="E1234" t="s">
        <v>3668</v>
      </c>
      <c r="F1234" t="s">
        <v>3174</v>
      </c>
      <c r="G1234" t="s">
        <v>3672</v>
      </c>
    </row>
    <row r="1235" spans="1:11" x14ac:dyDescent="0.2">
      <c r="A1235" t="s">
        <v>3676</v>
      </c>
      <c r="B1235">
        <v>903019</v>
      </c>
      <c r="C1235" t="s">
        <v>3677</v>
      </c>
      <c r="D1235" t="s">
        <v>3678</v>
      </c>
      <c r="E1235" t="s">
        <v>3668</v>
      </c>
      <c r="F1235" t="s">
        <v>3174</v>
      </c>
      <c r="G1235" t="s">
        <v>3679</v>
      </c>
    </row>
    <row r="1236" spans="1:11" x14ac:dyDescent="0.2">
      <c r="A1236" t="s">
        <v>3680</v>
      </c>
      <c r="B1236">
        <v>903407</v>
      </c>
      <c r="C1236" t="s">
        <v>3681</v>
      </c>
      <c r="D1236" t="s">
        <v>3678</v>
      </c>
      <c r="E1236" t="s">
        <v>3668</v>
      </c>
      <c r="F1236" t="s">
        <v>3174</v>
      </c>
      <c r="G1236" t="s">
        <v>3682</v>
      </c>
    </row>
    <row r="1237" spans="1:11" x14ac:dyDescent="0.2">
      <c r="B1237">
        <v>1191866</v>
      </c>
      <c r="C1237">
        <v>904568</v>
      </c>
      <c r="D1237" t="s">
        <v>3678</v>
      </c>
      <c r="E1237">
        <v>33</v>
      </c>
      <c r="F1237">
        <v>49</v>
      </c>
      <c r="G1237" t="s">
        <v>3683</v>
      </c>
      <c r="H1237" t="s">
        <v>3678</v>
      </c>
      <c r="I1237" t="s">
        <v>3668</v>
      </c>
      <c r="J1237" t="s">
        <v>3605</v>
      </c>
      <c r="K1237" t="s">
        <v>3684</v>
      </c>
    </row>
    <row r="1238" spans="1:11" x14ac:dyDescent="0.2">
      <c r="A1238" t="s">
        <v>3685</v>
      </c>
      <c r="B1238">
        <v>906322</v>
      </c>
      <c r="C1238" t="s">
        <v>3686</v>
      </c>
      <c r="D1238" t="s">
        <v>3687</v>
      </c>
      <c r="E1238" t="s">
        <v>3668</v>
      </c>
      <c r="F1238" t="s">
        <v>3174</v>
      </c>
      <c r="G1238" t="s">
        <v>3688</v>
      </c>
    </row>
    <row r="1239" spans="1:11" x14ac:dyDescent="0.2">
      <c r="B1239">
        <v>1195141</v>
      </c>
      <c r="C1239">
        <v>906365</v>
      </c>
      <c r="D1239" t="s">
        <v>3689</v>
      </c>
      <c r="E1239">
        <v>24</v>
      </c>
      <c r="F1239">
        <v>50</v>
      </c>
      <c r="G1239" t="s">
        <v>3690</v>
      </c>
      <c r="H1239" t="s">
        <v>3689</v>
      </c>
      <c r="I1239" t="s">
        <v>3691</v>
      </c>
      <c r="J1239" t="s">
        <v>3605</v>
      </c>
      <c r="K1239" t="s">
        <v>3692</v>
      </c>
    </row>
    <row r="1240" spans="1:11" x14ac:dyDescent="0.2">
      <c r="B1240">
        <v>1198443</v>
      </c>
      <c r="C1240">
        <v>908846</v>
      </c>
      <c r="D1240" t="s">
        <v>3693</v>
      </c>
      <c r="E1240">
        <v>10</v>
      </c>
      <c r="F1240">
        <v>157</v>
      </c>
      <c r="G1240" t="s">
        <v>3690</v>
      </c>
      <c r="H1240" t="s">
        <v>3693</v>
      </c>
      <c r="I1240" t="s">
        <v>3691</v>
      </c>
      <c r="J1240" t="s">
        <v>3021</v>
      </c>
      <c r="K1240" t="s">
        <v>3694</v>
      </c>
    </row>
    <row r="1241" spans="1:11" x14ac:dyDescent="0.2">
      <c r="A1241" t="s">
        <v>3695</v>
      </c>
      <c r="B1241">
        <v>908900</v>
      </c>
      <c r="C1241" t="s">
        <v>3696</v>
      </c>
      <c r="D1241" t="s">
        <v>3697</v>
      </c>
      <c r="E1241" t="s">
        <v>3691</v>
      </c>
      <c r="F1241" t="s">
        <v>3174</v>
      </c>
      <c r="G1241" t="s">
        <v>3698</v>
      </c>
    </row>
    <row r="1242" spans="1:11" x14ac:dyDescent="0.2">
      <c r="B1242">
        <v>1200798</v>
      </c>
      <c r="C1242">
        <v>908806</v>
      </c>
      <c r="D1242" t="s">
        <v>3699</v>
      </c>
      <c r="E1242">
        <v>27</v>
      </c>
      <c r="F1242">
        <v>25</v>
      </c>
      <c r="G1242" t="s">
        <v>3700</v>
      </c>
      <c r="H1242" t="s">
        <v>3699</v>
      </c>
      <c r="I1242" t="s">
        <v>3701</v>
      </c>
      <c r="J1242" t="s">
        <v>3021</v>
      </c>
      <c r="K1242" t="s">
        <v>3702</v>
      </c>
    </row>
    <row r="1243" spans="1:11" x14ac:dyDescent="0.2">
      <c r="A1243" t="s">
        <v>3703</v>
      </c>
      <c r="B1243">
        <v>908575</v>
      </c>
      <c r="C1243" t="s">
        <v>3704</v>
      </c>
      <c r="D1243" t="s">
        <v>3705</v>
      </c>
      <c r="E1243" t="s">
        <v>3701</v>
      </c>
      <c r="F1243" t="s">
        <v>3167</v>
      </c>
      <c r="G1243" t="s">
        <v>3702</v>
      </c>
    </row>
    <row r="1244" spans="1:11" x14ac:dyDescent="0.2">
      <c r="A1244" t="s">
        <v>3706</v>
      </c>
      <c r="B1244">
        <v>908932</v>
      </c>
      <c r="C1244" t="s">
        <v>3707</v>
      </c>
      <c r="D1244" t="s">
        <v>3705</v>
      </c>
      <c r="E1244" t="s">
        <v>3701</v>
      </c>
      <c r="F1244" t="s">
        <v>3167</v>
      </c>
      <c r="G1244" t="s">
        <v>3708</v>
      </c>
    </row>
    <row r="1245" spans="1:11" x14ac:dyDescent="0.2">
      <c r="B1245">
        <v>1203294</v>
      </c>
      <c r="C1245">
        <v>909916</v>
      </c>
      <c r="D1245" t="s">
        <v>3709</v>
      </c>
      <c r="E1245">
        <v>30</v>
      </c>
      <c r="F1245">
        <v>37</v>
      </c>
      <c r="G1245" t="s">
        <v>3710</v>
      </c>
      <c r="H1245" t="s">
        <v>3711</v>
      </c>
      <c r="I1245" t="s">
        <v>3701</v>
      </c>
      <c r="J1245" t="s">
        <v>3021</v>
      </c>
      <c r="K1245" t="s">
        <v>3712</v>
      </c>
    </row>
    <row r="1246" spans="1:11" x14ac:dyDescent="0.2">
      <c r="B1246">
        <v>1204896</v>
      </c>
      <c r="C1246">
        <v>911068</v>
      </c>
      <c r="D1246" t="s">
        <v>3713</v>
      </c>
      <c r="E1246">
        <v>72</v>
      </c>
      <c r="F1246">
        <v>11</v>
      </c>
      <c r="G1246" t="s">
        <v>3710</v>
      </c>
      <c r="H1246" t="s">
        <v>3713</v>
      </c>
      <c r="I1246" t="s">
        <v>3714</v>
      </c>
      <c r="J1246" t="s">
        <v>3021</v>
      </c>
      <c r="K1246" t="s">
        <v>3715</v>
      </c>
    </row>
    <row r="1247" spans="1:11" x14ac:dyDescent="0.2">
      <c r="A1247" t="s">
        <v>3716</v>
      </c>
      <c r="B1247">
        <v>909877</v>
      </c>
      <c r="C1247" t="s">
        <v>3717</v>
      </c>
      <c r="D1247" t="s">
        <v>3713</v>
      </c>
      <c r="E1247" t="s">
        <v>3714</v>
      </c>
      <c r="F1247" t="s">
        <v>3167</v>
      </c>
      <c r="G1247" t="s">
        <v>3715</v>
      </c>
    </row>
    <row r="1248" spans="1:11" x14ac:dyDescent="0.2">
      <c r="A1248" t="s">
        <v>3718</v>
      </c>
      <c r="B1248">
        <v>910530</v>
      </c>
      <c r="C1248" t="s">
        <v>3719</v>
      </c>
      <c r="D1248" t="s">
        <v>3713</v>
      </c>
      <c r="E1248" t="s">
        <v>3714</v>
      </c>
      <c r="F1248" t="s">
        <v>3167</v>
      </c>
      <c r="G1248" t="s">
        <v>3715</v>
      </c>
    </row>
    <row r="1249" spans="1:11" x14ac:dyDescent="0.2">
      <c r="A1249" t="s">
        <v>3720</v>
      </c>
      <c r="B1249">
        <v>912517</v>
      </c>
      <c r="C1249" t="s">
        <v>3721</v>
      </c>
      <c r="D1249" t="s">
        <v>3713</v>
      </c>
      <c r="E1249" t="s">
        <v>3714</v>
      </c>
      <c r="F1249" t="s">
        <v>3167</v>
      </c>
      <c r="G1249" t="s">
        <v>3722</v>
      </c>
    </row>
    <row r="1250" spans="1:11" x14ac:dyDescent="0.2">
      <c r="A1250" t="s">
        <v>3723</v>
      </c>
      <c r="B1250">
        <v>912254</v>
      </c>
      <c r="C1250" t="s">
        <v>3724</v>
      </c>
      <c r="D1250" t="s">
        <v>3725</v>
      </c>
      <c r="E1250" t="s">
        <v>3726</v>
      </c>
      <c r="F1250" t="s">
        <v>3167</v>
      </c>
      <c r="G1250" t="s">
        <v>3727</v>
      </c>
    </row>
    <row r="1251" spans="1:11" x14ac:dyDescent="0.2">
      <c r="A1251" t="s">
        <v>3728</v>
      </c>
      <c r="B1251">
        <v>912486</v>
      </c>
      <c r="C1251" t="s">
        <v>3729</v>
      </c>
      <c r="D1251" t="s">
        <v>3730</v>
      </c>
      <c r="E1251" t="s">
        <v>3731</v>
      </c>
      <c r="F1251" t="s">
        <v>3167</v>
      </c>
      <c r="G1251" t="s">
        <v>3732</v>
      </c>
    </row>
    <row r="1252" spans="1:11" x14ac:dyDescent="0.2">
      <c r="A1252" t="s">
        <v>3733</v>
      </c>
      <c r="B1252">
        <v>912418</v>
      </c>
      <c r="C1252" t="s">
        <v>3734</v>
      </c>
      <c r="D1252" t="s">
        <v>3735</v>
      </c>
      <c r="E1252" t="s">
        <v>3731</v>
      </c>
      <c r="F1252" t="s">
        <v>3167</v>
      </c>
      <c r="G1252" t="s">
        <v>3736</v>
      </c>
    </row>
    <row r="1253" spans="1:11" x14ac:dyDescent="0.2">
      <c r="A1253" t="s">
        <v>3737</v>
      </c>
      <c r="B1253">
        <v>913013</v>
      </c>
      <c r="C1253" t="s">
        <v>3738</v>
      </c>
      <c r="D1253" t="s">
        <v>3739</v>
      </c>
      <c r="E1253" t="s">
        <v>3731</v>
      </c>
      <c r="F1253" t="s">
        <v>3167</v>
      </c>
      <c r="G1253" t="s">
        <v>3740</v>
      </c>
    </row>
    <row r="1254" spans="1:11" x14ac:dyDescent="0.2">
      <c r="A1254" t="s">
        <v>3741</v>
      </c>
      <c r="B1254">
        <v>915038</v>
      </c>
      <c r="C1254" t="s">
        <v>3742</v>
      </c>
      <c r="D1254" t="s">
        <v>3739</v>
      </c>
      <c r="E1254" t="s">
        <v>3743</v>
      </c>
      <c r="F1254" t="s">
        <v>3167</v>
      </c>
      <c r="G1254" t="s">
        <v>3744</v>
      </c>
    </row>
    <row r="1255" spans="1:11" x14ac:dyDescent="0.2">
      <c r="A1255" t="s">
        <v>3745</v>
      </c>
      <c r="B1255">
        <v>916560</v>
      </c>
      <c r="C1255" t="s">
        <v>3746</v>
      </c>
      <c r="D1255" t="s">
        <v>3739</v>
      </c>
      <c r="E1255" t="s">
        <v>3743</v>
      </c>
      <c r="F1255" t="s">
        <v>3167</v>
      </c>
      <c r="G1255" t="s">
        <v>3747</v>
      </c>
    </row>
    <row r="1256" spans="1:11" x14ac:dyDescent="0.2">
      <c r="A1256" t="s">
        <v>3748</v>
      </c>
      <c r="B1256">
        <v>918588</v>
      </c>
      <c r="C1256" t="s">
        <v>3749</v>
      </c>
      <c r="D1256" t="s">
        <v>3739</v>
      </c>
      <c r="E1256" t="s">
        <v>3743</v>
      </c>
      <c r="F1256" t="s">
        <v>3174</v>
      </c>
      <c r="G1256" t="s">
        <v>3750</v>
      </c>
    </row>
    <row r="1257" spans="1:11" x14ac:dyDescent="0.2">
      <c r="B1257">
        <v>1224107</v>
      </c>
      <c r="C1257">
        <v>918623</v>
      </c>
      <c r="D1257" t="s">
        <v>3751</v>
      </c>
      <c r="E1257">
        <v>31</v>
      </c>
      <c r="F1257">
        <v>32</v>
      </c>
      <c r="G1257" t="s">
        <v>3752</v>
      </c>
      <c r="H1257" t="s">
        <v>3753</v>
      </c>
      <c r="I1257" t="s">
        <v>3754</v>
      </c>
      <c r="J1257" t="s">
        <v>3605</v>
      </c>
      <c r="K1257" t="s">
        <v>3755</v>
      </c>
    </row>
    <row r="1258" spans="1:11" x14ac:dyDescent="0.2">
      <c r="A1258" t="s">
        <v>3756</v>
      </c>
      <c r="B1258">
        <v>918144</v>
      </c>
      <c r="C1258" t="s">
        <v>3757</v>
      </c>
      <c r="D1258" t="s">
        <v>3758</v>
      </c>
      <c r="E1258" t="s">
        <v>3754</v>
      </c>
      <c r="F1258" t="s">
        <v>3167</v>
      </c>
      <c r="G1258" t="s">
        <v>3755</v>
      </c>
    </row>
    <row r="1259" spans="1:11" x14ac:dyDescent="0.2">
      <c r="A1259" t="s">
        <v>3759</v>
      </c>
      <c r="B1259">
        <v>918105</v>
      </c>
      <c r="C1259" t="s">
        <v>3760</v>
      </c>
      <c r="D1259" t="s">
        <v>3761</v>
      </c>
      <c r="E1259" t="s">
        <v>3754</v>
      </c>
      <c r="F1259" t="s">
        <v>3167</v>
      </c>
      <c r="G1259" t="s">
        <v>3762</v>
      </c>
    </row>
    <row r="1260" spans="1:11" x14ac:dyDescent="0.2">
      <c r="B1260">
        <v>1226457</v>
      </c>
      <c r="C1260">
        <v>918596</v>
      </c>
      <c r="D1260" t="s">
        <v>3763</v>
      </c>
      <c r="E1260">
        <v>15</v>
      </c>
      <c r="F1260">
        <v>20</v>
      </c>
      <c r="G1260" t="s">
        <v>3764</v>
      </c>
      <c r="H1260" t="s">
        <v>3763</v>
      </c>
      <c r="I1260" t="s">
        <v>3765</v>
      </c>
      <c r="J1260" t="s">
        <v>3605</v>
      </c>
      <c r="K1260" t="s">
        <v>3766</v>
      </c>
    </row>
    <row r="1261" spans="1:11" x14ac:dyDescent="0.2">
      <c r="A1261" t="s">
        <v>3767</v>
      </c>
      <c r="B1261">
        <v>919295</v>
      </c>
      <c r="C1261" t="s">
        <v>3768</v>
      </c>
      <c r="D1261" t="s">
        <v>3763</v>
      </c>
      <c r="E1261" t="s">
        <v>3765</v>
      </c>
      <c r="F1261" t="s">
        <v>3167</v>
      </c>
      <c r="G1261" t="s">
        <v>3766</v>
      </c>
    </row>
    <row r="1262" spans="1:11" x14ac:dyDescent="0.2">
      <c r="A1262" t="s">
        <v>3769</v>
      </c>
      <c r="B1262">
        <v>922066</v>
      </c>
      <c r="C1262" t="s">
        <v>3770</v>
      </c>
      <c r="D1262" t="s">
        <v>3763</v>
      </c>
      <c r="E1262" t="s">
        <v>3765</v>
      </c>
      <c r="F1262" t="s">
        <v>3167</v>
      </c>
      <c r="G1262" t="s">
        <v>3771</v>
      </c>
    </row>
    <row r="1263" spans="1:11" x14ac:dyDescent="0.2">
      <c r="B1263">
        <v>1232124</v>
      </c>
      <c r="C1263">
        <v>922546</v>
      </c>
      <c r="D1263" t="s">
        <v>3772</v>
      </c>
      <c r="E1263">
        <v>25</v>
      </c>
      <c r="F1263">
        <v>14</v>
      </c>
      <c r="G1263" t="s">
        <v>3773</v>
      </c>
      <c r="H1263" t="s">
        <v>3774</v>
      </c>
      <c r="I1263" t="s">
        <v>3765</v>
      </c>
      <c r="J1263" t="s">
        <v>3605</v>
      </c>
      <c r="K1263" t="s">
        <v>3775</v>
      </c>
    </row>
    <row r="1264" spans="1:11" x14ac:dyDescent="0.2">
      <c r="A1264" t="s">
        <v>3776</v>
      </c>
      <c r="B1264">
        <v>922432</v>
      </c>
      <c r="C1264" t="s">
        <v>3777</v>
      </c>
      <c r="D1264" t="s">
        <v>3778</v>
      </c>
      <c r="E1264" t="s">
        <v>3765</v>
      </c>
      <c r="F1264" t="s">
        <v>3167</v>
      </c>
      <c r="G1264" t="s">
        <v>3775</v>
      </c>
    </row>
    <row r="1265" spans="1:11" x14ac:dyDescent="0.2">
      <c r="B1265">
        <v>1232224</v>
      </c>
      <c r="C1265">
        <v>922117</v>
      </c>
      <c r="D1265" t="s">
        <v>3779</v>
      </c>
      <c r="E1265">
        <v>27</v>
      </c>
      <c r="F1265">
        <v>27</v>
      </c>
      <c r="G1265" t="s">
        <v>3780</v>
      </c>
      <c r="H1265" t="s">
        <v>3779</v>
      </c>
      <c r="I1265" t="s">
        <v>3765</v>
      </c>
      <c r="J1265" t="s">
        <v>3605</v>
      </c>
      <c r="K1265" t="s">
        <v>3781</v>
      </c>
    </row>
    <row r="1266" spans="1:11" x14ac:dyDescent="0.2">
      <c r="A1266" t="s">
        <v>3782</v>
      </c>
      <c r="B1266">
        <v>922356</v>
      </c>
      <c r="C1266" t="s">
        <v>3783</v>
      </c>
      <c r="D1266" t="s">
        <v>3784</v>
      </c>
      <c r="E1266" t="s">
        <v>3785</v>
      </c>
      <c r="F1266" t="s">
        <v>3167</v>
      </c>
      <c r="G1266" t="s">
        <v>3781</v>
      </c>
    </row>
    <row r="1267" spans="1:11" x14ac:dyDescent="0.2">
      <c r="A1267" t="s">
        <v>3786</v>
      </c>
      <c r="B1267">
        <v>924750</v>
      </c>
      <c r="C1267" t="s">
        <v>3787</v>
      </c>
      <c r="D1267" t="s">
        <v>3788</v>
      </c>
      <c r="E1267" t="s">
        <v>3785</v>
      </c>
      <c r="F1267" t="s">
        <v>3174</v>
      </c>
      <c r="G1267" t="s">
        <v>3789</v>
      </c>
    </row>
    <row r="1268" spans="1:11" x14ac:dyDescent="0.2">
      <c r="B1268">
        <v>1241479</v>
      </c>
      <c r="C1268">
        <v>927371</v>
      </c>
      <c r="D1268" t="s">
        <v>3790</v>
      </c>
      <c r="E1268">
        <v>29</v>
      </c>
      <c r="F1268">
        <v>26</v>
      </c>
      <c r="G1268" t="s">
        <v>3791</v>
      </c>
      <c r="H1268" t="s">
        <v>3790</v>
      </c>
      <c r="I1268" t="s">
        <v>3785</v>
      </c>
      <c r="J1268" t="s">
        <v>3605</v>
      </c>
      <c r="K1268" t="s">
        <v>3792</v>
      </c>
    </row>
    <row r="1269" spans="1:11" x14ac:dyDescent="0.2">
      <c r="A1269" t="s">
        <v>3793</v>
      </c>
      <c r="B1269">
        <v>928124</v>
      </c>
      <c r="C1269" t="s">
        <v>3794</v>
      </c>
      <c r="D1269" t="s">
        <v>3795</v>
      </c>
      <c r="E1269" t="s">
        <v>3796</v>
      </c>
      <c r="F1269" t="s">
        <v>3174</v>
      </c>
      <c r="G1269" t="s">
        <v>3797</v>
      </c>
    </row>
    <row r="1270" spans="1:11" x14ac:dyDescent="0.2">
      <c r="B1270">
        <v>1254254</v>
      </c>
      <c r="C1270">
        <v>931707</v>
      </c>
      <c r="D1270" t="s">
        <v>3798</v>
      </c>
      <c r="E1270">
        <v>31</v>
      </c>
      <c r="F1270">
        <v>21</v>
      </c>
      <c r="G1270" t="s">
        <v>3799</v>
      </c>
      <c r="H1270" t="s">
        <v>3798</v>
      </c>
      <c r="I1270" t="s">
        <v>3796</v>
      </c>
      <c r="J1270" t="s">
        <v>3582</v>
      </c>
      <c r="K1270" t="s">
        <v>3800</v>
      </c>
    </row>
    <row r="1271" spans="1:11" x14ac:dyDescent="0.2">
      <c r="A1271" t="s">
        <v>3801</v>
      </c>
      <c r="B1271">
        <v>931611</v>
      </c>
      <c r="C1271" t="s">
        <v>3802</v>
      </c>
      <c r="D1271" t="s">
        <v>3803</v>
      </c>
      <c r="E1271" t="s">
        <v>3796</v>
      </c>
      <c r="F1271" t="s">
        <v>3174</v>
      </c>
      <c r="G1271" t="s">
        <v>3800</v>
      </c>
    </row>
    <row r="1272" spans="1:11" x14ac:dyDescent="0.2">
      <c r="B1272">
        <v>1254472</v>
      </c>
      <c r="C1272">
        <v>931559</v>
      </c>
      <c r="D1272" t="s">
        <v>3804</v>
      </c>
      <c r="E1272">
        <v>28</v>
      </c>
      <c r="F1272">
        <v>38</v>
      </c>
      <c r="G1272" t="s">
        <v>3805</v>
      </c>
      <c r="H1272" t="s">
        <v>3804</v>
      </c>
      <c r="I1272" t="s">
        <v>3796</v>
      </c>
      <c r="J1272" t="s">
        <v>3582</v>
      </c>
      <c r="K1272" t="s">
        <v>3806</v>
      </c>
    </row>
    <row r="1273" spans="1:11" x14ac:dyDescent="0.2">
      <c r="A1273" t="s">
        <v>3807</v>
      </c>
      <c r="B1273">
        <v>932263</v>
      </c>
      <c r="C1273" t="s">
        <v>3808</v>
      </c>
      <c r="D1273" t="s">
        <v>3804</v>
      </c>
      <c r="E1273" t="s">
        <v>3796</v>
      </c>
      <c r="F1273" t="s">
        <v>3174</v>
      </c>
      <c r="G1273" t="s">
        <v>3806</v>
      </c>
    </row>
    <row r="1274" spans="1:11" x14ac:dyDescent="0.2">
      <c r="A1274" t="s">
        <v>3809</v>
      </c>
      <c r="B1274">
        <v>932511</v>
      </c>
      <c r="C1274" t="s">
        <v>3810</v>
      </c>
      <c r="D1274" t="s">
        <v>3811</v>
      </c>
      <c r="E1274" t="s">
        <v>3812</v>
      </c>
      <c r="F1274" t="s">
        <v>3174</v>
      </c>
      <c r="G1274" t="s">
        <v>3813</v>
      </c>
    </row>
    <row r="1275" spans="1:11" x14ac:dyDescent="0.2">
      <c r="B1275">
        <v>1258285</v>
      </c>
      <c r="C1275">
        <v>932945</v>
      </c>
      <c r="D1275" t="s">
        <v>3814</v>
      </c>
      <c r="E1275">
        <v>28</v>
      </c>
      <c r="F1275">
        <v>48</v>
      </c>
      <c r="G1275" t="s">
        <v>3815</v>
      </c>
      <c r="H1275" t="s">
        <v>3814</v>
      </c>
      <c r="I1275" t="s">
        <v>3812</v>
      </c>
      <c r="J1275" t="s">
        <v>3582</v>
      </c>
      <c r="K1275" t="s">
        <v>3816</v>
      </c>
    </row>
    <row r="1276" spans="1:11" x14ac:dyDescent="0.2">
      <c r="A1276" t="s">
        <v>3817</v>
      </c>
      <c r="B1276">
        <v>932604</v>
      </c>
      <c r="C1276" t="s">
        <v>3818</v>
      </c>
      <c r="D1276" t="s">
        <v>3819</v>
      </c>
      <c r="E1276" t="s">
        <v>3812</v>
      </c>
      <c r="F1276" t="s">
        <v>3174</v>
      </c>
      <c r="G1276" t="s">
        <v>3820</v>
      </c>
    </row>
    <row r="1277" spans="1:11" x14ac:dyDescent="0.2">
      <c r="B1277">
        <v>1262455</v>
      </c>
      <c r="C1277">
        <v>933494</v>
      </c>
      <c r="D1277" t="s">
        <v>3821</v>
      </c>
      <c r="E1277">
        <v>31</v>
      </c>
      <c r="F1277">
        <v>18</v>
      </c>
      <c r="G1277" t="s">
        <v>3822</v>
      </c>
      <c r="H1277" t="s">
        <v>3823</v>
      </c>
      <c r="I1277" t="s">
        <v>3824</v>
      </c>
      <c r="J1277" t="s">
        <v>3605</v>
      </c>
      <c r="K1277" t="s">
        <v>3825</v>
      </c>
    </row>
    <row r="1278" spans="1:11" x14ac:dyDescent="0.2">
      <c r="A1278" t="s">
        <v>3826</v>
      </c>
      <c r="B1278">
        <v>933017</v>
      </c>
      <c r="C1278" t="s">
        <v>3827</v>
      </c>
      <c r="D1278" t="s">
        <v>3828</v>
      </c>
      <c r="E1278" t="s">
        <v>3824</v>
      </c>
      <c r="F1278" t="s">
        <v>3167</v>
      </c>
      <c r="G1278" t="s">
        <v>3829</v>
      </c>
    </row>
    <row r="1279" spans="1:11" x14ac:dyDescent="0.2">
      <c r="A1279" t="s">
        <v>3830</v>
      </c>
      <c r="B1279">
        <v>932974</v>
      </c>
      <c r="C1279" t="s">
        <v>3831</v>
      </c>
      <c r="D1279" t="s">
        <v>3832</v>
      </c>
      <c r="E1279" t="s">
        <v>3824</v>
      </c>
      <c r="F1279" t="s">
        <v>3167</v>
      </c>
      <c r="G1279" t="s">
        <v>3833</v>
      </c>
    </row>
    <row r="1280" spans="1:11" x14ac:dyDescent="0.2">
      <c r="A1280" t="s">
        <v>3834</v>
      </c>
      <c r="B1280">
        <v>934385</v>
      </c>
      <c r="C1280" t="s">
        <v>3835</v>
      </c>
      <c r="D1280" t="s">
        <v>3832</v>
      </c>
      <c r="E1280" t="s">
        <v>3824</v>
      </c>
      <c r="F1280" t="s">
        <v>3167</v>
      </c>
      <c r="G1280" t="s">
        <v>3833</v>
      </c>
    </row>
    <row r="1281" spans="1:11" x14ac:dyDescent="0.2">
      <c r="B1281">
        <v>1266945</v>
      </c>
      <c r="C1281">
        <v>935181</v>
      </c>
      <c r="D1281" t="s">
        <v>3836</v>
      </c>
      <c r="E1281">
        <v>15</v>
      </c>
      <c r="F1281">
        <v>173</v>
      </c>
      <c r="G1281" t="s">
        <v>3837</v>
      </c>
      <c r="H1281" t="s">
        <v>3836</v>
      </c>
      <c r="I1281" t="s">
        <v>3838</v>
      </c>
      <c r="J1281" t="s">
        <v>3605</v>
      </c>
      <c r="K1281" t="s">
        <v>3839</v>
      </c>
    </row>
    <row r="1282" spans="1:11" x14ac:dyDescent="0.2">
      <c r="B1282">
        <v>1269725</v>
      </c>
      <c r="C1282">
        <v>935859</v>
      </c>
      <c r="D1282" t="s">
        <v>3840</v>
      </c>
      <c r="E1282">
        <v>29</v>
      </c>
      <c r="F1282">
        <v>13</v>
      </c>
      <c r="G1282" t="s">
        <v>3837</v>
      </c>
      <c r="H1282" t="s">
        <v>3840</v>
      </c>
      <c r="I1282" t="s">
        <v>3838</v>
      </c>
      <c r="J1282" t="s">
        <v>3605</v>
      </c>
      <c r="K1282" t="s">
        <v>3841</v>
      </c>
    </row>
    <row r="1283" spans="1:11" x14ac:dyDescent="0.2">
      <c r="A1283" t="s">
        <v>3842</v>
      </c>
      <c r="B1283">
        <v>935785</v>
      </c>
      <c r="C1283" t="s">
        <v>3843</v>
      </c>
      <c r="D1283" t="s">
        <v>3844</v>
      </c>
      <c r="E1283" t="s">
        <v>3845</v>
      </c>
      <c r="F1283" t="s">
        <v>3167</v>
      </c>
      <c r="G1283" t="s">
        <v>3841</v>
      </c>
    </row>
    <row r="1284" spans="1:11" x14ac:dyDescent="0.2">
      <c r="A1284" t="s">
        <v>3846</v>
      </c>
      <c r="B1284">
        <v>936735</v>
      </c>
      <c r="C1284" t="s">
        <v>3847</v>
      </c>
      <c r="D1284" t="s">
        <v>3848</v>
      </c>
      <c r="E1284" t="s">
        <v>3845</v>
      </c>
      <c r="F1284" t="s">
        <v>3167</v>
      </c>
      <c r="G1284" t="s">
        <v>3849</v>
      </c>
    </row>
    <row r="1285" spans="1:11" x14ac:dyDescent="0.2">
      <c r="B1285">
        <v>1272696</v>
      </c>
      <c r="C1285">
        <v>937681</v>
      </c>
      <c r="D1285" t="s">
        <v>3850</v>
      </c>
      <c r="E1285">
        <v>17</v>
      </c>
      <c r="F1285">
        <v>37</v>
      </c>
      <c r="G1285" t="s">
        <v>3851</v>
      </c>
      <c r="H1285" t="s">
        <v>3850</v>
      </c>
      <c r="I1285" t="s">
        <v>3845</v>
      </c>
      <c r="J1285" t="s">
        <v>3605</v>
      </c>
      <c r="K1285" t="s">
        <v>3852</v>
      </c>
    </row>
    <row r="1286" spans="1:11" x14ac:dyDescent="0.2">
      <c r="A1286" t="s">
        <v>3853</v>
      </c>
      <c r="B1286">
        <v>939983</v>
      </c>
      <c r="C1286" t="s">
        <v>3854</v>
      </c>
      <c r="D1286" t="s">
        <v>3850</v>
      </c>
      <c r="E1286" t="s">
        <v>3845</v>
      </c>
      <c r="F1286" t="s">
        <v>3167</v>
      </c>
      <c r="G1286" t="s">
        <v>3855</v>
      </c>
    </row>
    <row r="1287" spans="1:11" x14ac:dyDescent="0.2">
      <c r="A1287" t="s">
        <v>3856</v>
      </c>
      <c r="B1287">
        <v>943311</v>
      </c>
      <c r="C1287" t="s">
        <v>3857</v>
      </c>
      <c r="D1287" t="s">
        <v>3858</v>
      </c>
      <c r="E1287" t="s">
        <v>3845</v>
      </c>
      <c r="F1287" t="s">
        <v>3167</v>
      </c>
      <c r="G1287" t="s">
        <v>3859</v>
      </c>
    </row>
    <row r="1288" spans="1:11" x14ac:dyDescent="0.2">
      <c r="A1288" t="s">
        <v>3860</v>
      </c>
      <c r="B1288">
        <v>943867</v>
      </c>
      <c r="C1288" t="s">
        <v>3861</v>
      </c>
      <c r="D1288" t="s">
        <v>3858</v>
      </c>
      <c r="E1288" t="s">
        <v>3845</v>
      </c>
      <c r="F1288" t="s">
        <v>1024</v>
      </c>
      <c r="G1288" t="s">
        <v>3862</v>
      </c>
    </row>
    <row r="1289" spans="1:11" x14ac:dyDescent="0.2">
      <c r="B1289">
        <v>1285829</v>
      </c>
      <c r="C1289">
        <v>943597</v>
      </c>
      <c r="D1289" t="s">
        <v>3863</v>
      </c>
      <c r="E1289">
        <v>31</v>
      </c>
      <c r="F1289">
        <v>56</v>
      </c>
      <c r="G1289" t="s">
        <v>3864</v>
      </c>
      <c r="H1289" t="s">
        <v>3863</v>
      </c>
      <c r="I1289" t="s">
        <v>3845</v>
      </c>
      <c r="J1289" t="s">
        <v>3605</v>
      </c>
      <c r="K1289" t="s">
        <v>3865</v>
      </c>
    </row>
    <row r="1290" spans="1:11" x14ac:dyDescent="0.2">
      <c r="A1290" t="s">
        <v>3866</v>
      </c>
      <c r="B1290">
        <v>943871</v>
      </c>
      <c r="C1290" t="s">
        <v>3867</v>
      </c>
      <c r="D1290" t="s">
        <v>3868</v>
      </c>
      <c r="E1290" t="s">
        <v>3845</v>
      </c>
      <c r="F1290" t="s">
        <v>1024</v>
      </c>
      <c r="G1290" t="s">
        <v>3869</v>
      </c>
    </row>
    <row r="1291" spans="1:11" x14ac:dyDescent="0.2">
      <c r="B1291">
        <v>1287199</v>
      </c>
      <c r="C1291">
        <v>943814</v>
      </c>
      <c r="D1291" t="s">
        <v>3870</v>
      </c>
      <c r="E1291">
        <v>36</v>
      </c>
      <c r="F1291">
        <v>22</v>
      </c>
      <c r="G1291" t="s">
        <v>3871</v>
      </c>
      <c r="H1291" t="s">
        <v>3872</v>
      </c>
      <c r="I1291" t="s">
        <v>3873</v>
      </c>
      <c r="J1291" t="s">
        <v>3605</v>
      </c>
      <c r="K1291" t="s">
        <v>3874</v>
      </c>
    </row>
    <row r="1292" spans="1:11" x14ac:dyDescent="0.2">
      <c r="A1292" t="s">
        <v>3875</v>
      </c>
      <c r="B1292">
        <v>943685</v>
      </c>
      <c r="C1292" t="s">
        <v>3876</v>
      </c>
      <c r="D1292" t="s">
        <v>3877</v>
      </c>
      <c r="E1292" t="s">
        <v>3873</v>
      </c>
      <c r="F1292" t="s">
        <v>1024</v>
      </c>
      <c r="G1292" t="s">
        <v>3874</v>
      </c>
    </row>
    <row r="1293" spans="1:11" x14ac:dyDescent="0.2">
      <c r="A1293" t="s">
        <v>3878</v>
      </c>
      <c r="B1293">
        <v>943502</v>
      </c>
      <c r="C1293" t="s">
        <v>3879</v>
      </c>
      <c r="D1293" t="s">
        <v>3880</v>
      </c>
      <c r="E1293" t="s">
        <v>3873</v>
      </c>
      <c r="F1293" t="s">
        <v>1024</v>
      </c>
      <c r="G1293" t="s">
        <v>3881</v>
      </c>
    </row>
    <row r="1294" spans="1:11" x14ac:dyDescent="0.2">
      <c r="B1294">
        <v>1292494</v>
      </c>
      <c r="C1294">
        <v>946021</v>
      </c>
      <c r="D1294" t="s">
        <v>3882</v>
      </c>
      <c r="E1294">
        <v>113</v>
      </c>
      <c r="F1294">
        <v>71</v>
      </c>
      <c r="G1294" t="s">
        <v>3883</v>
      </c>
      <c r="H1294" t="s">
        <v>3882</v>
      </c>
      <c r="I1294" t="s">
        <v>3884</v>
      </c>
      <c r="J1294" t="s">
        <v>3605</v>
      </c>
      <c r="K1294" t="s">
        <v>3885</v>
      </c>
    </row>
    <row r="1295" spans="1:11" x14ac:dyDescent="0.2">
      <c r="A1295" t="s">
        <v>3886</v>
      </c>
      <c r="B1295">
        <v>946229</v>
      </c>
      <c r="C1295" t="s">
        <v>3887</v>
      </c>
      <c r="D1295" t="s">
        <v>3882</v>
      </c>
      <c r="E1295" t="s">
        <v>3884</v>
      </c>
      <c r="F1295" t="s">
        <v>1024</v>
      </c>
      <c r="G1295" t="s">
        <v>3888</v>
      </c>
    </row>
    <row r="1296" spans="1:11" x14ac:dyDescent="0.2">
      <c r="B1296">
        <v>1293728</v>
      </c>
      <c r="C1296">
        <v>946109</v>
      </c>
      <c r="D1296" t="s">
        <v>3889</v>
      </c>
      <c r="E1296">
        <v>39</v>
      </c>
      <c r="F1296">
        <v>32</v>
      </c>
      <c r="G1296" t="s">
        <v>3890</v>
      </c>
      <c r="H1296" t="s">
        <v>3889</v>
      </c>
      <c r="I1296" t="s">
        <v>3884</v>
      </c>
      <c r="J1296" t="s">
        <v>3605</v>
      </c>
      <c r="K1296" t="s">
        <v>3891</v>
      </c>
    </row>
    <row r="1297" spans="1:11" x14ac:dyDescent="0.2">
      <c r="A1297" t="s">
        <v>3892</v>
      </c>
      <c r="B1297">
        <v>946634</v>
      </c>
      <c r="C1297" t="s">
        <v>3893</v>
      </c>
      <c r="D1297" t="s">
        <v>3889</v>
      </c>
      <c r="E1297" t="s">
        <v>3884</v>
      </c>
      <c r="F1297" t="s">
        <v>1024</v>
      </c>
      <c r="G1297" t="s">
        <v>3891</v>
      </c>
    </row>
    <row r="1298" spans="1:11" x14ac:dyDescent="0.2">
      <c r="A1298" t="s">
        <v>3894</v>
      </c>
      <c r="B1298">
        <v>946430</v>
      </c>
      <c r="C1298" t="s">
        <v>3895</v>
      </c>
      <c r="D1298" t="s">
        <v>3896</v>
      </c>
      <c r="E1298" t="s">
        <v>3884</v>
      </c>
      <c r="F1298" t="s">
        <v>3144</v>
      </c>
      <c r="G1298" t="s">
        <v>3897</v>
      </c>
    </row>
    <row r="1299" spans="1:11" x14ac:dyDescent="0.2">
      <c r="B1299">
        <v>1296055</v>
      </c>
      <c r="C1299">
        <v>947658</v>
      </c>
      <c r="D1299" t="s">
        <v>3896</v>
      </c>
      <c r="E1299">
        <v>24</v>
      </c>
      <c r="F1299">
        <v>43</v>
      </c>
      <c r="G1299" t="s">
        <v>3898</v>
      </c>
      <c r="H1299" t="s">
        <v>3896</v>
      </c>
      <c r="I1299" t="s">
        <v>3884</v>
      </c>
      <c r="J1299" t="s">
        <v>3021</v>
      </c>
      <c r="K1299" t="s">
        <v>3899</v>
      </c>
    </row>
    <row r="1300" spans="1:11" x14ac:dyDescent="0.2">
      <c r="A1300" t="s">
        <v>3900</v>
      </c>
      <c r="B1300">
        <v>947727</v>
      </c>
      <c r="C1300" t="s">
        <v>3901</v>
      </c>
      <c r="D1300" t="s">
        <v>3902</v>
      </c>
      <c r="E1300" t="s">
        <v>3903</v>
      </c>
      <c r="F1300" t="s">
        <v>3144</v>
      </c>
      <c r="G1300" t="s">
        <v>3904</v>
      </c>
    </row>
    <row r="1301" spans="1:11" x14ac:dyDescent="0.2">
      <c r="B1301">
        <v>1298179</v>
      </c>
      <c r="C1301">
        <v>947529</v>
      </c>
      <c r="D1301" t="s">
        <v>3905</v>
      </c>
      <c r="E1301">
        <v>28</v>
      </c>
      <c r="F1301">
        <v>19</v>
      </c>
      <c r="G1301" t="s">
        <v>3906</v>
      </c>
      <c r="H1301" t="s">
        <v>3905</v>
      </c>
      <c r="I1301" t="s">
        <v>3907</v>
      </c>
      <c r="J1301" t="s">
        <v>3021</v>
      </c>
      <c r="K1301" t="s">
        <v>3908</v>
      </c>
    </row>
    <row r="1302" spans="1:11" x14ac:dyDescent="0.2">
      <c r="A1302" t="s">
        <v>3909</v>
      </c>
      <c r="B1302">
        <v>947417</v>
      </c>
      <c r="C1302" t="s">
        <v>3910</v>
      </c>
      <c r="D1302" t="s">
        <v>3911</v>
      </c>
      <c r="E1302" t="s">
        <v>3907</v>
      </c>
      <c r="F1302" t="s">
        <v>3144</v>
      </c>
      <c r="G1302" t="s">
        <v>3908</v>
      </c>
    </row>
    <row r="1303" spans="1:11" x14ac:dyDescent="0.2">
      <c r="A1303" t="s">
        <v>3912</v>
      </c>
      <c r="B1303">
        <v>947891</v>
      </c>
      <c r="C1303" t="s">
        <v>3913</v>
      </c>
      <c r="D1303" t="s">
        <v>3911</v>
      </c>
      <c r="E1303" t="s">
        <v>3907</v>
      </c>
      <c r="F1303" t="s">
        <v>3144</v>
      </c>
      <c r="G1303" t="s">
        <v>3914</v>
      </c>
    </row>
    <row r="1304" spans="1:11" x14ac:dyDescent="0.2">
      <c r="A1304" t="s">
        <v>3915</v>
      </c>
      <c r="B1304">
        <v>949999</v>
      </c>
      <c r="C1304" t="s">
        <v>3916</v>
      </c>
      <c r="D1304" t="s">
        <v>3917</v>
      </c>
      <c r="E1304" t="s">
        <v>3907</v>
      </c>
      <c r="F1304" t="s">
        <v>3140</v>
      </c>
      <c r="G1304" t="s">
        <v>3918</v>
      </c>
    </row>
    <row r="1305" spans="1:11" x14ac:dyDescent="0.2">
      <c r="A1305" t="s">
        <v>3919</v>
      </c>
      <c r="B1305">
        <v>950642</v>
      </c>
      <c r="C1305" t="s">
        <v>3920</v>
      </c>
      <c r="D1305" t="s">
        <v>3917</v>
      </c>
      <c r="E1305" t="s">
        <v>3907</v>
      </c>
      <c r="F1305" t="s">
        <v>3140</v>
      </c>
      <c r="G1305" t="s">
        <v>3921</v>
      </c>
    </row>
    <row r="1306" spans="1:11" x14ac:dyDescent="0.2">
      <c r="A1306" t="s">
        <v>3922</v>
      </c>
      <c r="B1306">
        <v>950319</v>
      </c>
      <c r="C1306" t="s">
        <v>3923</v>
      </c>
      <c r="D1306" t="s">
        <v>3924</v>
      </c>
      <c r="E1306" t="s">
        <v>3925</v>
      </c>
      <c r="F1306" t="s">
        <v>3140</v>
      </c>
      <c r="G1306" t="s">
        <v>3926</v>
      </c>
    </row>
    <row r="1307" spans="1:11" x14ac:dyDescent="0.2">
      <c r="B1307">
        <v>1305197</v>
      </c>
      <c r="C1307">
        <v>950366</v>
      </c>
      <c r="D1307" t="s">
        <v>3927</v>
      </c>
      <c r="E1307">
        <v>29</v>
      </c>
      <c r="F1307">
        <v>9</v>
      </c>
      <c r="G1307" t="s">
        <v>3928</v>
      </c>
      <c r="H1307" t="s">
        <v>3929</v>
      </c>
      <c r="I1307" t="s">
        <v>3925</v>
      </c>
      <c r="J1307" t="s">
        <v>1019</v>
      </c>
      <c r="K1307" t="s">
        <v>3930</v>
      </c>
    </row>
    <row r="1308" spans="1:11" x14ac:dyDescent="0.2">
      <c r="A1308" t="s">
        <v>3931</v>
      </c>
      <c r="B1308">
        <v>952035</v>
      </c>
      <c r="C1308" t="s">
        <v>3932</v>
      </c>
      <c r="D1308" t="s">
        <v>3933</v>
      </c>
      <c r="E1308" t="s">
        <v>3934</v>
      </c>
      <c r="F1308" t="s">
        <v>3140</v>
      </c>
      <c r="G1308" t="s">
        <v>3935</v>
      </c>
    </row>
    <row r="1309" spans="1:11" x14ac:dyDescent="0.2">
      <c r="B1309">
        <v>1308917</v>
      </c>
      <c r="C1309">
        <v>952616</v>
      </c>
      <c r="D1309" t="s">
        <v>3936</v>
      </c>
      <c r="E1309">
        <v>170</v>
      </c>
      <c r="F1309">
        <v>53</v>
      </c>
      <c r="G1309" t="s">
        <v>3937</v>
      </c>
      <c r="H1309" t="s">
        <v>3938</v>
      </c>
      <c r="I1309" t="s">
        <v>3934</v>
      </c>
      <c r="J1309" t="s">
        <v>1019</v>
      </c>
      <c r="K1309" t="s">
        <v>3939</v>
      </c>
    </row>
    <row r="1310" spans="1:11" x14ac:dyDescent="0.2">
      <c r="A1310" t="s">
        <v>3940</v>
      </c>
      <c r="B1310">
        <v>955190</v>
      </c>
      <c r="C1310" t="s">
        <v>3941</v>
      </c>
      <c r="D1310" t="s">
        <v>3942</v>
      </c>
      <c r="E1310" t="s">
        <v>3934</v>
      </c>
      <c r="F1310" t="s">
        <v>3136</v>
      </c>
      <c r="G1310" t="s">
        <v>3943</v>
      </c>
    </row>
    <row r="1311" spans="1:11" x14ac:dyDescent="0.2">
      <c r="B1311">
        <v>1313172</v>
      </c>
      <c r="C1311">
        <v>955103</v>
      </c>
      <c r="D1311" t="s">
        <v>3944</v>
      </c>
      <c r="E1311">
        <v>30</v>
      </c>
      <c r="F1311">
        <v>26</v>
      </c>
      <c r="G1311" t="s">
        <v>3945</v>
      </c>
      <c r="H1311" t="s">
        <v>3946</v>
      </c>
      <c r="I1311" t="s">
        <v>3947</v>
      </c>
      <c r="J1311" t="s">
        <v>3017</v>
      </c>
      <c r="K1311" t="s">
        <v>3948</v>
      </c>
    </row>
    <row r="1312" spans="1:11" x14ac:dyDescent="0.2">
      <c r="A1312" t="s">
        <v>3949</v>
      </c>
      <c r="B1312">
        <v>954897</v>
      </c>
      <c r="C1312" t="s">
        <v>3950</v>
      </c>
      <c r="D1312" t="s">
        <v>3951</v>
      </c>
      <c r="E1312" t="s">
        <v>3947</v>
      </c>
      <c r="F1312" t="s">
        <v>3136</v>
      </c>
      <c r="G1312" t="s">
        <v>3948</v>
      </c>
    </row>
    <row r="1313" spans="1:11" x14ac:dyDescent="0.2">
      <c r="B1313">
        <v>1314140</v>
      </c>
      <c r="C1313">
        <v>954790</v>
      </c>
      <c r="D1313" t="s">
        <v>3952</v>
      </c>
      <c r="E1313">
        <v>31</v>
      </c>
      <c r="F1313">
        <v>28</v>
      </c>
      <c r="G1313" t="s">
        <v>3953</v>
      </c>
      <c r="H1313" t="s">
        <v>3952</v>
      </c>
      <c r="I1313" t="s">
        <v>3947</v>
      </c>
      <c r="J1313" t="s">
        <v>3017</v>
      </c>
      <c r="K1313" t="s">
        <v>3954</v>
      </c>
    </row>
    <row r="1314" spans="1:11" x14ac:dyDescent="0.2">
      <c r="A1314" t="s">
        <v>3955</v>
      </c>
      <c r="B1314">
        <v>955177</v>
      </c>
      <c r="C1314" t="s">
        <v>3956</v>
      </c>
      <c r="D1314" t="s">
        <v>3957</v>
      </c>
      <c r="E1314" t="s">
        <v>3947</v>
      </c>
      <c r="F1314" t="s">
        <v>3136</v>
      </c>
      <c r="G1314" t="s">
        <v>3954</v>
      </c>
    </row>
    <row r="1315" spans="1:11" x14ac:dyDescent="0.2">
      <c r="A1315" t="s">
        <v>3958</v>
      </c>
      <c r="B1315">
        <v>955116</v>
      </c>
      <c r="C1315" t="s">
        <v>3959</v>
      </c>
      <c r="D1315" t="s">
        <v>3960</v>
      </c>
      <c r="E1315" t="s">
        <v>3961</v>
      </c>
      <c r="F1315" t="s">
        <v>3136</v>
      </c>
      <c r="G1315" t="s">
        <v>3962</v>
      </c>
    </row>
    <row r="1316" spans="1:11" x14ac:dyDescent="0.2">
      <c r="A1316" t="s">
        <v>3963</v>
      </c>
      <c r="B1316">
        <v>954808</v>
      </c>
      <c r="C1316" t="s">
        <v>3964</v>
      </c>
      <c r="D1316" t="s">
        <v>3965</v>
      </c>
      <c r="E1316" t="s">
        <v>3961</v>
      </c>
      <c r="F1316" t="s">
        <v>3136</v>
      </c>
      <c r="G1316" t="s">
        <v>3966</v>
      </c>
    </row>
    <row r="1317" spans="1:11" x14ac:dyDescent="0.2">
      <c r="A1317" t="s">
        <v>3967</v>
      </c>
      <c r="B1317">
        <v>955326</v>
      </c>
      <c r="C1317" t="s">
        <v>3968</v>
      </c>
      <c r="D1317" t="s">
        <v>3965</v>
      </c>
      <c r="E1317" t="s">
        <v>3961</v>
      </c>
      <c r="F1317" t="s">
        <v>3136</v>
      </c>
      <c r="G1317" t="s">
        <v>3969</v>
      </c>
    </row>
    <row r="1318" spans="1:11" x14ac:dyDescent="0.2">
      <c r="B1318">
        <v>1316449</v>
      </c>
      <c r="C1318">
        <v>956024</v>
      </c>
      <c r="D1318" t="s">
        <v>3965</v>
      </c>
      <c r="E1318">
        <v>174</v>
      </c>
      <c r="F1318">
        <v>77</v>
      </c>
      <c r="G1318" t="s">
        <v>3970</v>
      </c>
      <c r="H1318" t="s">
        <v>3965</v>
      </c>
      <c r="I1318" t="s">
        <v>3961</v>
      </c>
      <c r="J1318" t="s">
        <v>3017</v>
      </c>
      <c r="K1318" t="s">
        <v>3971</v>
      </c>
    </row>
    <row r="1319" spans="1:11" x14ac:dyDescent="0.2">
      <c r="A1319" t="s">
        <v>3972</v>
      </c>
      <c r="B1319">
        <v>956564</v>
      </c>
      <c r="C1319" t="s">
        <v>3973</v>
      </c>
      <c r="D1319" t="s">
        <v>3965</v>
      </c>
      <c r="E1319" t="s">
        <v>3961</v>
      </c>
      <c r="F1319" t="s">
        <v>3136</v>
      </c>
      <c r="G1319" t="s">
        <v>3971</v>
      </c>
    </row>
    <row r="1320" spans="1:11" x14ac:dyDescent="0.2">
      <c r="A1320" t="s">
        <v>3974</v>
      </c>
      <c r="B1320">
        <v>958986</v>
      </c>
      <c r="C1320" t="s">
        <v>3975</v>
      </c>
      <c r="D1320" t="s">
        <v>3976</v>
      </c>
      <c r="E1320" t="s">
        <v>3961</v>
      </c>
      <c r="F1320" t="s">
        <v>3136</v>
      </c>
      <c r="G1320" t="s">
        <v>3977</v>
      </c>
    </row>
    <row r="1321" spans="1:11" x14ac:dyDescent="0.2">
      <c r="B1321">
        <v>1321917</v>
      </c>
      <c r="C1321">
        <v>958896</v>
      </c>
      <c r="D1321" t="s">
        <v>3978</v>
      </c>
      <c r="E1321">
        <v>30</v>
      </c>
      <c r="F1321">
        <v>10</v>
      </c>
      <c r="G1321" t="s">
        <v>3979</v>
      </c>
      <c r="H1321" t="s">
        <v>3978</v>
      </c>
      <c r="I1321" t="s">
        <v>3980</v>
      </c>
      <c r="J1321" t="s">
        <v>3017</v>
      </c>
      <c r="K1321" t="s">
        <v>3981</v>
      </c>
    </row>
    <row r="1322" spans="1:11" x14ac:dyDescent="0.2">
      <c r="A1322" t="s">
        <v>3982</v>
      </c>
      <c r="B1322">
        <v>958639</v>
      </c>
      <c r="C1322" t="s">
        <v>3983</v>
      </c>
      <c r="D1322" t="s">
        <v>3984</v>
      </c>
      <c r="E1322" t="s">
        <v>3980</v>
      </c>
      <c r="F1322" t="s">
        <v>3136</v>
      </c>
      <c r="G1322" t="s">
        <v>3981</v>
      </c>
    </row>
    <row r="1323" spans="1:11" x14ac:dyDescent="0.2">
      <c r="A1323" t="s">
        <v>3985</v>
      </c>
      <c r="B1323">
        <v>961252</v>
      </c>
      <c r="C1323" t="s">
        <v>3986</v>
      </c>
      <c r="D1323" t="s">
        <v>3987</v>
      </c>
      <c r="E1323" t="s">
        <v>3980</v>
      </c>
      <c r="F1323" t="s">
        <v>3136</v>
      </c>
      <c r="G1323" t="s">
        <v>3988</v>
      </c>
    </row>
    <row r="1324" spans="1:11" x14ac:dyDescent="0.2">
      <c r="A1324" t="s">
        <v>3989</v>
      </c>
      <c r="B1324">
        <v>961078</v>
      </c>
      <c r="C1324" t="s">
        <v>3990</v>
      </c>
      <c r="D1324" t="s">
        <v>3991</v>
      </c>
      <c r="E1324" t="s">
        <v>3992</v>
      </c>
      <c r="F1324" t="s">
        <v>3136</v>
      </c>
      <c r="G1324" t="s">
        <v>3993</v>
      </c>
    </row>
    <row r="1325" spans="1:11" x14ac:dyDescent="0.2">
      <c r="B1325">
        <v>1326355</v>
      </c>
      <c r="C1325">
        <v>960973</v>
      </c>
      <c r="D1325" t="s">
        <v>3994</v>
      </c>
      <c r="E1325">
        <v>28</v>
      </c>
      <c r="F1325">
        <v>12</v>
      </c>
      <c r="G1325" t="s">
        <v>3995</v>
      </c>
      <c r="H1325" t="s">
        <v>3994</v>
      </c>
      <c r="I1325" t="s">
        <v>3992</v>
      </c>
      <c r="J1325" t="s">
        <v>3017</v>
      </c>
      <c r="K1325" t="s">
        <v>3996</v>
      </c>
    </row>
    <row r="1326" spans="1:11" x14ac:dyDescent="0.2">
      <c r="A1326" t="s">
        <v>3997</v>
      </c>
      <c r="B1326">
        <v>961077</v>
      </c>
      <c r="C1326" t="s">
        <v>3998</v>
      </c>
      <c r="D1326" t="s">
        <v>3994</v>
      </c>
      <c r="E1326" t="s">
        <v>3992</v>
      </c>
      <c r="F1326" t="s">
        <v>3136</v>
      </c>
      <c r="G1326" t="s">
        <v>3999</v>
      </c>
    </row>
    <row r="1327" spans="1:11" x14ac:dyDescent="0.2">
      <c r="A1327" t="s">
        <v>4000</v>
      </c>
      <c r="B1327">
        <v>963687</v>
      </c>
      <c r="C1327" t="s">
        <v>4001</v>
      </c>
      <c r="D1327" t="s">
        <v>4002</v>
      </c>
      <c r="E1327" t="s">
        <v>3992</v>
      </c>
      <c r="F1327" t="s">
        <v>3136</v>
      </c>
      <c r="G1327" t="s">
        <v>4003</v>
      </c>
    </row>
    <row r="1328" spans="1:11" x14ac:dyDescent="0.2">
      <c r="B1328">
        <v>1333225</v>
      </c>
      <c r="C1328">
        <v>963700</v>
      </c>
      <c r="D1328" t="s">
        <v>4002</v>
      </c>
      <c r="E1328">
        <v>16</v>
      </c>
      <c r="F1328">
        <v>67</v>
      </c>
      <c r="G1328" t="s">
        <v>4004</v>
      </c>
      <c r="H1328" t="s">
        <v>4002</v>
      </c>
      <c r="I1328" t="s">
        <v>3992</v>
      </c>
      <c r="J1328" t="s">
        <v>3017</v>
      </c>
      <c r="K1328" t="s">
        <v>4005</v>
      </c>
    </row>
    <row r="1329" spans="1:11" x14ac:dyDescent="0.2">
      <c r="A1329" t="s">
        <v>4006</v>
      </c>
      <c r="B1329">
        <v>964168</v>
      </c>
      <c r="C1329" t="s">
        <v>4007</v>
      </c>
      <c r="D1329" t="s">
        <v>4002</v>
      </c>
      <c r="E1329" t="s">
        <v>3992</v>
      </c>
      <c r="F1329" t="s">
        <v>3136</v>
      </c>
      <c r="G1329" t="s">
        <v>4005</v>
      </c>
    </row>
    <row r="1330" spans="1:11" x14ac:dyDescent="0.2">
      <c r="A1330" t="s">
        <v>4008</v>
      </c>
      <c r="B1330">
        <v>964095</v>
      </c>
      <c r="C1330" t="s">
        <v>4009</v>
      </c>
      <c r="D1330" t="s">
        <v>4010</v>
      </c>
      <c r="E1330" t="s">
        <v>4011</v>
      </c>
      <c r="F1330" t="s">
        <v>3136</v>
      </c>
      <c r="G1330" t="s">
        <v>4012</v>
      </c>
    </row>
    <row r="1331" spans="1:11" x14ac:dyDescent="0.2">
      <c r="A1331" t="s">
        <v>4013</v>
      </c>
      <c r="B1331">
        <v>964030</v>
      </c>
      <c r="C1331" t="s">
        <v>4014</v>
      </c>
      <c r="D1331" t="s">
        <v>4015</v>
      </c>
      <c r="E1331" t="s">
        <v>4011</v>
      </c>
      <c r="F1331" t="s">
        <v>3136</v>
      </c>
      <c r="G1331" t="s">
        <v>4016</v>
      </c>
    </row>
    <row r="1332" spans="1:11" x14ac:dyDescent="0.2">
      <c r="B1332">
        <v>1337256</v>
      </c>
      <c r="C1332">
        <v>964678</v>
      </c>
      <c r="D1332" t="s">
        <v>4017</v>
      </c>
      <c r="E1332">
        <v>29</v>
      </c>
      <c r="F1332">
        <v>47</v>
      </c>
      <c r="G1332" t="s">
        <v>4018</v>
      </c>
      <c r="H1332" t="s">
        <v>4017</v>
      </c>
      <c r="I1332" t="s">
        <v>4011</v>
      </c>
      <c r="J1332" t="s">
        <v>1019</v>
      </c>
      <c r="K1332" t="s">
        <v>4019</v>
      </c>
    </row>
    <row r="1333" spans="1:11" x14ac:dyDescent="0.2">
      <c r="A1333" t="s">
        <v>4020</v>
      </c>
      <c r="B1333">
        <v>964815</v>
      </c>
      <c r="C1333" t="s">
        <v>4021</v>
      </c>
      <c r="D1333" t="s">
        <v>4022</v>
      </c>
      <c r="E1333" t="s">
        <v>4011</v>
      </c>
      <c r="F1333" t="s">
        <v>3136</v>
      </c>
      <c r="G1333" t="s">
        <v>4023</v>
      </c>
    </row>
    <row r="1334" spans="1:11" x14ac:dyDescent="0.2">
      <c r="B1334">
        <v>1345451</v>
      </c>
      <c r="C1334">
        <v>967016</v>
      </c>
      <c r="D1334" t="s">
        <v>4024</v>
      </c>
      <c r="E1334">
        <v>31</v>
      </c>
      <c r="F1334">
        <v>22</v>
      </c>
      <c r="G1334" t="s">
        <v>4025</v>
      </c>
      <c r="H1334" t="s">
        <v>4024</v>
      </c>
      <c r="I1334" t="s">
        <v>4011</v>
      </c>
      <c r="J1334" t="s">
        <v>1019</v>
      </c>
      <c r="K1334" t="s">
        <v>4026</v>
      </c>
    </row>
    <row r="1335" spans="1:11" x14ac:dyDescent="0.2">
      <c r="B1335">
        <v>1346358</v>
      </c>
      <c r="C1335">
        <v>966870</v>
      </c>
      <c r="D1335" t="s">
        <v>4027</v>
      </c>
      <c r="E1335">
        <v>30</v>
      </c>
      <c r="F1335">
        <v>33</v>
      </c>
      <c r="G1335" t="s">
        <v>4025</v>
      </c>
      <c r="H1335" t="s">
        <v>4027</v>
      </c>
      <c r="I1335" t="s">
        <v>4028</v>
      </c>
      <c r="J1335" t="s">
        <v>1019</v>
      </c>
      <c r="K1335" t="s">
        <v>4029</v>
      </c>
    </row>
    <row r="1336" spans="1:11" x14ac:dyDescent="0.2">
      <c r="A1336" t="s">
        <v>4030</v>
      </c>
      <c r="B1336">
        <v>967634</v>
      </c>
      <c r="C1336" t="s">
        <v>4031</v>
      </c>
      <c r="D1336" t="s">
        <v>4027</v>
      </c>
      <c r="E1336" t="s">
        <v>4028</v>
      </c>
      <c r="F1336" t="s">
        <v>3136</v>
      </c>
      <c r="G1336" t="s">
        <v>4029</v>
      </c>
    </row>
    <row r="1337" spans="1:11" x14ac:dyDescent="0.2">
      <c r="A1337" t="s">
        <v>4032</v>
      </c>
      <c r="B1337">
        <v>970086</v>
      </c>
      <c r="C1337" t="s">
        <v>4033</v>
      </c>
      <c r="D1337" t="s">
        <v>4034</v>
      </c>
      <c r="E1337" t="s">
        <v>4035</v>
      </c>
      <c r="F1337" t="s">
        <v>3136</v>
      </c>
      <c r="G1337" t="s">
        <v>4036</v>
      </c>
    </row>
    <row r="1338" spans="1:11" x14ac:dyDescent="0.2">
      <c r="B1338">
        <v>1355901</v>
      </c>
      <c r="C1338">
        <v>970122</v>
      </c>
      <c r="D1338" t="s">
        <v>4037</v>
      </c>
      <c r="E1338">
        <v>22</v>
      </c>
      <c r="F1338">
        <v>6</v>
      </c>
      <c r="G1338" t="s">
        <v>4038</v>
      </c>
      <c r="H1338" t="s">
        <v>4039</v>
      </c>
      <c r="I1338" t="s">
        <v>4035</v>
      </c>
      <c r="J1338" t="s">
        <v>1019</v>
      </c>
      <c r="K1338" t="s">
        <v>4040</v>
      </c>
    </row>
    <row r="1339" spans="1:11" x14ac:dyDescent="0.2">
      <c r="A1339" t="s">
        <v>4041</v>
      </c>
      <c r="B1339">
        <v>972091</v>
      </c>
      <c r="C1339" t="s">
        <v>4042</v>
      </c>
      <c r="D1339" t="s">
        <v>4043</v>
      </c>
      <c r="E1339" t="s">
        <v>4035</v>
      </c>
      <c r="F1339" t="s">
        <v>3136</v>
      </c>
      <c r="G1339" t="s">
        <v>4044</v>
      </c>
    </row>
    <row r="1340" spans="1:11" x14ac:dyDescent="0.2">
      <c r="B1340">
        <v>1358961</v>
      </c>
      <c r="C1340">
        <v>973164</v>
      </c>
      <c r="D1340" t="s">
        <v>4043</v>
      </c>
      <c r="E1340">
        <v>152</v>
      </c>
      <c r="F1340">
        <v>76</v>
      </c>
      <c r="G1340" t="s">
        <v>4045</v>
      </c>
      <c r="H1340" t="s">
        <v>4043</v>
      </c>
      <c r="I1340" t="s">
        <v>4035</v>
      </c>
      <c r="J1340" t="s">
        <v>1019</v>
      </c>
      <c r="K1340" t="s">
        <v>4046</v>
      </c>
    </row>
    <row r="1341" spans="1:11" x14ac:dyDescent="0.2">
      <c r="A1341" t="s">
        <v>4047</v>
      </c>
      <c r="B1341">
        <v>973123</v>
      </c>
      <c r="C1341" t="s">
        <v>4048</v>
      </c>
      <c r="D1341" t="s">
        <v>4049</v>
      </c>
      <c r="E1341" t="s">
        <v>4035</v>
      </c>
      <c r="F1341" t="s">
        <v>3136</v>
      </c>
      <c r="G1341" t="s">
        <v>4050</v>
      </c>
    </row>
    <row r="1342" spans="1:11" x14ac:dyDescent="0.2">
      <c r="A1342" t="s">
        <v>4051</v>
      </c>
      <c r="B1342">
        <v>972709</v>
      </c>
      <c r="C1342" t="s">
        <v>4052</v>
      </c>
      <c r="D1342" t="s">
        <v>4053</v>
      </c>
      <c r="E1342" t="s">
        <v>4054</v>
      </c>
      <c r="F1342" t="s">
        <v>3136</v>
      </c>
      <c r="G1342" t="s">
        <v>4055</v>
      </c>
    </row>
    <row r="1343" spans="1:11" x14ac:dyDescent="0.2">
      <c r="B1343">
        <v>1361625</v>
      </c>
      <c r="C1343">
        <v>972740</v>
      </c>
      <c r="D1343" t="s">
        <v>4056</v>
      </c>
      <c r="E1343">
        <v>29</v>
      </c>
      <c r="F1343">
        <v>8</v>
      </c>
      <c r="G1343" t="s">
        <v>4057</v>
      </c>
      <c r="H1343" t="s">
        <v>4056</v>
      </c>
      <c r="I1343" t="s">
        <v>4054</v>
      </c>
      <c r="J1343" t="s">
        <v>1019</v>
      </c>
      <c r="K1343" t="s">
        <v>4058</v>
      </c>
    </row>
    <row r="1344" spans="1:11" x14ac:dyDescent="0.2">
      <c r="A1344" t="s">
        <v>4059</v>
      </c>
      <c r="B1344">
        <v>972587</v>
      </c>
      <c r="C1344" t="s">
        <v>4060</v>
      </c>
      <c r="D1344" t="s">
        <v>4061</v>
      </c>
      <c r="E1344" t="s">
        <v>4054</v>
      </c>
      <c r="F1344" t="s">
        <v>3136</v>
      </c>
      <c r="G1344" t="s">
        <v>4062</v>
      </c>
    </row>
    <row r="1345" spans="1:11" x14ac:dyDescent="0.2">
      <c r="B1345">
        <v>1362653</v>
      </c>
      <c r="C1345">
        <v>972549</v>
      </c>
      <c r="D1345" t="s">
        <v>4063</v>
      </c>
      <c r="E1345">
        <v>28</v>
      </c>
      <c r="F1345">
        <v>17</v>
      </c>
      <c r="G1345" t="s">
        <v>4064</v>
      </c>
      <c r="H1345" t="s">
        <v>4065</v>
      </c>
      <c r="I1345" t="s">
        <v>4054</v>
      </c>
      <c r="J1345" t="s">
        <v>1019</v>
      </c>
      <c r="K1345" t="s">
        <v>4066</v>
      </c>
    </row>
    <row r="1346" spans="1:11" x14ac:dyDescent="0.2">
      <c r="A1346" t="s">
        <v>4067</v>
      </c>
      <c r="B1346">
        <v>972232</v>
      </c>
      <c r="C1346" t="s">
        <v>4068</v>
      </c>
      <c r="D1346" t="s">
        <v>4069</v>
      </c>
      <c r="E1346" t="s">
        <v>4054</v>
      </c>
      <c r="F1346" t="s">
        <v>3136</v>
      </c>
      <c r="G1346" t="s">
        <v>4066</v>
      </c>
    </row>
    <row r="1347" spans="1:11" x14ac:dyDescent="0.2">
      <c r="A1347" t="s">
        <v>4070</v>
      </c>
      <c r="B1347">
        <v>974455</v>
      </c>
      <c r="C1347" t="s">
        <v>4071</v>
      </c>
      <c r="D1347" t="s">
        <v>4069</v>
      </c>
      <c r="E1347" t="s">
        <v>4072</v>
      </c>
      <c r="F1347" t="s">
        <v>3136</v>
      </c>
      <c r="G1347" t="s">
        <v>4073</v>
      </c>
    </row>
    <row r="1348" spans="1:11" x14ac:dyDescent="0.2">
      <c r="A1348" t="s">
        <v>4074</v>
      </c>
      <c r="B1348">
        <v>976146</v>
      </c>
      <c r="C1348" t="s">
        <v>4075</v>
      </c>
      <c r="D1348" t="s">
        <v>4076</v>
      </c>
      <c r="E1348" t="s">
        <v>4072</v>
      </c>
      <c r="F1348" t="s">
        <v>3136</v>
      </c>
      <c r="G1348" t="s">
        <v>4077</v>
      </c>
    </row>
    <row r="1349" spans="1:11" x14ac:dyDescent="0.2">
      <c r="B1349">
        <v>1368951</v>
      </c>
      <c r="C1349">
        <v>976079</v>
      </c>
      <c r="D1349" t="s">
        <v>4078</v>
      </c>
      <c r="E1349">
        <v>17</v>
      </c>
      <c r="F1349">
        <v>16</v>
      </c>
      <c r="G1349" t="s">
        <v>4079</v>
      </c>
      <c r="H1349" t="s">
        <v>4078</v>
      </c>
      <c r="I1349" t="s">
        <v>4072</v>
      </c>
      <c r="J1349" t="s">
        <v>1019</v>
      </c>
      <c r="K1349" t="s">
        <v>4080</v>
      </c>
    </row>
    <row r="1350" spans="1:11" x14ac:dyDescent="0.2">
      <c r="A1350" t="s">
        <v>4081</v>
      </c>
      <c r="B1350">
        <v>975979</v>
      </c>
      <c r="C1350" t="s">
        <v>4082</v>
      </c>
      <c r="D1350" t="s">
        <v>4078</v>
      </c>
      <c r="E1350" t="s">
        <v>4072</v>
      </c>
      <c r="F1350" t="s">
        <v>3136</v>
      </c>
      <c r="G1350" t="s">
        <v>4080</v>
      </c>
    </row>
    <row r="1351" spans="1:11" x14ac:dyDescent="0.2">
      <c r="A1351" t="s">
        <v>4083</v>
      </c>
      <c r="B1351">
        <v>977084</v>
      </c>
      <c r="C1351" t="s">
        <v>4084</v>
      </c>
      <c r="D1351" t="s">
        <v>4085</v>
      </c>
      <c r="E1351" t="s">
        <v>4072</v>
      </c>
      <c r="F1351" t="s">
        <v>3136</v>
      </c>
      <c r="G1351" t="s">
        <v>4086</v>
      </c>
    </row>
    <row r="1352" spans="1:11" x14ac:dyDescent="0.2">
      <c r="B1352">
        <v>1373629</v>
      </c>
      <c r="C1352">
        <v>976303</v>
      </c>
      <c r="D1352" t="s">
        <v>4087</v>
      </c>
      <c r="E1352">
        <v>35</v>
      </c>
      <c r="F1352">
        <v>39</v>
      </c>
      <c r="G1352" t="s">
        <v>4088</v>
      </c>
      <c r="H1352" t="s">
        <v>4089</v>
      </c>
      <c r="I1352" t="s">
        <v>4090</v>
      </c>
      <c r="J1352" t="s">
        <v>1019</v>
      </c>
      <c r="K1352" t="s">
        <v>4091</v>
      </c>
    </row>
    <row r="1353" spans="1:11" x14ac:dyDescent="0.2">
      <c r="A1353" t="s">
        <v>4092</v>
      </c>
      <c r="B1353">
        <v>976117</v>
      </c>
      <c r="C1353" t="s">
        <v>4093</v>
      </c>
      <c r="D1353" t="s">
        <v>4094</v>
      </c>
      <c r="E1353" t="s">
        <v>4090</v>
      </c>
      <c r="F1353" t="s">
        <v>1018</v>
      </c>
      <c r="G1353" t="s">
        <v>4091</v>
      </c>
    </row>
    <row r="1354" spans="1:11" x14ac:dyDescent="0.2">
      <c r="A1354" t="s">
        <v>4095</v>
      </c>
      <c r="B1354">
        <v>975142</v>
      </c>
      <c r="C1354" t="s">
        <v>4096</v>
      </c>
      <c r="D1354" t="s">
        <v>4097</v>
      </c>
      <c r="E1354" t="s">
        <v>4098</v>
      </c>
      <c r="F1354" t="s">
        <v>1018</v>
      </c>
      <c r="G1354" t="s">
        <v>4099</v>
      </c>
    </row>
    <row r="1355" spans="1:11" x14ac:dyDescent="0.2">
      <c r="B1355">
        <v>1375661</v>
      </c>
      <c r="C1355">
        <v>976604</v>
      </c>
      <c r="D1355" t="s">
        <v>4100</v>
      </c>
      <c r="E1355">
        <v>146</v>
      </c>
      <c r="F1355">
        <v>115</v>
      </c>
      <c r="G1355" t="s">
        <v>4101</v>
      </c>
      <c r="H1355" t="s">
        <v>4100</v>
      </c>
      <c r="I1355" t="s">
        <v>4098</v>
      </c>
      <c r="J1355" t="s">
        <v>1019</v>
      </c>
      <c r="K1355" t="s">
        <v>4102</v>
      </c>
    </row>
    <row r="1356" spans="1:11" x14ac:dyDescent="0.2">
      <c r="A1356" t="s">
        <v>4103</v>
      </c>
      <c r="B1356">
        <v>976571</v>
      </c>
      <c r="C1356" t="s">
        <v>4104</v>
      </c>
      <c r="D1356" t="s">
        <v>4100</v>
      </c>
      <c r="E1356" t="s">
        <v>4098</v>
      </c>
      <c r="F1356" t="s">
        <v>1018</v>
      </c>
      <c r="G1356" t="s">
        <v>4102</v>
      </c>
    </row>
    <row r="1357" spans="1:11" x14ac:dyDescent="0.2">
      <c r="A1357" t="s">
        <v>4105</v>
      </c>
      <c r="B1357">
        <v>978897</v>
      </c>
      <c r="C1357" t="s">
        <v>4106</v>
      </c>
      <c r="D1357" t="s">
        <v>4107</v>
      </c>
      <c r="E1357" t="s">
        <v>4098</v>
      </c>
      <c r="F1357" t="s">
        <v>3136</v>
      </c>
      <c r="G1357" t="s">
        <v>4108</v>
      </c>
    </row>
    <row r="1358" spans="1:11" x14ac:dyDescent="0.2">
      <c r="B1358">
        <v>1383670</v>
      </c>
      <c r="C1358">
        <v>980088</v>
      </c>
      <c r="D1358" t="s">
        <v>4109</v>
      </c>
      <c r="E1358">
        <v>61</v>
      </c>
      <c r="F1358">
        <v>76</v>
      </c>
      <c r="G1358" t="s">
        <v>4110</v>
      </c>
      <c r="H1358" t="s">
        <v>4107</v>
      </c>
      <c r="I1358" t="s">
        <v>4098</v>
      </c>
      <c r="J1358" t="s">
        <v>1019</v>
      </c>
      <c r="K1358" t="s">
        <v>4111</v>
      </c>
    </row>
    <row r="1359" spans="1:11" x14ac:dyDescent="0.2">
      <c r="A1359" t="s">
        <v>4112</v>
      </c>
      <c r="B1359">
        <v>979928</v>
      </c>
      <c r="C1359" t="s">
        <v>4113</v>
      </c>
      <c r="D1359" t="s">
        <v>4114</v>
      </c>
      <c r="E1359" t="s">
        <v>4115</v>
      </c>
      <c r="F1359" t="s">
        <v>1018</v>
      </c>
      <c r="G1359" t="s">
        <v>4116</v>
      </c>
    </row>
    <row r="1360" spans="1:11" x14ac:dyDescent="0.2">
      <c r="B1360">
        <v>1385671</v>
      </c>
      <c r="C1360">
        <v>981567</v>
      </c>
      <c r="D1360" t="s">
        <v>4117</v>
      </c>
      <c r="E1360">
        <v>6</v>
      </c>
      <c r="F1360">
        <v>72</v>
      </c>
      <c r="G1360" t="s">
        <v>4118</v>
      </c>
      <c r="H1360" t="s">
        <v>4117</v>
      </c>
      <c r="I1360" t="s">
        <v>4115</v>
      </c>
      <c r="J1360" t="s">
        <v>1019</v>
      </c>
      <c r="K1360" t="s">
        <v>4119</v>
      </c>
    </row>
    <row r="1361" spans="1:11" x14ac:dyDescent="0.2">
      <c r="A1361" t="s">
        <v>4120</v>
      </c>
      <c r="B1361">
        <v>981490</v>
      </c>
      <c r="C1361" t="s">
        <v>4121</v>
      </c>
      <c r="D1361" t="s">
        <v>4122</v>
      </c>
      <c r="E1361" t="s">
        <v>4115</v>
      </c>
      <c r="F1361" t="s">
        <v>1018</v>
      </c>
      <c r="G1361" t="s">
        <v>4123</v>
      </c>
    </row>
    <row r="1362" spans="1:11" x14ac:dyDescent="0.2">
      <c r="A1362" t="s">
        <v>4124</v>
      </c>
      <c r="B1362">
        <v>981201</v>
      </c>
      <c r="C1362" t="s">
        <v>4125</v>
      </c>
      <c r="D1362" t="s">
        <v>4126</v>
      </c>
      <c r="E1362" t="s">
        <v>4115</v>
      </c>
      <c r="F1362" t="s">
        <v>1018</v>
      </c>
      <c r="G1362" t="s">
        <v>4127</v>
      </c>
    </row>
    <row r="1363" spans="1:11" x14ac:dyDescent="0.2">
      <c r="B1363">
        <v>1388123</v>
      </c>
      <c r="C1363">
        <v>980894</v>
      </c>
      <c r="D1363" t="s">
        <v>4128</v>
      </c>
      <c r="E1363">
        <v>28</v>
      </c>
      <c r="F1363">
        <v>36</v>
      </c>
      <c r="G1363" t="s">
        <v>4129</v>
      </c>
      <c r="H1363" t="s">
        <v>4128</v>
      </c>
      <c r="I1363" t="s">
        <v>4115</v>
      </c>
      <c r="J1363" t="s">
        <v>1019</v>
      </c>
      <c r="K1363" t="s">
        <v>4130</v>
      </c>
    </row>
    <row r="1364" spans="1:11" x14ac:dyDescent="0.2">
      <c r="A1364" t="s">
        <v>4131</v>
      </c>
      <c r="B1364">
        <v>980803</v>
      </c>
      <c r="C1364" t="s">
        <v>4132</v>
      </c>
      <c r="D1364" t="s">
        <v>4133</v>
      </c>
      <c r="E1364" t="s">
        <v>4134</v>
      </c>
      <c r="F1364" t="s">
        <v>1018</v>
      </c>
      <c r="G1364" t="s">
        <v>4130</v>
      </c>
    </row>
    <row r="1365" spans="1:11" x14ac:dyDescent="0.2">
      <c r="A1365" t="s">
        <v>4135</v>
      </c>
      <c r="B1365">
        <v>981213</v>
      </c>
      <c r="C1365" t="s">
        <v>4136</v>
      </c>
      <c r="D1365" t="s">
        <v>4137</v>
      </c>
      <c r="E1365" t="s">
        <v>4134</v>
      </c>
      <c r="F1365" t="s">
        <v>1018</v>
      </c>
      <c r="G1365" t="s">
        <v>4138</v>
      </c>
    </row>
    <row r="1366" spans="1:11" x14ac:dyDescent="0.2">
      <c r="A1366" t="s">
        <v>4139</v>
      </c>
      <c r="B1366">
        <v>983119</v>
      </c>
      <c r="C1366" t="s">
        <v>4140</v>
      </c>
      <c r="D1366" t="s">
        <v>4137</v>
      </c>
      <c r="E1366" t="s">
        <v>4141</v>
      </c>
      <c r="F1366" t="s">
        <v>1018</v>
      </c>
      <c r="G1366" t="s">
        <v>4142</v>
      </c>
    </row>
    <row r="1367" spans="1:11" x14ac:dyDescent="0.2">
      <c r="B1367">
        <v>1391630</v>
      </c>
      <c r="C1367">
        <v>983151</v>
      </c>
      <c r="D1367" t="s">
        <v>4143</v>
      </c>
      <c r="E1367">
        <v>32</v>
      </c>
      <c r="F1367">
        <v>3</v>
      </c>
      <c r="G1367" t="s">
        <v>4144</v>
      </c>
      <c r="H1367" t="s">
        <v>4143</v>
      </c>
      <c r="I1367" t="s">
        <v>4141</v>
      </c>
      <c r="J1367" t="s">
        <v>1019</v>
      </c>
      <c r="K1367" t="s">
        <v>4145</v>
      </c>
    </row>
    <row r="1368" spans="1:11" x14ac:dyDescent="0.2">
      <c r="A1368" t="s">
        <v>4146</v>
      </c>
      <c r="B1368">
        <v>986880</v>
      </c>
      <c r="C1368" t="s">
        <v>4147</v>
      </c>
      <c r="D1368" t="s">
        <v>4148</v>
      </c>
      <c r="E1368" t="s">
        <v>4141</v>
      </c>
      <c r="F1368" t="s">
        <v>1018</v>
      </c>
      <c r="G1368" t="s">
        <v>4149</v>
      </c>
    </row>
    <row r="1369" spans="1:11" x14ac:dyDescent="0.2">
      <c r="A1369" t="s">
        <v>4150</v>
      </c>
      <c r="B1369">
        <v>986841</v>
      </c>
      <c r="C1369" t="s">
        <v>4151</v>
      </c>
      <c r="D1369" t="s">
        <v>4152</v>
      </c>
      <c r="E1369" t="s">
        <v>4153</v>
      </c>
      <c r="F1369" t="s">
        <v>1018</v>
      </c>
      <c r="G1369" t="s">
        <v>4154</v>
      </c>
    </row>
    <row r="1370" spans="1:11" x14ac:dyDescent="0.2">
      <c r="B1370">
        <v>1398455</v>
      </c>
      <c r="C1370">
        <v>987380</v>
      </c>
      <c r="D1370" t="s">
        <v>4155</v>
      </c>
      <c r="E1370">
        <v>22</v>
      </c>
      <c r="F1370">
        <v>34</v>
      </c>
      <c r="G1370" t="s">
        <v>4156</v>
      </c>
      <c r="H1370" t="s">
        <v>4155</v>
      </c>
      <c r="I1370" t="s">
        <v>4153</v>
      </c>
      <c r="J1370" t="s">
        <v>1019</v>
      </c>
      <c r="K1370" t="s">
        <v>160</v>
      </c>
    </row>
    <row r="1371" spans="1:11" x14ac:dyDescent="0.2">
      <c r="B1371">
        <v>1400254</v>
      </c>
      <c r="C1371">
        <v>988016</v>
      </c>
      <c r="D1371" t="s">
        <v>4157</v>
      </c>
      <c r="E1371">
        <v>29</v>
      </c>
      <c r="F1371">
        <v>29</v>
      </c>
      <c r="G1371" t="s">
        <v>4156</v>
      </c>
      <c r="H1371" t="s">
        <v>4157</v>
      </c>
      <c r="I1371" t="s">
        <v>4158</v>
      </c>
      <c r="J1371" t="s">
        <v>3017</v>
      </c>
      <c r="K1371" t="s">
        <v>4159</v>
      </c>
    </row>
    <row r="1372" spans="1:11" x14ac:dyDescent="0.2">
      <c r="A1372" t="s">
        <v>4160</v>
      </c>
      <c r="B1372">
        <v>987877</v>
      </c>
      <c r="C1372" t="s">
        <v>4161</v>
      </c>
      <c r="D1372" t="s">
        <v>4157</v>
      </c>
      <c r="E1372" t="s">
        <v>4158</v>
      </c>
      <c r="F1372" t="s">
        <v>4162</v>
      </c>
      <c r="G1372" t="s">
        <v>4163</v>
      </c>
    </row>
    <row r="1373" spans="1:11" x14ac:dyDescent="0.2">
      <c r="B1373">
        <v>1403868</v>
      </c>
      <c r="C1373">
        <v>988858</v>
      </c>
      <c r="D1373" t="s">
        <v>3409</v>
      </c>
      <c r="E1373">
        <v>28</v>
      </c>
      <c r="F1373" t="s">
        <v>4164</v>
      </c>
      <c r="G1373" t="s">
        <v>4165</v>
      </c>
      <c r="H1373" t="s">
        <v>4166</v>
      </c>
      <c r="I1373" t="s">
        <v>3017</v>
      </c>
      <c r="J1373" t="s">
        <v>4167</v>
      </c>
    </row>
    <row r="1374" spans="1:11" x14ac:dyDescent="0.2">
      <c r="A1374" t="s">
        <v>4168</v>
      </c>
      <c r="B1374">
        <v>988851</v>
      </c>
      <c r="C1374" t="s">
        <v>4169</v>
      </c>
      <c r="D1374" t="s">
        <v>4170</v>
      </c>
      <c r="E1374" t="s">
        <v>4166</v>
      </c>
      <c r="F1374" t="s">
        <v>4162</v>
      </c>
      <c r="G1374" t="s">
        <v>4171</v>
      </c>
    </row>
    <row r="1375" spans="1:11" x14ac:dyDescent="0.2">
      <c r="B1375">
        <v>1404897</v>
      </c>
      <c r="C1375">
        <v>989164</v>
      </c>
      <c r="D1375" t="s">
        <v>4172</v>
      </c>
      <c r="E1375">
        <v>31</v>
      </c>
      <c r="F1375">
        <v>20</v>
      </c>
      <c r="G1375" t="s">
        <v>4173</v>
      </c>
      <c r="H1375" t="s">
        <v>4174</v>
      </c>
      <c r="I1375" t="s">
        <v>4166</v>
      </c>
      <c r="J1375" t="s">
        <v>3017</v>
      </c>
      <c r="K1375" t="s">
        <v>4175</v>
      </c>
    </row>
    <row r="1376" spans="1:11" x14ac:dyDescent="0.2">
      <c r="A1376" t="s">
        <v>4176</v>
      </c>
      <c r="B1376">
        <v>989022</v>
      </c>
      <c r="C1376" t="s">
        <v>4177</v>
      </c>
      <c r="D1376" t="s">
        <v>4178</v>
      </c>
      <c r="E1376" t="s">
        <v>4179</v>
      </c>
      <c r="F1376" t="s">
        <v>4162</v>
      </c>
      <c r="G1376" t="s">
        <v>4175</v>
      </c>
    </row>
    <row r="1377" spans="1:11" x14ac:dyDescent="0.2">
      <c r="A1377" t="s">
        <v>4180</v>
      </c>
      <c r="B1377">
        <v>989775</v>
      </c>
      <c r="C1377" t="s">
        <v>4181</v>
      </c>
      <c r="D1377" t="s">
        <v>4178</v>
      </c>
      <c r="E1377" t="s">
        <v>4179</v>
      </c>
      <c r="F1377" t="s">
        <v>4162</v>
      </c>
      <c r="G1377" t="s">
        <v>4182</v>
      </c>
    </row>
    <row r="1378" spans="1:11" x14ac:dyDescent="0.2">
      <c r="B1378">
        <v>1410757</v>
      </c>
      <c r="C1378">
        <v>993743</v>
      </c>
      <c r="D1378" t="s">
        <v>4183</v>
      </c>
      <c r="E1378">
        <v>31</v>
      </c>
      <c r="F1378">
        <v>31</v>
      </c>
      <c r="G1378" t="s">
        <v>4184</v>
      </c>
      <c r="H1378" t="s">
        <v>4183</v>
      </c>
      <c r="I1378" t="s">
        <v>4179</v>
      </c>
      <c r="J1378" t="s">
        <v>3017</v>
      </c>
      <c r="K1378" t="s">
        <v>4185</v>
      </c>
    </row>
    <row r="1379" spans="1:11" x14ac:dyDescent="0.2">
      <c r="A1379" t="s">
        <v>4186</v>
      </c>
      <c r="B1379">
        <v>994184</v>
      </c>
      <c r="C1379" t="s">
        <v>4187</v>
      </c>
      <c r="D1379" t="s">
        <v>4188</v>
      </c>
      <c r="E1379" t="s">
        <v>4179</v>
      </c>
      <c r="F1379" t="s">
        <v>4162</v>
      </c>
      <c r="G1379" t="s">
        <v>4189</v>
      </c>
    </row>
    <row r="1380" spans="1:11" x14ac:dyDescent="0.2">
      <c r="A1380" t="s">
        <v>4190</v>
      </c>
      <c r="B1380">
        <v>995320</v>
      </c>
      <c r="C1380" t="s">
        <v>4191</v>
      </c>
      <c r="D1380" t="s">
        <v>4192</v>
      </c>
      <c r="E1380" t="s">
        <v>4179</v>
      </c>
      <c r="F1380" t="s">
        <v>4162</v>
      </c>
      <c r="G1380" t="s">
        <v>4193</v>
      </c>
    </row>
    <row r="1381" spans="1:11" x14ac:dyDescent="0.2">
      <c r="A1381" t="s">
        <v>4194</v>
      </c>
      <c r="B1381">
        <v>996750</v>
      </c>
      <c r="C1381" t="s">
        <v>4195</v>
      </c>
      <c r="D1381" t="s">
        <v>4196</v>
      </c>
      <c r="E1381" t="s">
        <v>4179</v>
      </c>
      <c r="F1381" t="s">
        <v>4162</v>
      </c>
      <c r="G1381" t="s">
        <v>4197</v>
      </c>
    </row>
    <row r="1382" spans="1:11" x14ac:dyDescent="0.2">
      <c r="B1382">
        <v>1415106</v>
      </c>
      <c r="C1382">
        <v>996793</v>
      </c>
      <c r="D1382" t="s">
        <v>4198</v>
      </c>
      <c r="E1382">
        <v>14</v>
      </c>
      <c r="F1382">
        <v>5</v>
      </c>
      <c r="G1382" t="s">
        <v>4199</v>
      </c>
      <c r="H1382" t="s">
        <v>4198</v>
      </c>
      <c r="I1382" t="s">
        <v>4179</v>
      </c>
      <c r="J1382" t="s">
        <v>3017</v>
      </c>
      <c r="K1382" t="s">
        <v>4200</v>
      </c>
    </row>
    <row r="1383" spans="1:11" x14ac:dyDescent="0.2">
      <c r="A1383" t="s">
        <v>4201</v>
      </c>
      <c r="B1383">
        <v>1002705</v>
      </c>
      <c r="C1383" t="s">
        <v>4202</v>
      </c>
      <c r="D1383" t="s">
        <v>4203</v>
      </c>
      <c r="E1383" t="s">
        <v>4204</v>
      </c>
      <c r="F1383" t="s">
        <v>4162</v>
      </c>
      <c r="G1383" t="s">
        <v>4205</v>
      </c>
    </row>
    <row r="1384" spans="1:11" x14ac:dyDescent="0.2">
      <c r="B1384">
        <v>1426556</v>
      </c>
      <c r="C1384">
        <v>1005381</v>
      </c>
      <c r="D1384" t="s">
        <v>4206</v>
      </c>
      <c r="E1384">
        <v>49</v>
      </c>
      <c r="F1384">
        <v>103</v>
      </c>
      <c r="G1384" t="s">
        <v>4207</v>
      </c>
      <c r="H1384" t="s">
        <v>4203</v>
      </c>
      <c r="I1384" t="s">
        <v>4204</v>
      </c>
      <c r="J1384" t="s">
        <v>3017</v>
      </c>
      <c r="K1384" t="s">
        <v>4208</v>
      </c>
    </row>
    <row r="1385" spans="1:11" x14ac:dyDescent="0.2">
      <c r="A1385" t="s">
        <v>4209</v>
      </c>
      <c r="B1385">
        <v>1005618</v>
      </c>
      <c r="C1385" t="s">
        <v>4210</v>
      </c>
      <c r="D1385" t="s">
        <v>4203</v>
      </c>
      <c r="E1385" t="s">
        <v>4211</v>
      </c>
      <c r="F1385" t="s">
        <v>4162</v>
      </c>
      <c r="G1385" t="s">
        <v>4208</v>
      </c>
    </row>
    <row r="1386" spans="1:11" x14ac:dyDescent="0.2">
      <c r="A1386" t="s">
        <v>4212</v>
      </c>
      <c r="B1386">
        <v>1005374</v>
      </c>
      <c r="C1386" t="s">
        <v>4213</v>
      </c>
      <c r="D1386" t="s">
        <v>4214</v>
      </c>
      <c r="E1386" t="s">
        <v>4211</v>
      </c>
      <c r="F1386" t="s">
        <v>4162</v>
      </c>
      <c r="G1386" t="s">
        <v>4215</v>
      </c>
    </row>
    <row r="1387" spans="1:11" x14ac:dyDescent="0.2">
      <c r="B1387">
        <v>1428938</v>
      </c>
      <c r="C1387">
        <v>1007296</v>
      </c>
      <c r="D1387" t="s">
        <v>4216</v>
      </c>
      <c r="E1387">
        <v>11</v>
      </c>
      <c r="F1387">
        <v>123</v>
      </c>
      <c r="G1387" t="s">
        <v>4217</v>
      </c>
      <c r="H1387" t="s">
        <v>4216</v>
      </c>
      <c r="I1387" t="s">
        <v>4218</v>
      </c>
      <c r="J1387" t="s">
        <v>3017</v>
      </c>
      <c r="K1387" t="s">
        <v>4219</v>
      </c>
    </row>
    <row r="1388" spans="1:11" x14ac:dyDescent="0.2">
      <c r="A1388" t="s">
        <v>4220</v>
      </c>
      <c r="B1388">
        <v>1010001</v>
      </c>
      <c r="C1388" t="s">
        <v>4221</v>
      </c>
      <c r="D1388" t="s">
        <v>4216</v>
      </c>
      <c r="E1388" t="s">
        <v>4218</v>
      </c>
      <c r="F1388" t="s">
        <v>4222</v>
      </c>
      <c r="G1388" t="s">
        <v>4223</v>
      </c>
    </row>
    <row r="1389" spans="1:11" x14ac:dyDescent="0.2">
      <c r="B1389">
        <v>1433549</v>
      </c>
      <c r="C1389">
        <v>1010042</v>
      </c>
      <c r="D1389" t="s">
        <v>4224</v>
      </c>
      <c r="E1389">
        <v>24</v>
      </c>
      <c r="F1389">
        <v>23</v>
      </c>
      <c r="G1389" t="s">
        <v>4225</v>
      </c>
      <c r="H1389" t="s">
        <v>4224</v>
      </c>
      <c r="I1389" t="s">
        <v>4218</v>
      </c>
      <c r="J1389" t="s">
        <v>3017</v>
      </c>
      <c r="K1389" t="s">
        <v>4226</v>
      </c>
    </row>
    <row r="1390" spans="1:11" x14ac:dyDescent="0.2">
      <c r="A1390" t="s">
        <v>4227</v>
      </c>
      <c r="B1390">
        <v>1009953</v>
      </c>
      <c r="C1390" t="s">
        <v>4228</v>
      </c>
      <c r="D1390" t="s">
        <v>4229</v>
      </c>
      <c r="E1390" t="s">
        <v>4218</v>
      </c>
      <c r="F1390" t="s">
        <v>4222</v>
      </c>
      <c r="G1390" t="s">
        <v>4230</v>
      </c>
    </row>
    <row r="1391" spans="1:11" x14ac:dyDescent="0.2">
      <c r="A1391" t="s">
        <v>4231</v>
      </c>
      <c r="B1391">
        <v>1012421</v>
      </c>
      <c r="C1391" t="s">
        <v>4232</v>
      </c>
      <c r="D1391" t="s">
        <v>4233</v>
      </c>
      <c r="E1391" t="s">
        <v>4218</v>
      </c>
      <c r="F1391" t="s">
        <v>4222</v>
      </c>
      <c r="G1391" t="s">
        <v>4234</v>
      </c>
    </row>
    <row r="1392" spans="1:11" x14ac:dyDescent="0.2">
      <c r="A1392" t="s">
        <v>4235</v>
      </c>
      <c r="B1392">
        <v>1012183</v>
      </c>
      <c r="C1392" t="s">
        <v>4236</v>
      </c>
      <c r="D1392" t="s">
        <v>4237</v>
      </c>
      <c r="E1392" t="s">
        <v>4238</v>
      </c>
      <c r="F1392" t="s">
        <v>4239</v>
      </c>
      <c r="G1392" t="s">
        <v>4240</v>
      </c>
    </row>
    <row r="1393" spans="1:11" x14ac:dyDescent="0.2">
      <c r="A1393" t="s">
        <v>4241</v>
      </c>
      <c r="B1393">
        <v>1012898</v>
      </c>
      <c r="C1393" t="s">
        <v>4242</v>
      </c>
      <c r="D1393" t="s">
        <v>4243</v>
      </c>
      <c r="E1393" t="s">
        <v>4244</v>
      </c>
      <c r="F1393" t="s">
        <v>4222</v>
      </c>
      <c r="G1393" t="s">
        <v>4245</v>
      </c>
    </row>
    <row r="1394" spans="1:11" x14ac:dyDescent="0.2">
      <c r="B1394">
        <v>1440686</v>
      </c>
      <c r="C1394">
        <v>1013663</v>
      </c>
      <c r="D1394" t="s">
        <v>4246</v>
      </c>
      <c r="E1394">
        <v>123</v>
      </c>
      <c r="F1394">
        <v>43</v>
      </c>
      <c r="G1394" t="s">
        <v>4247</v>
      </c>
      <c r="H1394" t="s">
        <v>4243</v>
      </c>
      <c r="I1394" t="s">
        <v>4244</v>
      </c>
      <c r="J1394" t="s">
        <v>1039</v>
      </c>
      <c r="K1394" t="s">
        <v>4248</v>
      </c>
    </row>
    <row r="1395" spans="1:11" x14ac:dyDescent="0.2">
      <c r="A1395" t="s">
        <v>4249</v>
      </c>
      <c r="B1395">
        <v>1014893</v>
      </c>
      <c r="C1395" t="s">
        <v>4250</v>
      </c>
      <c r="D1395" t="s">
        <v>4243</v>
      </c>
      <c r="E1395" t="s">
        <v>4244</v>
      </c>
      <c r="F1395" t="s">
        <v>4222</v>
      </c>
      <c r="G1395" t="s">
        <v>4248</v>
      </c>
    </row>
    <row r="1396" spans="1:11" x14ac:dyDescent="0.2">
      <c r="A1396" t="s">
        <v>4251</v>
      </c>
      <c r="B1396">
        <v>1017135</v>
      </c>
      <c r="C1396" t="s">
        <v>4252</v>
      </c>
      <c r="D1396" t="s">
        <v>4253</v>
      </c>
      <c r="E1396" t="s">
        <v>4254</v>
      </c>
      <c r="F1396" t="s">
        <v>4222</v>
      </c>
      <c r="G1396" t="s">
        <v>4255</v>
      </c>
    </row>
    <row r="1397" spans="1:11" x14ac:dyDescent="0.2">
      <c r="A1397" t="s">
        <v>4256</v>
      </c>
      <c r="B1397">
        <v>1017309</v>
      </c>
      <c r="C1397" t="s">
        <v>4257</v>
      </c>
      <c r="D1397" t="s">
        <v>4253</v>
      </c>
      <c r="E1397" t="s">
        <v>4254</v>
      </c>
      <c r="F1397" t="s">
        <v>4222</v>
      </c>
      <c r="G1397" t="s">
        <v>4258</v>
      </c>
    </row>
    <row r="1398" spans="1:11" x14ac:dyDescent="0.2">
      <c r="B1398">
        <v>1451522</v>
      </c>
      <c r="C1398">
        <v>1020097</v>
      </c>
      <c r="D1398" t="s">
        <v>4253</v>
      </c>
      <c r="E1398">
        <v>148</v>
      </c>
      <c r="F1398">
        <v>72</v>
      </c>
      <c r="G1398" t="s">
        <v>4259</v>
      </c>
      <c r="H1398" t="s">
        <v>4253</v>
      </c>
      <c r="I1398" t="s">
        <v>4254</v>
      </c>
      <c r="J1398" t="s">
        <v>3017</v>
      </c>
      <c r="K1398" t="s">
        <v>4260</v>
      </c>
    </row>
    <row r="1399" spans="1:11" x14ac:dyDescent="0.2">
      <c r="A1399" t="s">
        <v>4261</v>
      </c>
      <c r="B1399">
        <v>1020602</v>
      </c>
      <c r="C1399" t="s">
        <v>4262</v>
      </c>
      <c r="D1399" t="s">
        <v>4253</v>
      </c>
      <c r="E1399" t="s">
        <v>4254</v>
      </c>
      <c r="F1399" t="s">
        <v>4222</v>
      </c>
      <c r="G1399" t="s">
        <v>4263</v>
      </c>
    </row>
    <row r="1400" spans="1:11" x14ac:dyDescent="0.2">
      <c r="A1400" t="s">
        <v>4264</v>
      </c>
      <c r="B1400">
        <v>1021063</v>
      </c>
      <c r="C1400" t="s">
        <v>4265</v>
      </c>
      <c r="D1400" t="s">
        <v>4253</v>
      </c>
      <c r="E1400" t="s">
        <v>4254</v>
      </c>
      <c r="F1400" t="s">
        <v>4239</v>
      </c>
      <c r="G1400" t="s">
        <v>4266</v>
      </c>
    </row>
    <row r="1401" spans="1:11" x14ac:dyDescent="0.2">
      <c r="A1401" t="s">
        <v>4267</v>
      </c>
      <c r="B1401">
        <v>1023069</v>
      </c>
      <c r="C1401" t="s">
        <v>4268</v>
      </c>
      <c r="D1401" t="s">
        <v>4253</v>
      </c>
      <c r="E1401" t="s">
        <v>4254</v>
      </c>
      <c r="F1401" t="s">
        <v>4222</v>
      </c>
      <c r="G1401" t="s">
        <v>4266</v>
      </c>
    </row>
    <row r="1402" spans="1:11" x14ac:dyDescent="0.2">
      <c r="B1402">
        <v>1455751</v>
      </c>
      <c r="C1402">
        <v>1022936</v>
      </c>
      <c r="D1402" t="s">
        <v>4269</v>
      </c>
      <c r="E1402">
        <v>30</v>
      </c>
      <c r="F1402">
        <v>50</v>
      </c>
      <c r="G1402" t="s">
        <v>4270</v>
      </c>
      <c r="H1402" t="s">
        <v>4269</v>
      </c>
      <c r="I1402" t="s">
        <v>4254</v>
      </c>
      <c r="J1402" t="s">
        <v>1039</v>
      </c>
      <c r="K1402" t="s">
        <v>4271</v>
      </c>
    </row>
    <row r="1403" spans="1:11" x14ac:dyDescent="0.2">
      <c r="A1403" t="s">
        <v>4272</v>
      </c>
      <c r="B1403">
        <v>1023542</v>
      </c>
      <c r="C1403" t="s">
        <v>4273</v>
      </c>
      <c r="D1403" t="s">
        <v>4269</v>
      </c>
      <c r="E1403" t="s">
        <v>4254</v>
      </c>
      <c r="F1403" t="s">
        <v>4239</v>
      </c>
      <c r="G1403" t="s">
        <v>4274</v>
      </c>
    </row>
    <row r="1404" spans="1:11" x14ac:dyDescent="0.2">
      <c r="A1404" t="s">
        <v>4275</v>
      </c>
      <c r="B1404">
        <v>1024269</v>
      </c>
      <c r="C1404" t="s">
        <v>4276</v>
      </c>
      <c r="D1404" t="s">
        <v>4269</v>
      </c>
      <c r="E1404" t="s">
        <v>4254</v>
      </c>
      <c r="F1404" t="s">
        <v>4239</v>
      </c>
      <c r="G1404" t="s">
        <v>4277</v>
      </c>
    </row>
    <row r="1405" spans="1:11" x14ac:dyDescent="0.2">
      <c r="B1405">
        <v>1460254</v>
      </c>
      <c r="C1405">
        <v>1025202</v>
      </c>
      <c r="D1405" t="s">
        <v>4278</v>
      </c>
      <c r="E1405">
        <v>32</v>
      </c>
      <c r="F1405">
        <v>14</v>
      </c>
      <c r="G1405" t="s">
        <v>4279</v>
      </c>
      <c r="H1405" t="s">
        <v>4280</v>
      </c>
      <c r="I1405" t="s">
        <v>4254</v>
      </c>
      <c r="J1405" t="s">
        <v>1039</v>
      </c>
      <c r="K1405" t="s">
        <v>4281</v>
      </c>
    </row>
    <row r="1406" spans="1:11" x14ac:dyDescent="0.2">
      <c r="A1406" t="s">
        <v>4282</v>
      </c>
      <c r="B1406">
        <v>1025197</v>
      </c>
      <c r="C1406" t="s">
        <v>4283</v>
      </c>
      <c r="D1406" t="s">
        <v>4284</v>
      </c>
      <c r="E1406" t="s">
        <v>4285</v>
      </c>
      <c r="F1406" t="s">
        <v>4239</v>
      </c>
      <c r="G1406" t="s">
        <v>4281</v>
      </c>
    </row>
    <row r="1407" spans="1:11" x14ac:dyDescent="0.2">
      <c r="A1407" t="s">
        <v>4286</v>
      </c>
      <c r="B1407">
        <v>1025841</v>
      </c>
      <c r="C1407" t="s">
        <v>4287</v>
      </c>
      <c r="D1407" t="s">
        <v>4288</v>
      </c>
      <c r="E1407" t="s">
        <v>4285</v>
      </c>
      <c r="F1407" t="s">
        <v>4239</v>
      </c>
      <c r="G1407" t="s">
        <v>4289</v>
      </c>
    </row>
    <row r="1408" spans="1:11" x14ac:dyDescent="0.2">
      <c r="B1408">
        <v>1462457</v>
      </c>
      <c r="C1408">
        <v>1026667</v>
      </c>
      <c r="D1408" t="s">
        <v>4290</v>
      </c>
      <c r="E1408">
        <v>45</v>
      </c>
      <c r="F1408">
        <v>28</v>
      </c>
      <c r="G1408" t="s">
        <v>4291</v>
      </c>
      <c r="H1408" t="s">
        <v>4290</v>
      </c>
      <c r="I1408" t="s">
        <v>4285</v>
      </c>
      <c r="J1408" t="s">
        <v>1039</v>
      </c>
      <c r="K1408" t="s">
        <v>4292</v>
      </c>
    </row>
    <row r="1409" spans="1:11" x14ac:dyDescent="0.2">
      <c r="A1409" t="s">
        <v>4293</v>
      </c>
      <c r="B1409">
        <v>1026280</v>
      </c>
      <c r="C1409" t="s">
        <v>4294</v>
      </c>
      <c r="D1409" t="s">
        <v>4295</v>
      </c>
      <c r="E1409" t="s">
        <v>4296</v>
      </c>
      <c r="F1409" t="s">
        <v>4239</v>
      </c>
      <c r="G1409" t="s">
        <v>4297</v>
      </c>
    </row>
    <row r="1410" spans="1:11" x14ac:dyDescent="0.2">
      <c r="A1410" t="s">
        <v>4298</v>
      </c>
      <c r="B1410">
        <v>1026515</v>
      </c>
      <c r="C1410" t="s">
        <v>4299</v>
      </c>
      <c r="D1410" t="s">
        <v>4295</v>
      </c>
      <c r="E1410" t="s">
        <v>4296</v>
      </c>
      <c r="F1410" t="s">
        <v>2098</v>
      </c>
      <c r="G1410" t="s">
        <v>4300</v>
      </c>
    </row>
    <row r="1411" spans="1:11" x14ac:dyDescent="0.2">
      <c r="B1411">
        <v>1463811</v>
      </c>
      <c r="C1411">
        <v>1026562</v>
      </c>
      <c r="D1411" t="s">
        <v>4301</v>
      </c>
      <c r="E1411">
        <v>16</v>
      </c>
      <c r="F1411">
        <v>53</v>
      </c>
      <c r="G1411" t="s">
        <v>4302</v>
      </c>
      <c r="H1411" t="s">
        <v>4301</v>
      </c>
      <c r="I1411" t="s">
        <v>4296</v>
      </c>
      <c r="J1411" t="s">
        <v>1039</v>
      </c>
      <c r="K1411" t="s">
        <v>4303</v>
      </c>
    </row>
    <row r="1412" spans="1:11" x14ac:dyDescent="0.2">
      <c r="A1412" t="s">
        <v>4304</v>
      </c>
      <c r="B1412">
        <v>1026865</v>
      </c>
      <c r="C1412" t="s">
        <v>4305</v>
      </c>
      <c r="D1412" t="s">
        <v>4306</v>
      </c>
      <c r="E1412" t="s">
        <v>4296</v>
      </c>
      <c r="F1412" t="s">
        <v>4239</v>
      </c>
      <c r="G1412" t="s">
        <v>4307</v>
      </c>
    </row>
    <row r="1413" spans="1:11" x14ac:dyDescent="0.2">
      <c r="B1413">
        <v>1469713</v>
      </c>
      <c r="C1413">
        <v>1030511</v>
      </c>
      <c r="D1413" t="s">
        <v>4308</v>
      </c>
      <c r="E1413">
        <v>52</v>
      </c>
      <c r="F1413">
        <v>62</v>
      </c>
      <c r="G1413" t="s">
        <v>4309</v>
      </c>
      <c r="H1413" t="s">
        <v>4308</v>
      </c>
      <c r="I1413" t="s">
        <v>4296</v>
      </c>
      <c r="J1413" t="s">
        <v>1039</v>
      </c>
      <c r="K1413" t="s">
        <v>4310</v>
      </c>
    </row>
    <row r="1414" spans="1:11" x14ac:dyDescent="0.2">
      <c r="A1414" t="s">
        <v>4311</v>
      </c>
      <c r="B1414">
        <v>1029487</v>
      </c>
      <c r="C1414" t="s">
        <v>4312</v>
      </c>
      <c r="D1414" t="s">
        <v>4313</v>
      </c>
      <c r="E1414" t="s">
        <v>4314</v>
      </c>
      <c r="F1414" t="s">
        <v>2098</v>
      </c>
      <c r="G1414" t="s">
        <v>4315</v>
      </c>
    </row>
    <row r="1415" spans="1:11" x14ac:dyDescent="0.2">
      <c r="B1415">
        <v>1471890</v>
      </c>
      <c r="C1415">
        <v>1029391</v>
      </c>
      <c r="D1415" t="s">
        <v>4316</v>
      </c>
      <c r="E1415">
        <v>25</v>
      </c>
      <c r="F1415">
        <v>14</v>
      </c>
      <c r="G1415" t="s">
        <v>4317</v>
      </c>
      <c r="H1415" t="s">
        <v>4316</v>
      </c>
      <c r="I1415" t="s">
        <v>4314</v>
      </c>
      <c r="J1415" t="s">
        <v>2861</v>
      </c>
      <c r="K1415" t="s">
        <v>4318</v>
      </c>
    </row>
    <row r="1416" spans="1:11" x14ac:dyDescent="0.2">
      <c r="A1416" t="s">
        <v>4319</v>
      </c>
      <c r="B1416">
        <v>1029701</v>
      </c>
      <c r="C1416" t="s">
        <v>4320</v>
      </c>
      <c r="D1416" t="s">
        <v>4321</v>
      </c>
      <c r="E1416" t="s">
        <v>4314</v>
      </c>
      <c r="F1416" t="s">
        <v>2098</v>
      </c>
      <c r="G1416" t="s">
        <v>4318</v>
      </c>
    </row>
    <row r="1417" spans="1:11" x14ac:dyDescent="0.2">
      <c r="A1417" t="s">
        <v>4322</v>
      </c>
      <c r="B1417">
        <v>1030263</v>
      </c>
      <c r="C1417" t="s">
        <v>4323</v>
      </c>
      <c r="D1417" t="s">
        <v>4324</v>
      </c>
      <c r="E1417" t="s">
        <v>4325</v>
      </c>
      <c r="F1417" t="s">
        <v>2098</v>
      </c>
      <c r="G1417" t="s">
        <v>4326</v>
      </c>
    </row>
    <row r="1418" spans="1:11" x14ac:dyDescent="0.2">
      <c r="A1418" t="s">
        <v>4327</v>
      </c>
      <c r="B1418">
        <v>1033110</v>
      </c>
      <c r="C1418" t="s">
        <v>4328</v>
      </c>
      <c r="D1418" t="s">
        <v>4329</v>
      </c>
      <c r="E1418" t="s">
        <v>4325</v>
      </c>
      <c r="F1418" t="s">
        <v>2098</v>
      </c>
      <c r="G1418" t="s">
        <v>4330</v>
      </c>
    </row>
    <row r="1419" spans="1:11" x14ac:dyDescent="0.2">
      <c r="B1419">
        <v>1484142</v>
      </c>
      <c r="C1419">
        <v>1033003</v>
      </c>
      <c r="D1419" t="s">
        <v>4331</v>
      </c>
      <c r="E1419">
        <v>26</v>
      </c>
      <c r="F1419">
        <v>25</v>
      </c>
      <c r="G1419" t="s">
        <v>4332</v>
      </c>
      <c r="H1419" t="s">
        <v>4333</v>
      </c>
      <c r="I1419" t="s">
        <v>4325</v>
      </c>
      <c r="J1419" t="s">
        <v>1039</v>
      </c>
      <c r="K1419" t="s">
        <v>4334</v>
      </c>
    </row>
    <row r="1420" spans="1:11" x14ac:dyDescent="0.2">
      <c r="A1420" t="s">
        <v>4335</v>
      </c>
      <c r="B1420">
        <v>1032988</v>
      </c>
      <c r="C1420" t="s">
        <v>4336</v>
      </c>
      <c r="D1420" t="s">
        <v>4337</v>
      </c>
      <c r="E1420" t="s">
        <v>4325</v>
      </c>
      <c r="F1420" t="s">
        <v>2098</v>
      </c>
      <c r="G1420" t="s">
        <v>4334</v>
      </c>
    </row>
    <row r="1421" spans="1:11" x14ac:dyDescent="0.2">
      <c r="B1421">
        <v>1490942</v>
      </c>
      <c r="C1421">
        <v>1035301</v>
      </c>
      <c r="D1421" t="s">
        <v>4338</v>
      </c>
      <c r="E1421">
        <v>30</v>
      </c>
      <c r="F1421">
        <v>27</v>
      </c>
      <c r="G1421" t="s">
        <v>4339</v>
      </c>
      <c r="H1421" t="s">
        <v>4338</v>
      </c>
      <c r="I1421" t="s">
        <v>4340</v>
      </c>
      <c r="J1421" t="s">
        <v>1039</v>
      </c>
      <c r="K1421" t="s">
        <v>4341</v>
      </c>
    </row>
    <row r="1422" spans="1:11" x14ac:dyDescent="0.2">
      <c r="A1422" t="s">
        <v>4342</v>
      </c>
      <c r="B1422">
        <v>1035075</v>
      </c>
      <c r="C1422" t="s">
        <v>4343</v>
      </c>
      <c r="D1422" t="s">
        <v>4338</v>
      </c>
      <c r="E1422" t="s">
        <v>4340</v>
      </c>
      <c r="F1422" t="s">
        <v>2098</v>
      </c>
      <c r="G1422" t="s">
        <v>4344</v>
      </c>
    </row>
    <row r="1423" spans="1:11" x14ac:dyDescent="0.2">
      <c r="B1423">
        <v>1491355</v>
      </c>
      <c r="C1423">
        <v>1034366</v>
      </c>
      <c r="D1423" t="s">
        <v>4345</v>
      </c>
      <c r="E1423">
        <v>23</v>
      </c>
      <c r="F1423">
        <v>14</v>
      </c>
      <c r="G1423" t="s">
        <v>4346</v>
      </c>
      <c r="H1423" t="s">
        <v>4345</v>
      </c>
      <c r="I1423" t="s">
        <v>4347</v>
      </c>
      <c r="J1423" t="s">
        <v>1039</v>
      </c>
      <c r="K1423" t="s">
        <v>4348</v>
      </c>
    </row>
    <row r="1424" spans="1:11" x14ac:dyDescent="0.2">
      <c r="A1424" t="s">
        <v>4349</v>
      </c>
      <c r="B1424">
        <v>1034716</v>
      </c>
      <c r="C1424" t="s">
        <v>4350</v>
      </c>
      <c r="D1424" t="s">
        <v>4345</v>
      </c>
      <c r="E1424" t="s">
        <v>4347</v>
      </c>
      <c r="F1424" t="s">
        <v>2098</v>
      </c>
      <c r="G1424" t="s">
        <v>4348</v>
      </c>
    </row>
    <row r="1425" spans="1:11" x14ac:dyDescent="0.2">
      <c r="A1425" t="s">
        <v>4351</v>
      </c>
      <c r="B1425">
        <v>1034523</v>
      </c>
      <c r="C1425" t="s">
        <v>4352</v>
      </c>
      <c r="D1425" t="s">
        <v>4353</v>
      </c>
      <c r="E1425" t="s">
        <v>4354</v>
      </c>
      <c r="F1425" t="s">
        <v>2098</v>
      </c>
      <c r="G1425" t="s">
        <v>4355</v>
      </c>
    </row>
    <row r="1426" spans="1:11" x14ac:dyDescent="0.2">
      <c r="A1426" t="s">
        <v>4356</v>
      </c>
      <c r="B1426">
        <v>1031507</v>
      </c>
      <c r="C1426" t="s">
        <v>4357</v>
      </c>
      <c r="D1426" t="s">
        <v>4358</v>
      </c>
      <c r="E1426" t="s">
        <v>4354</v>
      </c>
      <c r="F1426" t="s">
        <v>2098</v>
      </c>
      <c r="G1426" t="s">
        <v>4355</v>
      </c>
    </row>
    <row r="1427" spans="1:11" x14ac:dyDescent="0.2">
      <c r="B1427">
        <v>1498217</v>
      </c>
      <c r="C1427">
        <v>1031140</v>
      </c>
      <c r="D1427" t="s">
        <v>4359</v>
      </c>
      <c r="E1427">
        <v>26</v>
      </c>
      <c r="F1427">
        <v>23</v>
      </c>
      <c r="G1427" t="s">
        <v>4360</v>
      </c>
      <c r="H1427" t="s">
        <v>4359</v>
      </c>
      <c r="I1427" t="s">
        <v>4354</v>
      </c>
      <c r="J1427" t="s">
        <v>1039</v>
      </c>
      <c r="K1427" t="s">
        <v>4361</v>
      </c>
    </row>
    <row r="1428" spans="1:11" x14ac:dyDescent="0.2">
      <c r="A1428" t="s">
        <v>4362</v>
      </c>
      <c r="B1428">
        <v>1030541</v>
      </c>
      <c r="C1428" t="s">
        <v>4363</v>
      </c>
      <c r="D1428" t="s">
        <v>4364</v>
      </c>
      <c r="E1428" t="s">
        <v>4365</v>
      </c>
      <c r="F1428" t="s">
        <v>2098</v>
      </c>
      <c r="G1428" t="s">
        <v>4361</v>
      </c>
    </row>
    <row r="1429" spans="1:11" x14ac:dyDescent="0.2">
      <c r="A1429" t="s">
        <v>4366</v>
      </c>
      <c r="B1429">
        <v>1030258</v>
      </c>
      <c r="C1429" t="s">
        <v>4367</v>
      </c>
      <c r="D1429" t="s">
        <v>4368</v>
      </c>
      <c r="E1429" t="s">
        <v>4365</v>
      </c>
      <c r="F1429" t="s">
        <v>2098</v>
      </c>
      <c r="G1429" t="s">
        <v>4369</v>
      </c>
    </row>
    <row r="1430" spans="1:11" x14ac:dyDescent="0.2">
      <c r="B1430">
        <v>1500705</v>
      </c>
      <c r="C1430">
        <v>1030022</v>
      </c>
      <c r="D1430" t="s">
        <v>2885</v>
      </c>
      <c r="E1430">
        <v>29</v>
      </c>
      <c r="F1430" t="s">
        <v>4370</v>
      </c>
      <c r="G1430" t="s">
        <v>4371</v>
      </c>
      <c r="H1430" t="s">
        <v>4372</v>
      </c>
      <c r="I1430" t="s">
        <v>1039</v>
      </c>
      <c r="J1430" t="s">
        <v>4373</v>
      </c>
    </row>
    <row r="1431" spans="1:11" x14ac:dyDescent="0.2">
      <c r="A1431" t="s">
        <v>4374</v>
      </c>
      <c r="B1431">
        <v>1030021</v>
      </c>
      <c r="C1431" t="s">
        <v>4375</v>
      </c>
      <c r="D1431" t="s">
        <v>4371</v>
      </c>
      <c r="E1431" t="s">
        <v>4372</v>
      </c>
      <c r="F1431" t="s">
        <v>2098</v>
      </c>
      <c r="G1431" t="s">
        <v>4373</v>
      </c>
    </row>
    <row r="1432" spans="1:11" x14ac:dyDescent="0.2">
      <c r="A1432" t="s">
        <v>4376</v>
      </c>
      <c r="B1432">
        <v>1032366</v>
      </c>
      <c r="C1432" t="s">
        <v>4377</v>
      </c>
      <c r="D1432" t="s">
        <v>4378</v>
      </c>
      <c r="E1432" t="s">
        <v>4379</v>
      </c>
      <c r="F1432" t="s">
        <v>2098</v>
      </c>
      <c r="G1432" t="s">
        <v>4380</v>
      </c>
    </row>
    <row r="1433" spans="1:11" x14ac:dyDescent="0.2">
      <c r="B1433">
        <v>1507666</v>
      </c>
      <c r="C1433">
        <v>1032768</v>
      </c>
      <c r="D1433" t="s">
        <v>4381</v>
      </c>
      <c r="E1433">
        <v>26</v>
      </c>
      <c r="F1433">
        <v>12</v>
      </c>
      <c r="G1433" t="s">
        <v>4382</v>
      </c>
      <c r="H1433" t="s">
        <v>4383</v>
      </c>
      <c r="I1433" t="s">
        <v>4379</v>
      </c>
      <c r="J1433" t="s">
        <v>1039</v>
      </c>
      <c r="K1433" t="s">
        <v>4384</v>
      </c>
    </row>
    <row r="1434" spans="1:11" x14ac:dyDescent="0.2">
      <c r="A1434" t="s">
        <v>4385</v>
      </c>
      <c r="B1434">
        <v>1032738</v>
      </c>
      <c r="C1434" t="s">
        <v>4386</v>
      </c>
      <c r="D1434" t="s">
        <v>4387</v>
      </c>
      <c r="E1434" t="s">
        <v>4379</v>
      </c>
      <c r="F1434" t="s">
        <v>2098</v>
      </c>
      <c r="G1434" t="s">
        <v>4388</v>
      </c>
    </row>
    <row r="1435" spans="1:11" x14ac:dyDescent="0.2">
      <c r="A1435" t="s">
        <v>4389</v>
      </c>
      <c r="B1435">
        <v>1032902</v>
      </c>
      <c r="C1435" t="s">
        <v>4390</v>
      </c>
      <c r="D1435" t="s">
        <v>4391</v>
      </c>
      <c r="E1435" t="s">
        <v>4392</v>
      </c>
      <c r="F1435" t="s">
        <v>2098</v>
      </c>
      <c r="G1435" t="s">
        <v>4393</v>
      </c>
    </row>
    <row r="1436" spans="1:11" x14ac:dyDescent="0.2">
      <c r="B1436">
        <v>1509922</v>
      </c>
      <c r="C1436">
        <v>1033292</v>
      </c>
      <c r="D1436" t="s">
        <v>4394</v>
      </c>
      <c r="E1436">
        <v>38</v>
      </c>
      <c r="F1436">
        <v>58</v>
      </c>
      <c r="G1436" t="s">
        <v>4395</v>
      </c>
      <c r="H1436" t="s">
        <v>4396</v>
      </c>
      <c r="I1436" t="s">
        <v>4392</v>
      </c>
      <c r="J1436" t="s">
        <v>1039</v>
      </c>
      <c r="K1436" t="s">
        <v>4397</v>
      </c>
    </row>
    <row r="1437" spans="1:11" x14ac:dyDescent="0.2">
      <c r="A1437" t="s">
        <v>4398</v>
      </c>
      <c r="B1437">
        <v>1034058</v>
      </c>
      <c r="C1437" t="s">
        <v>4399</v>
      </c>
      <c r="D1437" t="s">
        <v>4396</v>
      </c>
      <c r="E1437" t="s">
        <v>4400</v>
      </c>
      <c r="F1437" t="s">
        <v>2098</v>
      </c>
      <c r="G1437" t="s">
        <v>4401</v>
      </c>
    </row>
    <row r="1438" spans="1:11" x14ac:dyDescent="0.2">
      <c r="B1438">
        <v>1513792</v>
      </c>
      <c r="C1438">
        <v>1037076</v>
      </c>
      <c r="D1438" t="s">
        <v>4402</v>
      </c>
      <c r="E1438">
        <v>43</v>
      </c>
      <c r="F1438">
        <v>38</v>
      </c>
      <c r="G1438" t="s">
        <v>4403</v>
      </c>
      <c r="H1438" t="s">
        <v>4402</v>
      </c>
      <c r="I1438" t="s">
        <v>4400</v>
      </c>
      <c r="J1438" t="s">
        <v>1039</v>
      </c>
      <c r="K1438" t="s">
        <v>4404</v>
      </c>
    </row>
    <row r="1439" spans="1:11" x14ac:dyDescent="0.2">
      <c r="B1439">
        <v>1520514</v>
      </c>
      <c r="C1439">
        <v>1040306</v>
      </c>
      <c r="D1439" t="s">
        <v>2885</v>
      </c>
      <c r="E1439">
        <v>48</v>
      </c>
      <c r="F1439" t="s">
        <v>4403</v>
      </c>
      <c r="G1439" t="s">
        <v>4405</v>
      </c>
      <c r="H1439" t="s">
        <v>4400</v>
      </c>
      <c r="I1439" t="s">
        <v>1039</v>
      </c>
      <c r="J1439" t="s">
        <v>4406</v>
      </c>
    </row>
    <row r="1440" spans="1:11" x14ac:dyDescent="0.2">
      <c r="A1440" t="s">
        <v>4407</v>
      </c>
      <c r="B1440">
        <v>1039482</v>
      </c>
      <c r="C1440" t="s">
        <v>4408</v>
      </c>
      <c r="D1440" t="s">
        <v>4409</v>
      </c>
      <c r="E1440" t="s">
        <v>4410</v>
      </c>
      <c r="F1440" t="s">
        <v>2098</v>
      </c>
      <c r="G1440" t="s">
        <v>4411</v>
      </c>
    </row>
    <row r="1441" spans="1:11" x14ac:dyDescent="0.2">
      <c r="B1441">
        <v>1530275</v>
      </c>
      <c r="C1441">
        <v>1040265</v>
      </c>
      <c r="D1441" t="s">
        <v>4409</v>
      </c>
      <c r="E1441">
        <v>35</v>
      </c>
      <c r="F1441">
        <v>20</v>
      </c>
      <c r="G1441" t="s">
        <v>4412</v>
      </c>
      <c r="H1441" t="s">
        <v>4409</v>
      </c>
      <c r="I1441" t="s">
        <v>4410</v>
      </c>
      <c r="J1441" t="s">
        <v>3017</v>
      </c>
      <c r="K1441" t="s">
        <v>4413</v>
      </c>
    </row>
    <row r="1442" spans="1:11" x14ac:dyDescent="0.2">
      <c r="A1442" t="s">
        <v>4414</v>
      </c>
      <c r="B1442">
        <v>1037846</v>
      </c>
      <c r="C1442" t="s">
        <v>4415</v>
      </c>
      <c r="D1442" t="s">
        <v>4409</v>
      </c>
      <c r="E1442" t="s">
        <v>4410</v>
      </c>
      <c r="F1442" t="s">
        <v>2098</v>
      </c>
      <c r="G1442" t="s">
        <v>4413</v>
      </c>
    </row>
    <row r="1443" spans="1:11" x14ac:dyDescent="0.2">
      <c r="A1443" t="s">
        <v>4416</v>
      </c>
      <c r="B1443">
        <v>1037662</v>
      </c>
      <c r="C1443" t="s">
        <v>4417</v>
      </c>
      <c r="D1443" t="s">
        <v>4418</v>
      </c>
      <c r="E1443" t="s">
        <v>4410</v>
      </c>
      <c r="F1443" t="s">
        <v>2098</v>
      </c>
      <c r="G1443" t="s">
        <v>4419</v>
      </c>
    </row>
    <row r="1444" spans="1:11" x14ac:dyDescent="0.2">
      <c r="A1444" t="s">
        <v>4420</v>
      </c>
      <c r="B1444">
        <v>1038070</v>
      </c>
      <c r="C1444" t="s">
        <v>4421</v>
      </c>
      <c r="D1444" t="s">
        <v>4418</v>
      </c>
      <c r="E1444" t="s">
        <v>4410</v>
      </c>
      <c r="F1444" t="s">
        <v>2098</v>
      </c>
      <c r="G1444" t="s">
        <v>4422</v>
      </c>
    </row>
    <row r="1445" spans="1:11" x14ac:dyDescent="0.2">
      <c r="B1445">
        <v>1538845</v>
      </c>
      <c r="C1445">
        <v>1039601</v>
      </c>
      <c r="D1445" t="s">
        <v>4423</v>
      </c>
      <c r="E1445">
        <v>30</v>
      </c>
      <c r="F1445">
        <v>30</v>
      </c>
      <c r="G1445" t="s">
        <v>4424</v>
      </c>
      <c r="H1445" t="s">
        <v>4425</v>
      </c>
      <c r="I1445" t="s">
        <v>4426</v>
      </c>
      <c r="J1445" t="s">
        <v>3017</v>
      </c>
      <c r="K1445" t="s">
        <v>4427</v>
      </c>
    </row>
    <row r="1446" spans="1:11" x14ac:dyDescent="0.2">
      <c r="A1446" t="s">
        <v>4428</v>
      </c>
      <c r="B1446">
        <v>1039409</v>
      </c>
      <c r="C1446" t="s">
        <v>4429</v>
      </c>
      <c r="D1446" t="s">
        <v>4430</v>
      </c>
      <c r="E1446" t="s">
        <v>4426</v>
      </c>
      <c r="F1446" t="s">
        <v>2098</v>
      </c>
      <c r="G1446" t="s">
        <v>4427</v>
      </c>
    </row>
    <row r="1447" spans="1:11" x14ac:dyDescent="0.2">
      <c r="A1447" t="s">
        <v>4431</v>
      </c>
      <c r="B1447">
        <v>1039688</v>
      </c>
      <c r="C1447" t="s">
        <v>4432</v>
      </c>
      <c r="D1447" t="s">
        <v>4433</v>
      </c>
      <c r="E1447" t="s">
        <v>4426</v>
      </c>
      <c r="F1447" t="s">
        <v>4239</v>
      </c>
      <c r="G1447" t="s">
        <v>4434</v>
      </c>
    </row>
    <row r="1448" spans="1:11" x14ac:dyDescent="0.2">
      <c r="A1448" t="s">
        <v>4435</v>
      </c>
      <c r="B1448">
        <v>1040571</v>
      </c>
      <c r="C1448" t="s">
        <v>4436</v>
      </c>
      <c r="D1448" t="s">
        <v>4437</v>
      </c>
      <c r="E1448" t="s">
        <v>4426</v>
      </c>
      <c r="F1448" t="s">
        <v>2098</v>
      </c>
      <c r="G1448" t="s">
        <v>4438</v>
      </c>
    </row>
    <row r="1449" spans="1:11" x14ac:dyDescent="0.2">
      <c r="A1449" t="s">
        <v>4439</v>
      </c>
      <c r="B1449">
        <v>1040714</v>
      </c>
      <c r="C1449" t="s">
        <v>4440</v>
      </c>
      <c r="D1449" t="s">
        <v>4441</v>
      </c>
      <c r="E1449" t="s">
        <v>4426</v>
      </c>
      <c r="F1449" t="s">
        <v>2098</v>
      </c>
      <c r="G1449" t="s">
        <v>4438</v>
      </c>
    </row>
    <row r="1450" spans="1:11" x14ac:dyDescent="0.2">
      <c r="B1450">
        <v>1549899</v>
      </c>
      <c r="C1450">
        <v>1042067</v>
      </c>
      <c r="D1450" t="s">
        <v>4442</v>
      </c>
      <c r="E1450">
        <v>49</v>
      </c>
      <c r="F1450">
        <v>24</v>
      </c>
      <c r="G1450" t="s">
        <v>4443</v>
      </c>
      <c r="H1450" t="s">
        <v>4442</v>
      </c>
      <c r="I1450" t="s">
        <v>4426</v>
      </c>
      <c r="J1450" t="s">
        <v>3017</v>
      </c>
      <c r="K1450" t="s">
        <v>4444</v>
      </c>
    </row>
    <row r="1451" spans="1:11" x14ac:dyDescent="0.2">
      <c r="A1451" t="s">
        <v>4445</v>
      </c>
      <c r="B1451">
        <v>1041015</v>
      </c>
      <c r="C1451" t="s">
        <v>4446</v>
      </c>
      <c r="D1451" t="s">
        <v>4447</v>
      </c>
      <c r="E1451" t="s">
        <v>4426</v>
      </c>
      <c r="F1451" t="s">
        <v>2098</v>
      </c>
      <c r="G1451" t="s">
        <v>4444</v>
      </c>
    </row>
    <row r="1452" spans="1:11" x14ac:dyDescent="0.2">
      <c r="A1452" t="s">
        <v>4448</v>
      </c>
      <c r="B1452">
        <v>1041277</v>
      </c>
      <c r="C1452" t="s">
        <v>4449</v>
      </c>
      <c r="D1452" t="s">
        <v>4450</v>
      </c>
      <c r="E1452" t="s">
        <v>4451</v>
      </c>
      <c r="F1452" t="s">
        <v>2098</v>
      </c>
      <c r="G1452" t="s">
        <v>4452</v>
      </c>
    </row>
    <row r="1453" spans="1:11" x14ac:dyDescent="0.2">
      <c r="B1453">
        <v>1562483</v>
      </c>
      <c r="C1453">
        <v>1043131</v>
      </c>
      <c r="D1453" t="s">
        <v>4450</v>
      </c>
      <c r="E1453">
        <v>18</v>
      </c>
      <c r="F1453">
        <v>59</v>
      </c>
      <c r="G1453" t="s">
        <v>4453</v>
      </c>
      <c r="H1453" t="s">
        <v>4450</v>
      </c>
      <c r="I1453" t="s">
        <v>4451</v>
      </c>
      <c r="J1453" t="s">
        <v>3017</v>
      </c>
      <c r="K1453" t="s">
        <v>4454</v>
      </c>
    </row>
    <row r="1454" spans="1:11" x14ac:dyDescent="0.2">
      <c r="A1454" t="s">
        <v>4455</v>
      </c>
      <c r="B1454">
        <v>1042528</v>
      </c>
      <c r="C1454" t="s">
        <v>4456</v>
      </c>
      <c r="D1454" t="s">
        <v>4457</v>
      </c>
      <c r="E1454" t="s">
        <v>4458</v>
      </c>
      <c r="F1454" t="s">
        <v>2098</v>
      </c>
      <c r="G1454" t="s">
        <v>4459</v>
      </c>
    </row>
    <row r="1455" spans="1:11" x14ac:dyDescent="0.2">
      <c r="B1455">
        <v>1567467</v>
      </c>
      <c r="C1455">
        <v>1042564</v>
      </c>
      <c r="D1455" t="s">
        <v>4460</v>
      </c>
      <c r="E1455">
        <v>26</v>
      </c>
      <c r="F1455">
        <v>50</v>
      </c>
      <c r="G1455" t="s">
        <v>4461</v>
      </c>
      <c r="H1455" t="s">
        <v>4460</v>
      </c>
      <c r="I1455" t="s">
        <v>4462</v>
      </c>
      <c r="J1455" t="s">
        <v>3017</v>
      </c>
      <c r="K1455" t="s">
        <v>4463</v>
      </c>
    </row>
    <row r="1456" spans="1:11" x14ac:dyDescent="0.2">
      <c r="A1456" t="s">
        <v>4464</v>
      </c>
      <c r="B1456">
        <v>1042378</v>
      </c>
      <c r="C1456" t="s">
        <v>4465</v>
      </c>
      <c r="D1456" t="s">
        <v>4466</v>
      </c>
      <c r="E1456" t="s">
        <v>4462</v>
      </c>
      <c r="F1456" t="s">
        <v>2098</v>
      </c>
      <c r="G1456" t="s">
        <v>4467</v>
      </c>
    </row>
    <row r="1457" spans="1:11" x14ac:dyDescent="0.2">
      <c r="B1457">
        <v>1573029</v>
      </c>
      <c r="C1457">
        <v>1045830</v>
      </c>
      <c r="D1457" t="s">
        <v>4468</v>
      </c>
      <c r="E1457">
        <v>63</v>
      </c>
      <c r="F1457">
        <v>34</v>
      </c>
      <c r="G1457" t="s">
        <v>4469</v>
      </c>
      <c r="H1457" t="s">
        <v>4470</v>
      </c>
      <c r="I1457" t="s">
        <v>4462</v>
      </c>
      <c r="J1457" t="s">
        <v>3017</v>
      </c>
      <c r="K1457" t="s">
        <v>4471</v>
      </c>
    </row>
    <row r="1458" spans="1:11" x14ac:dyDescent="0.2">
      <c r="A1458" t="s">
        <v>4472</v>
      </c>
      <c r="B1458">
        <v>1046626</v>
      </c>
      <c r="C1458" t="s">
        <v>4473</v>
      </c>
      <c r="D1458" t="s">
        <v>4474</v>
      </c>
      <c r="E1458" t="s">
        <v>4475</v>
      </c>
      <c r="F1458" t="s">
        <v>3115</v>
      </c>
      <c r="G1458" t="s">
        <v>4476</v>
      </c>
    </row>
    <row r="1459" spans="1:11" x14ac:dyDescent="0.2">
      <c r="B1459">
        <v>1584211</v>
      </c>
      <c r="C1459">
        <v>1049902</v>
      </c>
      <c r="D1459" t="s">
        <v>4477</v>
      </c>
      <c r="E1459">
        <v>26</v>
      </c>
      <c r="F1459">
        <v>34</v>
      </c>
      <c r="G1459" t="s">
        <v>4478</v>
      </c>
      <c r="H1459" t="s">
        <v>4479</v>
      </c>
      <c r="I1459" t="s">
        <v>4475</v>
      </c>
      <c r="J1459" t="s">
        <v>1039</v>
      </c>
      <c r="K1459" t="s">
        <v>4480</v>
      </c>
    </row>
    <row r="1460" spans="1:11" x14ac:dyDescent="0.2">
      <c r="A1460" t="s">
        <v>4481</v>
      </c>
      <c r="B1460">
        <v>1049715</v>
      </c>
      <c r="C1460" t="s">
        <v>4482</v>
      </c>
      <c r="D1460" t="s">
        <v>4483</v>
      </c>
      <c r="E1460" t="s">
        <v>4475</v>
      </c>
      <c r="F1460" t="s">
        <v>3115</v>
      </c>
      <c r="G1460" t="s">
        <v>4484</v>
      </c>
    </row>
    <row r="1461" spans="1:11" x14ac:dyDescent="0.2">
      <c r="B1461">
        <v>1594830</v>
      </c>
      <c r="C1461">
        <v>1053831</v>
      </c>
      <c r="D1461" t="s">
        <v>4485</v>
      </c>
      <c r="E1461">
        <v>16</v>
      </c>
      <c r="F1461">
        <v>49</v>
      </c>
      <c r="G1461" t="s">
        <v>4486</v>
      </c>
      <c r="H1461" t="s">
        <v>4485</v>
      </c>
      <c r="I1461" t="s">
        <v>4475</v>
      </c>
      <c r="J1461" t="s">
        <v>3017</v>
      </c>
      <c r="K1461" t="s">
        <v>4487</v>
      </c>
    </row>
    <row r="1462" spans="1:11" x14ac:dyDescent="0.2">
      <c r="A1462" t="s">
        <v>4488</v>
      </c>
      <c r="B1462">
        <v>1054678</v>
      </c>
      <c r="C1462" t="s">
        <v>4489</v>
      </c>
      <c r="D1462" t="s">
        <v>4490</v>
      </c>
      <c r="E1462" t="s">
        <v>4491</v>
      </c>
      <c r="F1462" t="s">
        <v>3115</v>
      </c>
      <c r="G1462" t="s">
        <v>4492</v>
      </c>
    </row>
    <row r="1463" spans="1:11" x14ac:dyDescent="0.2">
      <c r="B1463">
        <v>1599131</v>
      </c>
      <c r="C1463">
        <v>1054941</v>
      </c>
      <c r="D1463" t="s">
        <v>4493</v>
      </c>
      <c r="E1463">
        <v>30</v>
      </c>
      <c r="F1463">
        <v>21</v>
      </c>
      <c r="G1463" t="s">
        <v>4494</v>
      </c>
      <c r="H1463" t="s">
        <v>4493</v>
      </c>
      <c r="I1463" t="s">
        <v>4495</v>
      </c>
      <c r="J1463" t="s">
        <v>1039</v>
      </c>
      <c r="K1463" t="s">
        <v>4496</v>
      </c>
    </row>
    <row r="1464" spans="1:11" x14ac:dyDescent="0.2">
      <c r="B1464">
        <v>1600821</v>
      </c>
      <c r="C1464">
        <v>1055423</v>
      </c>
      <c r="D1464" t="s">
        <v>4497</v>
      </c>
      <c r="E1464">
        <v>25</v>
      </c>
      <c r="F1464">
        <v>21</v>
      </c>
      <c r="G1464" t="s">
        <v>4494</v>
      </c>
      <c r="H1464" t="s">
        <v>4498</v>
      </c>
      <c r="I1464" t="s">
        <v>4495</v>
      </c>
      <c r="J1464" t="s">
        <v>1039</v>
      </c>
      <c r="K1464" t="s">
        <v>4499</v>
      </c>
    </row>
    <row r="1465" spans="1:11" x14ac:dyDescent="0.2">
      <c r="A1465" t="s">
        <v>4500</v>
      </c>
      <c r="B1465">
        <v>1055161</v>
      </c>
      <c r="C1465" t="s">
        <v>4501</v>
      </c>
      <c r="D1465" t="s">
        <v>4502</v>
      </c>
      <c r="E1465" t="s">
        <v>4495</v>
      </c>
      <c r="F1465" t="s">
        <v>3115</v>
      </c>
      <c r="G1465" t="s">
        <v>4503</v>
      </c>
    </row>
    <row r="1466" spans="1:11" x14ac:dyDescent="0.2">
      <c r="A1466" t="s">
        <v>4504</v>
      </c>
      <c r="B1466">
        <v>1057147</v>
      </c>
      <c r="C1466" t="s">
        <v>4505</v>
      </c>
      <c r="D1466" t="s">
        <v>4506</v>
      </c>
      <c r="E1466" t="s">
        <v>4495</v>
      </c>
      <c r="F1466" t="s">
        <v>3115</v>
      </c>
      <c r="G1466" t="s">
        <v>4507</v>
      </c>
    </row>
    <row r="1467" spans="1:11" x14ac:dyDescent="0.2">
      <c r="B1467">
        <v>1604920</v>
      </c>
      <c r="C1467">
        <v>1057459</v>
      </c>
      <c r="D1467" t="s">
        <v>4508</v>
      </c>
      <c r="E1467">
        <v>27</v>
      </c>
      <c r="F1467">
        <v>12</v>
      </c>
      <c r="G1467" t="s">
        <v>4509</v>
      </c>
      <c r="H1467" t="s">
        <v>4510</v>
      </c>
      <c r="I1467" t="s">
        <v>4511</v>
      </c>
      <c r="J1467" t="s">
        <v>1039</v>
      </c>
      <c r="K1467" t="s">
        <v>4512</v>
      </c>
    </row>
    <row r="1468" spans="1:11" x14ac:dyDescent="0.2">
      <c r="A1468" t="s">
        <v>4513</v>
      </c>
      <c r="B1468">
        <v>1059306</v>
      </c>
      <c r="C1468" t="s">
        <v>4514</v>
      </c>
      <c r="D1468" t="s">
        <v>4515</v>
      </c>
      <c r="E1468" t="s">
        <v>4511</v>
      </c>
      <c r="F1468" t="s">
        <v>3115</v>
      </c>
      <c r="G1468" t="s">
        <v>4516</v>
      </c>
    </row>
    <row r="1469" spans="1:11" x14ac:dyDescent="0.2">
      <c r="B1469">
        <v>1613759</v>
      </c>
      <c r="C1469">
        <v>1059352</v>
      </c>
      <c r="D1469" t="s">
        <v>4517</v>
      </c>
      <c r="E1469">
        <v>25</v>
      </c>
      <c r="F1469">
        <v>14</v>
      </c>
      <c r="G1469" t="s">
        <v>4518</v>
      </c>
      <c r="H1469" t="s">
        <v>4517</v>
      </c>
      <c r="I1469" t="s">
        <v>4511</v>
      </c>
      <c r="J1469" t="s">
        <v>1039</v>
      </c>
      <c r="K1469" t="s">
        <v>4519</v>
      </c>
    </row>
    <row r="1470" spans="1:11" x14ac:dyDescent="0.2">
      <c r="A1470" t="s">
        <v>4520</v>
      </c>
      <c r="B1470">
        <v>1061563</v>
      </c>
      <c r="C1470" t="s">
        <v>4521</v>
      </c>
      <c r="D1470" t="s">
        <v>4522</v>
      </c>
      <c r="E1470" t="s">
        <v>4523</v>
      </c>
      <c r="F1470" t="s">
        <v>3115</v>
      </c>
      <c r="G1470" t="s">
        <v>4524</v>
      </c>
    </row>
    <row r="1471" spans="1:11" x14ac:dyDescent="0.2">
      <c r="B1471">
        <v>1618765</v>
      </c>
      <c r="C1471">
        <v>1061360</v>
      </c>
      <c r="D1471" t="s">
        <v>4525</v>
      </c>
      <c r="E1471">
        <v>30</v>
      </c>
      <c r="F1471">
        <v>11</v>
      </c>
      <c r="G1471" t="s">
        <v>4526</v>
      </c>
      <c r="H1471" t="s">
        <v>4527</v>
      </c>
      <c r="I1471" t="s">
        <v>4523</v>
      </c>
      <c r="J1471" t="s">
        <v>1039</v>
      </c>
      <c r="K1471" t="s">
        <v>4528</v>
      </c>
    </row>
    <row r="1472" spans="1:11" x14ac:dyDescent="0.2">
      <c r="A1472" t="s">
        <v>4529</v>
      </c>
      <c r="B1472">
        <v>1061169</v>
      </c>
      <c r="C1472" t="s">
        <v>4530</v>
      </c>
      <c r="D1472" t="s">
        <v>4531</v>
      </c>
      <c r="E1472" t="s">
        <v>4523</v>
      </c>
      <c r="F1472" t="s">
        <v>3115</v>
      </c>
      <c r="G1472" t="s">
        <v>4528</v>
      </c>
    </row>
    <row r="1473" spans="1:11" x14ac:dyDescent="0.2">
      <c r="B1473">
        <v>1628201</v>
      </c>
      <c r="C1473">
        <v>1064248</v>
      </c>
      <c r="D1473" t="s">
        <v>4532</v>
      </c>
      <c r="E1473">
        <v>17</v>
      </c>
      <c r="F1473">
        <v>7</v>
      </c>
      <c r="G1473" t="s">
        <v>4533</v>
      </c>
      <c r="H1473" t="s">
        <v>4532</v>
      </c>
      <c r="I1473" t="s">
        <v>4523</v>
      </c>
      <c r="J1473" t="s">
        <v>3017</v>
      </c>
      <c r="K1473" t="s">
        <v>4534</v>
      </c>
    </row>
    <row r="1474" spans="1:11" x14ac:dyDescent="0.2">
      <c r="A1474" t="s">
        <v>4535</v>
      </c>
      <c r="B1474">
        <v>1064163</v>
      </c>
      <c r="C1474" t="s">
        <v>4536</v>
      </c>
      <c r="D1474" t="s">
        <v>4537</v>
      </c>
      <c r="E1474" t="s">
        <v>4523</v>
      </c>
      <c r="F1474" t="s">
        <v>3115</v>
      </c>
      <c r="G1474" t="s">
        <v>4534</v>
      </c>
    </row>
    <row r="1475" spans="1:11" x14ac:dyDescent="0.2">
      <c r="A1475" t="s">
        <v>4538</v>
      </c>
      <c r="B1475">
        <v>1064021</v>
      </c>
      <c r="C1475" t="s">
        <v>4539</v>
      </c>
      <c r="D1475" t="s">
        <v>4540</v>
      </c>
      <c r="E1475" t="s">
        <v>4523</v>
      </c>
      <c r="F1475" t="s">
        <v>3115</v>
      </c>
      <c r="G1475" t="s">
        <v>4541</v>
      </c>
    </row>
    <row r="1476" spans="1:11" x14ac:dyDescent="0.2">
      <c r="A1476" t="s">
        <v>4542</v>
      </c>
      <c r="B1476">
        <v>1066782</v>
      </c>
      <c r="C1476" t="s">
        <v>4543</v>
      </c>
      <c r="D1476" t="s">
        <v>4544</v>
      </c>
      <c r="E1476" t="s">
        <v>4545</v>
      </c>
      <c r="F1476" t="s">
        <v>3115</v>
      </c>
      <c r="G1476" t="s">
        <v>4546</v>
      </c>
    </row>
    <row r="1477" spans="1:11" x14ac:dyDescent="0.2">
      <c r="B1477">
        <v>1638194</v>
      </c>
      <c r="C1477">
        <v>1067307</v>
      </c>
      <c r="D1477" t="s">
        <v>4547</v>
      </c>
      <c r="E1477">
        <v>48</v>
      </c>
      <c r="F1477">
        <v>50</v>
      </c>
      <c r="G1477" t="s">
        <v>4548</v>
      </c>
      <c r="H1477" t="s">
        <v>4544</v>
      </c>
      <c r="I1477" t="s">
        <v>4545</v>
      </c>
      <c r="J1477" t="s">
        <v>3017</v>
      </c>
      <c r="K1477" t="s">
        <v>4549</v>
      </c>
    </row>
    <row r="1478" spans="1:11" x14ac:dyDescent="0.2">
      <c r="A1478" t="s">
        <v>4550</v>
      </c>
      <c r="B1478">
        <v>1066377</v>
      </c>
      <c r="C1478" t="s">
        <v>4551</v>
      </c>
      <c r="D1478" t="s">
        <v>4552</v>
      </c>
      <c r="E1478" t="s">
        <v>4545</v>
      </c>
      <c r="F1478" t="s">
        <v>3115</v>
      </c>
      <c r="G1478" t="s">
        <v>4549</v>
      </c>
    </row>
    <row r="1479" spans="1:11" x14ac:dyDescent="0.2">
      <c r="A1479" t="s">
        <v>4553</v>
      </c>
      <c r="B1479">
        <v>1068434</v>
      </c>
      <c r="C1479" t="s">
        <v>4554</v>
      </c>
      <c r="D1479" t="s">
        <v>4555</v>
      </c>
      <c r="E1479" t="s">
        <v>4545</v>
      </c>
      <c r="F1479" t="s">
        <v>3115</v>
      </c>
      <c r="G1479" t="s">
        <v>4556</v>
      </c>
    </row>
    <row r="1480" spans="1:11" x14ac:dyDescent="0.2">
      <c r="B1480">
        <v>1649341</v>
      </c>
      <c r="C1480">
        <v>1068731</v>
      </c>
      <c r="D1480" t="s">
        <v>3409</v>
      </c>
      <c r="E1480">
        <v>32</v>
      </c>
      <c r="F1480" t="s">
        <v>4557</v>
      </c>
      <c r="G1480" t="s">
        <v>4558</v>
      </c>
      <c r="H1480" t="s">
        <v>4545</v>
      </c>
      <c r="I1480" t="s">
        <v>3017</v>
      </c>
      <c r="J1480" t="s">
        <v>4559</v>
      </c>
    </row>
    <row r="1481" spans="1:11" x14ac:dyDescent="0.2">
      <c r="A1481" t="s">
        <v>4560</v>
      </c>
      <c r="B1481">
        <v>1068727</v>
      </c>
      <c r="C1481" t="s">
        <v>4561</v>
      </c>
      <c r="D1481" t="s">
        <v>4562</v>
      </c>
      <c r="E1481" t="s">
        <v>4545</v>
      </c>
      <c r="F1481" t="s">
        <v>3115</v>
      </c>
      <c r="G1481" t="s">
        <v>4559</v>
      </c>
    </row>
    <row r="1482" spans="1:11" x14ac:dyDescent="0.2">
      <c r="A1482" t="s">
        <v>4563</v>
      </c>
      <c r="B1482">
        <v>1067610</v>
      </c>
      <c r="C1482" t="s">
        <v>4564</v>
      </c>
      <c r="D1482" t="s">
        <v>4565</v>
      </c>
      <c r="E1482" t="s">
        <v>4545</v>
      </c>
      <c r="F1482" t="s">
        <v>3115</v>
      </c>
      <c r="G1482" t="s">
        <v>4566</v>
      </c>
    </row>
    <row r="1483" spans="1:11" x14ac:dyDescent="0.2">
      <c r="A1483" t="s">
        <v>4567</v>
      </c>
      <c r="B1483">
        <v>1068373</v>
      </c>
      <c r="C1483" t="s">
        <v>4568</v>
      </c>
      <c r="D1483" t="s">
        <v>4565</v>
      </c>
      <c r="E1483" t="s">
        <v>4545</v>
      </c>
      <c r="F1483" t="s">
        <v>3115</v>
      </c>
      <c r="G1483" t="s">
        <v>4569</v>
      </c>
    </row>
    <row r="1484" spans="1:11" x14ac:dyDescent="0.2">
      <c r="B1484">
        <v>1652171</v>
      </c>
      <c r="C1484">
        <v>1068193</v>
      </c>
      <c r="D1484" t="s">
        <v>4570</v>
      </c>
      <c r="E1484">
        <v>26</v>
      </c>
      <c r="F1484">
        <v>46</v>
      </c>
      <c r="G1484" t="s">
        <v>4571</v>
      </c>
      <c r="H1484" t="s">
        <v>4570</v>
      </c>
      <c r="I1484" t="s">
        <v>4572</v>
      </c>
      <c r="J1484" t="s">
        <v>3017</v>
      </c>
      <c r="K1484" t="s">
        <v>4573</v>
      </c>
    </row>
    <row r="1485" spans="1:11" x14ac:dyDescent="0.2">
      <c r="A1485" t="s">
        <v>4574</v>
      </c>
      <c r="B1485">
        <v>1067537</v>
      </c>
      <c r="C1485" t="s">
        <v>4575</v>
      </c>
      <c r="D1485" t="s">
        <v>4576</v>
      </c>
      <c r="E1485" t="s">
        <v>4572</v>
      </c>
      <c r="F1485" t="s">
        <v>3115</v>
      </c>
      <c r="G1485" t="s">
        <v>4577</v>
      </c>
    </row>
    <row r="1486" spans="1:11" x14ac:dyDescent="0.2">
      <c r="B1486">
        <v>1658722</v>
      </c>
      <c r="C1486">
        <v>1069807</v>
      </c>
      <c r="D1486" t="s">
        <v>4578</v>
      </c>
      <c r="E1486">
        <v>30</v>
      </c>
      <c r="F1486">
        <v>49</v>
      </c>
      <c r="G1486" t="s">
        <v>4579</v>
      </c>
      <c r="H1486" t="s">
        <v>4578</v>
      </c>
      <c r="I1486" t="s">
        <v>4572</v>
      </c>
      <c r="J1486" t="s">
        <v>3017</v>
      </c>
      <c r="K1486" t="s">
        <v>4580</v>
      </c>
    </row>
    <row r="1487" spans="1:11" x14ac:dyDescent="0.2">
      <c r="A1487" t="s">
        <v>4581</v>
      </c>
      <c r="B1487">
        <v>1070282</v>
      </c>
      <c r="C1487" t="s">
        <v>4582</v>
      </c>
      <c r="D1487" t="s">
        <v>4583</v>
      </c>
      <c r="E1487" t="s">
        <v>4572</v>
      </c>
      <c r="F1487" t="s">
        <v>3115</v>
      </c>
      <c r="G1487" t="s">
        <v>4584</v>
      </c>
    </row>
    <row r="1488" spans="1:11" x14ac:dyDescent="0.2">
      <c r="A1488" t="s">
        <v>4585</v>
      </c>
      <c r="B1488">
        <v>1074526</v>
      </c>
      <c r="C1488" t="s">
        <v>4586</v>
      </c>
      <c r="D1488" t="s">
        <v>4587</v>
      </c>
      <c r="E1488" t="s">
        <v>4572</v>
      </c>
      <c r="F1488" t="s">
        <v>2098</v>
      </c>
      <c r="G1488" t="s">
        <v>4588</v>
      </c>
    </row>
    <row r="1489" spans="1:11" x14ac:dyDescent="0.2">
      <c r="B1489">
        <v>1671776</v>
      </c>
      <c r="C1489">
        <v>1075709</v>
      </c>
      <c r="D1489" t="s">
        <v>4589</v>
      </c>
      <c r="E1489">
        <v>60</v>
      </c>
      <c r="F1489">
        <v>23</v>
      </c>
      <c r="G1489" t="s">
        <v>4590</v>
      </c>
      <c r="H1489" t="s">
        <v>4589</v>
      </c>
      <c r="I1489" t="s">
        <v>4572</v>
      </c>
      <c r="J1489" t="s">
        <v>1019</v>
      </c>
      <c r="K1489" t="s">
        <v>4591</v>
      </c>
    </row>
    <row r="1490" spans="1:11" x14ac:dyDescent="0.2">
      <c r="A1490" t="s">
        <v>4592</v>
      </c>
      <c r="B1490">
        <v>1076753</v>
      </c>
      <c r="C1490" t="s">
        <v>4593</v>
      </c>
      <c r="D1490" t="s">
        <v>4589</v>
      </c>
      <c r="E1490" t="s">
        <v>4594</v>
      </c>
      <c r="F1490" t="s">
        <v>3115</v>
      </c>
      <c r="G1490" t="s">
        <v>4595</v>
      </c>
    </row>
    <row r="1491" spans="1:11" x14ac:dyDescent="0.2">
      <c r="A1491" t="s">
        <v>4596</v>
      </c>
      <c r="B1491">
        <v>1077013</v>
      </c>
      <c r="C1491" t="s">
        <v>4597</v>
      </c>
      <c r="D1491" t="s">
        <v>4589</v>
      </c>
      <c r="E1491" t="s">
        <v>4594</v>
      </c>
      <c r="F1491" t="s">
        <v>3115</v>
      </c>
      <c r="G1491" t="s">
        <v>4598</v>
      </c>
    </row>
    <row r="1492" spans="1:11" x14ac:dyDescent="0.2">
      <c r="A1492" t="s">
        <v>4599</v>
      </c>
      <c r="B1492">
        <v>1077638</v>
      </c>
      <c r="C1492" t="s">
        <v>4600</v>
      </c>
      <c r="D1492" t="s">
        <v>4589</v>
      </c>
      <c r="E1492" t="s">
        <v>4594</v>
      </c>
      <c r="F1492" t="s">
        <v>3115</v>
      </c>
      <c r="G1492" t="s">
        <v>4601</v>
      </c>
    </row>
    <row r="1493" spans="1:11" x14ac:dyDescent="0.2">
      <c r="B1493">
        <v>1677821</v>
      </c>
      <c r="C1493">
        <v>1078004</v>
      </c>
      <c r="D1493" t="s">
        <v>4602</v>
      </c>
      <c r="E1493">
        <v>32</v>
      </c>
      <c r="F1493">
        <v>25</v>
      </c>
      <c r="G1493" t="s">
        <v>4603</v>
      </c>
      <c r="H1493" t="s">
        <v>4602</v>
      </c>
      <c r="I1493" t="s">
        <v>4594</v>
      </c>
      <c r="J1493" t="s">
        <v>1019</v>
      </c>
      <c r="K1493" t="s">
        <v>4604</v>
      </c>
    </row>
    <row r="1494" spans="1:11" x14ac:dyDescent="0.2">
      <c r="A1494" t="s">
        <v>4605</v>
      </c>
      <c r="B1494">
        <v>1076621</v>
      </c>
      <c r="C1494" t="s">
        <v>4606</v>
      </c>
      <c r="D1494" t="s">
        <v>4602</v>
      </c>
      <c r="E1494" t="s">
        <v>4594</v>
      </c>
      <c r="F1494" t="s">
        <v>3115</v>
      </c>
      <c r="G1494" t="s">
        <v>4607</v>
      </c>
    </row>
    <row r="1495" spans="1:11" x14ac:dyDescent="0.2">
      <c r="B1495">
        <v>1684961</v>
      </c>
      <c r="C1495">
        <v>1077529</v>
      </c>
      <c r="D1495" t="s">
        <v>4608</v>
      </c>
      <c r="E1495">
        <v>40</v>
      </c>
      <c r="F1495">
        <v>22</v>
      </c>
      <c r="G1495" t="s">
        <v>4609</v>
      </c>
      <c r="H1495" t="s">
        <v>4610</v>
      </c>
      <c r="I1495" t="s">
        <v>4594</v>
      </c>
      <c r="J1495" t="s">
        <v>1019</v>
      </c>
      <c r="K1495" t="s">
        <v>4611</v>
      </c>
    </row>
    <row r="1496" spans="1:11" x14ac:dyDescent="0.2">
      <c r="A1496" t="s">
        <v>4612</v>
      </c>
      <c r="B1496">
        <v>1077992</v>
      </c>
      <c r="C1496" t="s">
        <v>4613</v>
      </c>
      <c r="D1496" t="s">
        <v>4614</v>
      </c>
      <c r="E1496" t="s">
        <v>4594</v>
      </c>
      <c r="F1496" t="s">
        <v>3115</v>
      </c>
      <c r="G1496" t="s">
        <v>4611</v>
      </c>
    </row>
    <row r="1497" spans="1:11" x14ac:dyDescent="0.2">
      <c r="A1497" t="s">
        <v>4615</v>
      </c>
      <c r="B1497">
        <v>1078221</v>
      </c>
      <c r="C1497" t="s">
        <v>4616</v>
      </c>
      <c r="D1497" t="s">
        <v>4617</v>
      </c>
      <c r="E1497" t="s">
        <v>4618</v>
      </c>
      <c r="F1497" t="s">
        <v>2098</v>
      </c>
      <c r="G1497" t="s">
        <v>4619</v>
      </c>
    </row>
    <row r="1498" spans="1:11" x14ac:dyDescent="0.2">
      <c r="B1498">
        <v>1690450</v>
      </c>
      <c r="C1498">
        <v>1078268</v>
      </c>
      <c r="D1498" t="s">
        <v>4620</v>
      </c>
      <c r="E1498">
        <v>31</v>
      </c>
      <c r="F1498">
        <v>13</v>
      </c>
      <c r="G1498" t="s">
        <v>4621</v>
      </c>
      <c r="H1498" t="s">
        <v>4620</v>
      </c>
      <c r="I1498" t="s">
        <v>4622</v>
      </c>
      <c r="J1498" t="s">
        <v>1019</v>
      </c>
      <c r="K1498" t="s">
        <v>4623</v>
      </c>
    </row>
    <row r="1499" spans="1:11" x14ac:dyDescent="0.2">
      <c r="A1499" t="s">
        <v>4624</v>
      </c>
      <c r="B1499">
        <v>1077880</v>
      </c>
      <c r="C1499" t="s">
        <v>4625</v>
      </c>
      <c r="D1499" t="s">
        <v>4626</v>
      </c>
      <c r="E1499" t="s">
        <v>4622</v>
      </c>
      <c r="F1499" t="s">
        <v>3115</v>
      </c>
      <c r="G1499" t="s">
        <v>4627</v>
      </c>
    </row>
    <row r="1500" spans="1:11" x14ac:dyDescent="0.2">
      <c r="A1500" t="s">
        <v>4628</v>
      </c>
      <c r="B1500">
        <v>1080791</v>
      </c>
      <c r="C1500" t="s">
        <v>4629</v>
      </c>
      <c r="D1500" t="s">
        <v>4630</v>
      </c>
      <c r="E1500" t="s">
        <v>4622</v>
      </c>
      <c r="F1500" t="s">
        <v>2098</v>
      </c>
      <c r="G1500" t="s">
        <v>4631</v>
      </c>
    </row>
    <row r="1501" spans="1:11" x14ac:dyDescent="0.2">
      <c r="A1501" t="s">
        <v>4632</v>
      </c>
      <c r="B1501">
        <v>1081816</v>
      </c>
      <c r="C1501" t="s">
        <v>4633</v>
      </c>
      <c r="D1501" t="s">
        <v>4630</v>
      </c>
      <c r="E1501" t="s">
        <v>4622</v>
      </c>
      <c r="F1501" t="s">
        <v>2098</v>
      </c>
      <c r="G1501" t="s">
        <v>4634</v>
      </c>
    </row>
    <row r="1502" spans="1:11" x14ac:dyDescent="0.2">
      <c r="B1502">
        <v>1702618</v>
      </c>
      <c r="C1502">
        <v>1082208</v>
      </c>
      <c r="D1502" t="s">
        <v>4630</v>
      </c>
      <c r="E1502">
        <v>17</v>
      </c>
      <c r="F1502">
        <v>102</v>
      </c>
      <c r="G1502" t="s">
        <v>4635</v>
      </c>
      <c r="H1502" t="s">
        <v>4630</v>
      </c>
      <c r="I1502" t="s">
        <v>4622</v>
      </c>
      <c r="J1502" t="s">
        <v>3021</v>
      </c>
      <c r="K1502" t="s">
        <v>4636</v>
      </c>
    </row>
    <row r="1503" spans="1:11" x14ac:dyDescent="0.2">
      <c r="A1503" t="s">
        <v>4637</v>
      </c>
      <c r="B1503">
        <v>1082889</v>
      </c>
      <c r="C1503" t="s">
        <v>4638</v>
      </c>
      <c r="D1503" t="s">
        <v>4630</v>
      </c>
      <c r="E1503" t="s">
        <v>4639</v>
      </c>
      <c r="F1503" t="s">
        <v>2098</v>
      </c>
      <c r="G1503" t="s">
        <v>4640</v>
      </c>
    </row>
    <row r="1504" spans="1:11" x14ac:dyDescent="0.2">
      <c r="B1504">
        <v>1708614</v>
      </c>
      <c r="C1504">
        <v>1084879</v>
      </c>
      <c r="D1504" t="s">
        <v>4641</v>
      </c>
      <c r="E1504">
        <v>62</v>
      </c>
      <c r="F1504">
        <v>44</v>
      </c>
      <c r="G1504" t="s">
        <v>4642</v>
      </c>
      <c r="H1504" t="s">
        <v>4643</v>
      </c>
      <c r="I1504" t="s">
        <v>4639</v>
      </c>
      <c r="J1504" t="s">
        <v>1019</v>
      </c>
      <c r="K1504" t="s">
        <v>4644</v>
      </c>
    </row>
    <row r="1505" spans="1:11" x14ac:dyDescent="0.2">
      <c r="A1505" t="s">
        <v>4645</v>
      </c>
      <c r="B1505">
        <v>1084704</v>
      </c>
      <c r="C1505" t="s">
        <v>4646</v>
      </c>
      <c r="D1505" t="s">
        <v>4647</v>
      </c>
      <c r="E1505" t="s">
        <v>4648</v>
      </c>
      <c r="F1505" t="s">
        <v>2098</v>
      </c>
      <c r="G1505" t="s">
        <v>4649</v>
      </c>
    </row>
    <row r="1506" spans="1:11" x14ac:dyDescent="0.2">
      <c r="A1506" t="s">
        <v>4650</v>
      </c>
      <c r="B1506">
        <v>1084771</v>
      </c>
      <c r="C1506" t="s">
        <v>4651</v>
      </c>
      <c r="D1506" t="s">
        <v>4652</v>
      </c>
      <c r="E1506" t="s">
        <v>4653</v>
      </c>
      <c r="F1506" t="s">
        <v>2098</v>
      </c>
      <c r="G1506" t="s">
        <v>4654</v>
      </c>
    </row>
    <row r="1507" spans="1:11" x14ac:dyDescent="0.2">
      <c r="B1507">
        <v>1717233</v>
      </c>
      <c r="C1507">
        <v>1085716</v>
      </c>
      <c r="D1507" t="s">
        <v>4655</v>
      </c>
      <c r="E1507">
        <v>92</v>
      </c>
      <c r="F1507">
        <v>57</v>
      </c>
      <c r="G1507" t="s">
        <v>4656</v>
      </c>
      <c r="H1507" t="s">
        <v>4652</v>
      </c>
      <c r="I1507" t="s">
        <v>4653</v>
      </c>
      <c r="J1507" t="s">
        <v>3021</v>
      </c>
      <c r="K1507" t="s">
        <v>4657</v>
      </c>
    </row>
    <row r="1508" spans="1:11" x14ac:dyDescent="0.2">
      <c r="B1508">
        <v>1724292</v>
      </c>
      <c r="C1508">
        <v>1086567</v>
      </c>
      <c r="D1508" t="s">
        <v>4658</v>
      </c>
      <c r="E1508">
        <v>30</v>
      </c>
      <c r="F1508">
        <v>24</v>
      </c>
      <c r="G1508" t="s">
        <v>4656</v>
      </c>
      <c r="H1508" t="s">
        <v>4658</v>
      </c>
      <c r="I1508" t="s">
        <v>4659</v>
      </c>
      <c r="J1508" t="s">
        <v>3021</v>
      </c>
      <c r="K1508" t="s">
        <v>4660</v>
      </c>
    </row>
    <row r="1509" spans="1:11" x14ac:dyDescent="0.2">
      <c r="B1509">
        <v>1725861</v>
      </c>
      <c r="C1509">
        <v>1086738</v>
      </c>
      <c r="D1509" t="s">
        <v>4661</v>
      </c>
      <c r="E1509">
        <v>28</v>
      </c>
      <c r="F1509">
        <v>46</v>
      </c>
      <c r="G1509" t="s">
        <v>4656</v>
      </c>
      <c r="H1509" t="s">
        <v>4661</v>
      </c>
      <c r="I1509" t="s">
        <v>4659</v>
      </c>
      <c r="J1509" t="s">
        <v>3021</v>
      </c>
      <c r="K1509" t="s">
        <v>4662</v>
      </c>
    </row>
    <row r="1510" spans="1:11" x14ac:dyDescent="0.2">
      <c r="A1510" t="s">
        <v>4663</v>
      </c>
      <c r="B1510">
        <v>1087358</v>
      </c>
      <c r="C1510" t="s">
        <v>4664</v>
      </c>
      <c r="D1510" t="s">
        <v>4665</v>
      </c>
      <c r="E1510" t="s">
        <v>4659</v>
      </c>
      <c r="F1510" t="s">
        <v>2098</v>
      </c>
      <c r="G1510" t="s">
        <v>4662</v>
      </c>
    </row>
    <row r="1511" spans="1:11" x14ac:dyDescent="0.2">
      <c r="A1511" t="s">
        <v>4666</v>
      </c>
      <c r="B1511">
        <v>1089669</v>
      </c>
      <c r="C1511" t="s">
        <v>4667</v>
      </c>
      <c r="D1511" t="s">
        <v>4665</v>
      </c>
      <c r="E1511" t="s">
        <v>4659</v>
      </c>
      <c r="F1511" t="s">
        <v>2098</v>
      </c>
      <c r="G1511" t="s">
        <v>4668</v>
      </c>
    </row>
    <row r="1512" spans="1:11" x14ac:dyDescent="0.2">
      <c r="A1512" t="s">
        <v>4669</v>
      </c>
      <c r="B1512">
        <v>1092500</v>
      </c>
      <c r="C1512" t="s">
        <v>4670</v>
      </c>
      <c r="D1512" t="s">
        <v>4671</v>
      </c>
      <c r="E1512" t="s">
        <v>4659</v>
      </c>
      <c r="F1512" t="s">
        <v>2098</v>
      </c>
      <c r="G1512" t="s">
        <v>4672</v>
      </c>
    </row>
    <row r="1513" spans="1:11" x14ac:dyDescent="0.2">
      <c r="B1513">
        <v>1748547</v>
      </c>
      <c r="C1513">
        <v>1093989</v>
      </c>
      <c r="D1513" t="s">
        <v>4671</v>
      </c>
      <c r="E1513">
        <v>17</v>
      </c>
      <c r="F1513">
        <v>79</v>
      </c>
      <c r="G1513" t="s">
        <v>4673</v>
      </c>
      <c r="H1513" t="s">
        <v>4671</v>
      </c>
      <c r="I1513" t="s">
        <v>4659</v>
      </c>
      <c r="J1513" t="s">
        <v>3605</v>
      </c>
      <c r="K1513" t="s">
        <v>4674</v>
      </c>
    </row>
    <row r="1514" spans="1:11" x14ac:dyDescent="0.2">
      <c r="A1514" t="s">
        <v>4675</v>
      </c>
      <c r="B1514">
        <v>1094509</v>
      </c>
      <c r="C1514" t="s">
        <v>4676</v>
      </c>
      <c r="D1514" t="s">
        <v>4677</v>
      </c>
      <c r="E1514" t="s">
        <v>4678</v>
      </c>
      <c r="F1514" t="s">
        <v>4239</v>
      </c>
      <c r="G1514" t="s">
        <v>4679</v>
      </c>
    </row>
    <row r="1515" spans="1:11" x14ac:dyDescent="0.2">
      <c r="A1515" t="s">
        <v>4680</v>
      </c>
      <c r="B1515">
        <v>1094811</v>
      </c>
      <c r="C1515" t="s">
        <v>4681</v>
      </c>
      <c r="D1515" t="s">
        <v>4677</v>
      </c>
      <c r="E1515" t="s">
        <v>4678</v>
      </c>
      <c r="F1515" t="s">
        <v>4239</v>
      </c>
      <c r="G1515" t="s">
        <v>4682</v>
      </c>
    </row>
    <row r="1516" spans="1:11" x14ac:dyDescent="0.2">
      <c r="B1516">
        <v>1751258</v>
      </c>
      <c r="C1516">
        <v>1094847</v>
      </c>
      <c r="D1516" t="s">
        <v>4683</v>
      </c>
      <c r="E1516">
        <v>30</v>
      </c>
      <c r="F1516">
        <v>33</v>
      </c>
      <c r="G1516" t="s">
        <v>4684</v>
      </c>
      <c r="H1516" t="s">
        <v>4685</v>
      </c>
      <c r="I1516" t="s">
        <v>4678</v>
      </c>
      <c r="J1516" t="s">
        <v>3605</v>
      </c>
      <c r="K1516" t="s">
        <v>4686</v>
      </c>
    </row>
    <row r="1517" spans="1:11" x14ac:dyDescent="0.2">
      <c r="A1517" t="s">
        <v>4687</v>
      </c>
      <c r="B1517">
        <v>1096313</v>
      </c>
      <c r="C1517" t="s">
        <v>4688</v>
      </c>
      <c r="D1517" t="s">
        <v>4689</v>
      </c>
      <c r="E1517" t="s">
        <v>4678</v>
      </c>
      <c r="F1517" t="s">
        <v>2098</v>
      </c>
      <c r="G1517" t="s">
        <v>4690</v>
      </c>
    </row>
    <row r="1518" spans="1:11" x14ac:dyDescent="0.2">
      <c r="B1518">
        <v>1760984</v>
      </c>
      <c r="C1518">
        <v>1097873</v>
      </c>
      <c r="D1518" t="s">
        <v>4691</v>
      </c>
      <c r="E1518">
        <v>52</v>
      </c>
      <c r="F1518">
        <v>25</v>
      </c>
      <c r="G1518" t="s">
        <v>4692</v>
      </c>
      <c r="H1518" t="s">
        <v>4693</v>
      </c>
      <c r="I1518" t="s">
        <v>4678</v>
      </c>
      <c r="J1518" t="s">
        <v>3605</v>
      </c>
      <c r="K1518" t="s">
        <v>4694</v>
      </c>
    </row>
    <row r="1519" spans="1:11" x14ac:dyDescent="0.2">
      <c r="A1519" t="s">
        <v>4695</v>
      </c>
      <c r="B1519">
        <v>1096760</v>
      </c>
      <c r="C1519" t="s">
        <v>4696</v>
      </c>
      <c r="D1519" t="s">
        <v>4693</v>
      </c>
      <c r="E1519" t="s">
        <v>4697</v>
      </c>
      <c r="F1519" t="s">
        <v>4239</v>
      </c>
      <c r="G1519" t="s">
        <v>4694</v>
      </c>
    </row>
    <row r="1520" spans="1:11" x14ac:dyDescent="0.2">
      <c r="B1520">
        <v>1769322</v>
      </c>
      <c r="C1520">
        <v>1097150</v>
      </c>
      <c r="D1520" t="s">
        <v>4698</v>
      </c>
      <c r="E1520">
        <v>30</v>
      </c>
      <c r="F1520">
        <v>31</v>
      </c>
      <c r="G1520" t="s">
        <v>4699</v>
      </c>
      <c r="H1520" t="s">
        <v>4698</v>
      </c>
      <c r="I1520" t="s">
        <v>4697</v>
      </c>
      <c r="J1520" t="s">
        <v>3605</v>
      </c>
      <c r="K1520" t="s">
        <v>4700</v>
      </c>
    </row>
    <row r="1521" spans="1:11" x14ac:dyDescent="0.2">
      <c r="A1521" t="s">
        <v>4701</v>
      </c>
      <c r="B1521">
        <v>1097137</v>
      </c>
      <c r="C1521" t="s">
        <v>4702</v>
      </c>
      <c r="D1521" t="s">
        <v>4703</v>
      </c>
      <c r="E1521" t="s">
        <v>4704</v>
      </c>
      <c r="F1521" t="s">
        <v>4239</v>
      </c>
      <c r="G1521" t="s">
        <v>4700</v>
      </c>
    </row>
    <row r="1522" spans="1:11" x14ac:dyDescent="0.2">
      <c r="A1522" t="s">
        <v>4705</v>
      </c>
      <c r="B1522">
        <v>1098516</v>
      </c>
      <c r="C1522" t="s">
        <v>4706</v>
      </c>
      <c r="D1522" t="s">
        <v>4707</v>
      </c>
      <c r="E1522" t="s">
        <v>4708</v>
      </c>
      <c r="F1522" t="s">
        <v>4239</v>
      </c>
      <c r="G1522" t="s">
        <v>4709</v>
      </c>
    </row>
    <row r="1523" spans="1:11" x14ac:dyDescent="0.2">
      <c r="B1523">
        <v>1772828</v>
      </c>
      <c r="C1523">
        <v>1098535</v>
      </c>
      <c r="D1523" t="s">
        <v>4707</v>
      </c>
      <c r="E1523">
        <v>18</v>
      </c>
      <c r="F1523">
        <v>40</v>
      </c>
      <c r="G1523" t="s">
        <v>4710</v>
      </c>
      <c r="H1523" t="s">
        <v>4707</v>
      </c>
      <c r="I1523" t="s">
        <v>4708</v>
      </c>
      <c r="J1523" t="s">
        <v>3605</v>
      </c>
      <c r="K1523" t="s">
        <v>4711</v>
      </c>
    </row>
    <row r="1524" spans="1:11" x14ac:dyDescent="0.2">
      <c r="A1524" t="s">
        <v>4712</v>
      </c>
      <c r="B1524">
        <v>1100107</v>
      </c>
      <c r="C1524" t="s">
        <v>4713</v>
      </c>
      <c r="D1524" t="s">
        <v>4707</v>
      </c>
      <c r="E1524" t="s">
        <v>4714</v>
      </c>
      <c r="F1524" t="s">
        <v>4239</v>
      </c>
      <c r="G1524" t="s">
        <v>4715</v>
      </c>
    </row>
    <row r="1525" spans="1:11" x14ac:dyDescent="0.2">
      <c r="A1525" t="s">
        <v>4716</v>
      </c>
      <c r="B1525">
        <v>1099912</v>
      </c>
      <c r="C1525" t="s">
        <v>4717</v>
      </c>
      <c r="D1525" t="s">
        <v>4718</v>
      </c>
      <c r="E1525" t="s">
        <v>4714</v>
      </c>
      <c r="F1525" t="s">
        <v>4239</v>
      </c>
      <c r="G1525" t="s">
        <v>4719</v>
      </c>
    </row>
    <row r="1526" spans="1:11" x14ac:dyDescent="0.2">
      <c r="A1526" t="s">
        <v>4720</v>
      </c>
      <c r="B1526">
        <v>1098940</v>
      </c>
      <c r="C1526" t="s">
        <v>4721</v>
      </c>
      <c r="D1526" t="s">
        <v>4722</v>
      </c>
      <c r="E1526" t="s">
        <v>4714</v>
      </c>
      <c r="F1526" t="s">
        <v>2098</v>
      </c>
      <c r="G1526" t="s">
        <v>4723</v>
      </c>
    </row>
    <row r="1527" spans="1:11" x14ac:dyDescent="0.2">
      <c r="A1527" t="s">
        <v>4724</v>
      </c>
      <c r="B1527">
        <v>1097035</v>
      </c>
      <c r="C1527" t="s">
        <v>4725</v>
      </c>
      <c r="D1527" t="s">
        <v>4726</v>
      </c>
      <c r="E1527" t="s">
        <v>4727</v>
      </c>
      <c r="F1527" t="s">
        <v>4239</v>
      </c>
      <c r="G1527" t="s">
        <v>4723</v>
      </c>
    </row>
    <row r="1528" spans="1:11" x14ac:dyDescent="0.2">
      <c r="B1528">
        <v>1781734</v>
      </c>
      <c r="C1528">
        <v>1097870</v>
      </c>
      <c r="D1528" t="s">
        <v>4728</v>
      </c>
      <c r="E1528">
        <v>60</v>
      </c>
      <c r="F1528">
        <v>20</v>
      </c>
      <c r="G1528" t="s">
        <v>4729</v>
      </c>
      <c r="H1528" t="s">
        <v>4726</v>
      </c>
      <c r="I1528" t="s">
        <v>4727</v>
      </c>
      <c r="J1528" t="s">
        <v>3605</v>
      </c>
      <c r="K1528" t="s">
        <v>4730</v>
      </c>
    </row>
    <row r="1529" spans="1:11" x14ac:dyDescent="0.2">
      <c r="A1529" t="s">
        <v>4731</v>
      </c>
      <c r="B1529">
        <v>1096421</v>
      </c>
      <c r="C1529" t="s">
        <v>4732</v>
      </c>
      <c r="D1529" t="s">
        <v>4726</v>
      </c>
      <c r="E1529" t="s">
        <v>4727</v>
      </c>
      <c r="F1529" t="s">
        <v>4239</v>
      </c>
      <c r="G1529" t="s">
        <v>4730</v>
      </c>
    </row>
    <row r="1530" spans="1:11" x14ac:dyDescent="0.2">
      <c r="A1530" t="s">
        <v>4733</v>
      </c>
      <c r="B1530">
        <v>1096769</v>
      </c>
      <c r="C1530" t="s">
        <v>4734</v>
      </c>
      <c r="D1530" t="s">
        <v>4735</v>
      </c>
      <c r="E1530" t="s">
        <v>4736</v>
      </c>
      <c r="F1530" t="s">
        <v>4239</v>
      </c>
      <c r="G1530" t="s">
        <v>4737</v>
      </c>
    </row>
    <row r="1531" spans="1:11" x14ac:dyDescent="0.2">
      <c r="B1531">
        <v>1789172</v>
      </c>
      <c r="C1531">
        <v>1097173</v>
      </c>
      <c r="D1531" t="s">
        <v>4738</v>
      </c>
      <c r="E1531">
        <v>30</v>
      </c>
      <c r="F1531">
        <v>51</v>
      </c>
      <c r="G1531" t="s">
        <v>4739</v>
      </c>
      <c r="H1531" t="s">
        <v>4738</v>
      </c>
      <c r="I1531" t="s">
        <v>4736</v>
      </c>
      <c r="J1531" t="s">
        <v>3582</v>
      </c>
      <c r="K1531" t="s">
        <v>4740</v>
      </c>
    </row>
    <row r="1532" spans="1:11" x14ac:dyDescent="0.2">
      <c r="A1532" t="s">
        <v>4741</v>
      </c>
      <c r="B1532">
        <v>1096959</v>
      </c>
      <c r="C1532" t="s">
        <v>4742</v>
      </c>
      <c r="D1532" t="s">
        <v>4743</v>
      </c>
      <c r="E1532" t="s">
        <v>4736</v>
      </c>
      <c r="F1532" t="s">
        <v>4239</v>
      </c>
      <c r="G1532" t="s">
        <v>4744</v>
      </c>
    </row>
    <row r="1533" spans="1:11" x14ac:dyDescent="0.2">
      <c r="A1533" t="s">
        <v>4745</v>
      </c>
      <c r="B1533">
        <v>1096869</v>
      </c>
      <c r="C1533" t="s">
        <v>4746</v>
      </c>
      <c r="D1533" t="s">
        <v>4747</v>
      </c>
      <c r="E1533" t="s">
        <v>4736</v>
      </c>
      <c r="F1533" t="s">
        <v>4239</v>
      </c>
      <c r="G1533" t="s">
        <v>4744</v>
      </c>
    </row>
    <row r="1534" spans="1:11" x14ac:dyDescent="0.2">
      <c r="A1534" t="s">
        <v>4748</v>
      </c>
      <c r="B1534">
        <v>1099122</v>
      </c>
      <c r="C1534" t="s">
        <v>4749</v>
      </c>
      <c r="D1534" t="s">
        <v>4747</v>
      </c>
      <c r="E1534" t="s">
        <v>4750</v>
      </c>
      <c r="F1534" t="s">
        <v>4239</v>
      </c>
      <c r="G1534" t="s">
        <v>4751</v>
      </c>
    </row>
    <row r="1535" spans="1:11" x14ac:dyDescent="0.2">
      <c r="B1535">
        <v>1796990</v>
      </c>
      <c r="C1535">
        <v>1098935</v>
      </c>
      <c r="D1535" t="s">
        <v>4747</v>
      </c>
      <c r="E1535">
        <v>17</v>
      </c>
      <c r="F1535">
        <v>48</v>
      </c>
      <c r="G1535" t="s">
        <v>4752</v>
      </c>
      <c r="H1535" t="s">
        <v>4747</v>
      </c>
      <c r="I1535" t="s">
        <v>4750</v>
      </c>
      <c r="J1535" t="s">
        <v>3582</v>
      </c>
      <c r="K1535" t="s">
        <v>4753</v>
      </c>
    </row>
    <row r="1536" spans="1:11" x14ac:dyDescent="0.2">
      <c r="A1536" t="s">
        <v>4754</v>
      </c>
      <c r="B1536">
        <v>1099624</v>
      </c>
      <c r="C1536" t="s">
        <v>4755</v>
      </c>
      <c r="D1536" t="s">
        <v>4747</v>
      </c>
      <c r="E1536" t="s">
        <v>4750</v>
      </c>
      <c r="F1536" t="s">
        <v>4239</v>
      </c>
      <c r="G1536" t="s">
        <v>4756</v>
      </c>
    </row>
    <row r="1537" spans="1:11" x14ac:dyDescent="0.2">
      <c r="A1537" t="s">
        <v>4757</v>
      </c>
      <c r="B1537">
        <v>1098637</v>
      </c>
      <c r="C1537" t="s">
        <v>4758</v>
      </c>
      <c r="D1537" t="s">
        <v>4747</v>
      </c>
      <c r="E1537" t="s">
        <v>4750</v>
      </c>
      <c r="F1537" t="s">
        <v>4239</v>
      </c>
      <c r="G1537" t="s">
        <v>4759</v>
      </c>
    </row>
    <row r="1538" spans="1:11" x14ac:dyDescent="0.2">
      <c r="B1538">
        <v>1809373</v>
      </c>
      <c r="C1538">
        <v>1098157</v>
      </c>
      <c r="D1538" t="s">
        <v>4760</v>
      </c>
      <c r="E1538">
        <v>26</v>
      </c>
      <c r="F1538">
        <v>16</v>
      </c>
      <c r="G1538" t="s">
        <v>4761</v>
      </c>
      <c r="H1538" t="s">
        <v>4760</v>
      </c>
      <c r="I1538" t="s">
        <v>4762</v>
      </c>
      <c r="J1538" t="s">
        <v>3582</v>
      </c>
      <c r="K1538" t="s">
        <v>4763</v>
      </c>
    </row>
    <row r="1539" spans="1:11" x14ac:dyDescent="0.2">
      <c r="A1539" t="s">
        <v>4764</v>
      </c>
      <c r="B1539">
        <v>1098294</v>
      </c>
      <c r="C1539" t="s">
        <v>4765</v>
      </c>
      <c r="D1539" t="s">
        <v>4766</v>
      </c>
      <c r="E1539" t="s">
        <v>4762</v>
      </c>
      <c r="F1539" t="s">
        <v>4222</v>
      </c>
      <c r="G1539" t="s">
        <v>4767</v>
      </c>
    </row>
    <row r="1540" spans="1:11" x14ac:dyDescent="0.2">
      <c r="A1540" t="s">
        <v>4768</v>
      </c>
      <c r="B1540">
        <v>1097731</v>
      </c>
      <c r="C1540" t="s">
        <v>4769</v>
      </c>
      <c r="D1540" t="s">
        <v>4766</v>
      </c>
      <c r="E1540" t="s">
        <v>4762</v>
      </c>
      <c r="F1540" t="s">
        <v>4222</v>
      </c>
      <c r="G1540" t="s">
        <v>4767</v>
      </c>
    </row>
    <row r="1541" spans="1:11" x14ac:dyDescent="0.2">
      <c r="A1541" t="s">
        <v>4770</v>
      </c>
      <c r="B1541">
        <v>1099625</v>
      </c>
      <c r="C1541" t="s">
        <v>4771</v>
      </c>
      <c r="D1541" t="s">
        <v>4772</v>
      </c>
      <c r="E1541" t="s">
        <v>4773</v>
      </c>
      <c r="F1541" t="s">
        <v>4222</v>
      </c>
      <c r="G1541" t="s">
        <v>4774</v>
      </c>
    </row>
    <row r="1542" spans="1:11" x14ac:dyDescent="0.2">
      <c r="A1542" t="s">
        <v>4775</v>
      </c>
      <c r="B1542">
        <v>1098654</v>
      </c>
      <c r="C1542" t="s">
        <v>4776</v>
      </c>
      <c r="D1542" t="s">
        <v>4777</v>
      </c>
      <c r="E1542" t="s">
        <v>4773</v>
      </c>
      <c r="F1542" t="s">
        <v>4222</v>
      </c>
      <c r="G1542" t="s">
        <v>4774</v>
      </c>
    </row>
    <row r="1543" spans="1:11" x14ac:dyDescent="0.2">
      <c r="B1543">
        <v>1825598</v>
      </c>
      <c r="C1543">
        <v>1099208</v>
      </c>
      <c r="D1543" t="s">
        <v>4777</v>
      </c>
      <c r="E1543">
        <v>77</v>
      </c>
      <c r="F1543">
        <v>48</v>
      </c>
      <c r="G1543" t="s">
        <v>4778</v>
      </c>
      <c r="H1543" t="s">
        <v>4777</v>
      </c>
      <c r="I1543" t="s">
        <v>4773</v>
      </c>
      <c r="J1543" t="s">
        <v>2114</v>
      </c>
      <c r="K1543" t="s">
        <v>4779</v>
      </c>
    </row>
    <row r="1544" spans="1:11" x14ac:dyDescent="0.2">
      <c r="A1544" t="s">
        <v>4780</v>
      </c>
      <c r="B1544">
        <v>1100612</v>
      </c>
      <c r="C1544" t="s">
        <v>4781</v>
      </c>
      <c r="D1544" t="s">
        <v>4777</v>
      </c>
      <c r="E1544" t="s">
        <v>4773</v>
      </c>
      <c r="F1544" t="s">
        <v>4222</v>
      </c>
      <c r="G1544" t="s">
        <v>4779</v>
      </c>
    </row>
    <row r="1545" spans="1:11" x14ac:dyDescent="0.2">
      <c r="A1545" t="s">
        <v>4782</v>
      </c>
      <c r="B1545">
        <v>1101354</v>
      </c>
      <c r="C1545" t="s">
        <v>4783</v>
      </c>
      <c r="D1545" t="s">
        <v>4784</v>
      </c>
      <c r="E1545" t="s">
        <v>4773</v>
      </c>
      <c r="F1545" t="s">
        <v>4222</v>
      </c>
      <c r="G1545" t="s">
        <v>4785</v>
      </c>
    </row>
    <row r="1546" spans="1:11" x14ac:dyDescent="0.2">
      <c r="A1546" t="s">
        <v>4786</v>
      </c>
      <c r="B1546">
        <v>1101717</v>
      </c>
      <c r="C1546" t="s">
        <v>4787</v>
      </c>
      <c r="D1546" t="s">
        <v>4788</v>
      </c>
      <c r="E1546" t="s">
        <v>4773</v>
      </c>
      <c r="F1546" t="s">
        <v>4222</v>
      </c>
      <c r="G1546" t="s">
        <v>4789</v>
      </c>
    </row>
    <row r="1547" spans="1:11" x14ac:dyDescent="0.2">
      <c r="B1547">
        <v>1834973</v>
      </c>
      <c r="C1547">
        <v>1101755</v>
      </c>
      <c r="D1547" t="s">
        <v>4790</v>
      </c>
      <c r="E1547">
        <v>26</v>
      </c>
      <c r="F1547">
        <v>31</v>
      </c>
      <c r="G1547" t="s">
        <v>4791</v>
      </c>
      <c r="H1547" t="s">
        <v>4790</v>
      </c>
      <c r="I1547" t="s">
        <v>4792</v>
      </c>
      <c r="J1547" t="s">
        <v>2114</v>
      </c>
      <c r="K1547" t="s">
        <v>4793</v>
      </c>
    </row>
    <row r="1548" spans="1:11" x14ac:dyDescent="0.2">
      <c r="A1548" t="s">
        <v>4794</v>
      </c>
      <c r="B1548">
        <v>1101338</v>
      </c>
      <c r="C1548" t="s">
        <v>4795</v>
      </c>
      <c r="D1548" t="s">
        <v>4796</v>
      </c>
      <c r="E1548" t="s">
        <v>4792</v>
      </c>
      <c r="F1548" t="s">
        <v>4222</v>
      </c>
      <c r="G1548" t="s">
        <v>4797</v>
      </c>
    </row>
    <row r="1549" spans="1:11" x14ac:dyDescent="0.2">
      <c r="A1549" t="s">
        <v>4798</v>
      </c>
      <c r="B1549">
        <v>1100318</v>
      </c>
      <c r="C1549" t="s">
        <v>4799</v>
      </c>
      <c r="D1549" t="s">
        <v>4796</v>
      </c>
      <c r="E1549" t="s">
        <v>4792</v>
      </c>
      <c r="F1549" t="s">
        <v>4222</v>
      </c>
      <c r="G1549" t="s">
        <v>4797</v>
      </c>
    </row>
    <row r="1550" spans="1:11" x14ac:dyDescent="0.2">
      <c r="A1550" t="s">
        <v>4800</v>
      </c>
      <c r="B1550">
        <v>1101874</v>
      </c>
      <c r="C1550" t="s">
        <v>4801</v>
      </c>
      <c r="D1550" t="s">
        <v>4796</v>
      </c>
      <c r="E1550" t="s">
        <v>4792</v>
      </c>
      <c r="F1550" t="s">
        <v>4222</v>
      </c>
      <c r="G1550" t="s">
        <v>4802</v>
      </c>
    </row>
    <row r="1551" spans="1:11" x14ac:dyDescent="0.2">
      <c r="B1551">
        <v>1841543</v>
      </c>
      <c r="C1551">
        <v>1101329</v>
      </c>
      <c r="D1551" t="s">
        <v>4803</v>
      </c>
      <c r="E1551">
        <v>31</v>
      </c>
      <c r="F1551">
        <v>43</v>
      </c>
      <c r="G1551" t="s">
        <v>4804</v>
      </c>
      <c r="H1551" t="s">
        <v>4803</v>
      </c>
      <c r="I1551" t="s">
        <v>4805</v>
      </c>
      <c r="J1551" t="s">
        <v>2114</v>
      </c>
      <c r="K1551" t="s">
        <v>4806</v>
      </c>
    </row>
    <row r="1552" spans="1:11" x14ac:dyDescent="0.2">
      <c r="A1552" t="s">
        <v>4807</v>
      </c>
      <c r="B1552">
        <v>1100878</v>
      </c>
      <c r="C1552" t="s">
        <v>4808</v>
      </c>
      <c r="D1552" t="s">
        <v>4809</v>
      </c>
      <c r="E1552" t="s">
        <v>4805</v>
      </c>
      <c r="F1552" t="s">
        <v>4222</v>
      </c>
      <c r="G1552" t="s">
        <v>4810</v>
      </c>
    </row>
    <row r="1553" spans="1:11" x14ac:dyDescent="0.2">
      <c r="B1553">
        <v>1844826</v>
      </c>
      <c r="C1553">
        <v>1101752</v>
      </c>
      <c r="D1553" t="s">
        <v>4811</v>
      </c>
      <c r="E1553">
        <v>29</v>
      </c>
      <c r="F1553">
        <v>33</v>
      </c>
      <c r="G1553" t="s">
        <v>4812</v>
      </c>
      <c r="H1553" t="s">
        <v>4811</v>
      </c>
      <c r="I1553" t="s">
        <v>4805</v>
      </c>
      <c r="J1553" t="s">
        <v>2114</v>
      </c>
      <c r="K1553" t="s">
        <v>4813</v>
      </c>
    </row>
    <row r="1554" spans="1:11" x14ac:dyDescent="0.2">
      <c r="A1554" t="s">
        <v>4814</v>
      </c>
      <c r="B1554">
        <v>1101420</v>
      </c>
      <c r="C1554" t="s">
        <v>4815</v>
      </c>
      <c r="D1554" t="s">
        <v>4816</v>
      </c>
      <c r="E1554" t="s">
        <v>4805</v>
      </c>
      <c r="F1554" t="s">
        <v>4222</v>
      </c>
      <c r="G1554" t="s">
        <v>4813</v>
      </c>
    </row>
    <row r="1555" spans="1:11" x14ac:dyDescent="0.2">
      <c r="A1555" t="s">
        <v>4817</v>
      </c>
      <c r="B1555">
        <v>1103389</v>
      </c>
      <c r="C1555" t="s">
        <v>4818</v>
      </c>
      <c r="D1555" t="s">
        <v>4819</v>
      </c>
      <c r="E1555" t="s">
        <v>4805</v>
      </c>
      <c r="F1555" t="s">
        <v>4222</v>
      </c>
      <c r="G1555" t="s">
        <v>4820</v>
      </c>
    </row>
    <row r="1556" spans="1:11" x14ac:dyDescent="0.2">
      <c r="B1556">
        <v>1855150</v>
      </c>
      <c r="C1556">
        <v>1103857</v>
      </c>
      <c r="D1556" t="s">
        <v>4821</v>
      </c>
      <c r="E1556">
        <v>30</v>
      </c>
      <c r="F1556">
        <v>13</v>
      </c>
      <c r="G1556" t="s">
        <v>4822</v>
      </c>
      <c r="H1556" t="s">
        <v>4821</v>
      </c>
      <c r="I1556" t="s">
        <v>4823</v>
      </c>
      <c r="J1556" t="s">
        <v>2114</v>
      </c>
      <c r="K1556" t="s">
        <v>4824</v>
      </c>
    </row>
    <row r="1557" spans="1:11" x14ac:dyDescent="0.2">
      <c r="A1557" t="s">
        <v>4825</v>
      </c>
      <c r="B1557">
        <v>1103174</v>
      </c>
      <c r="C1557" t="s">
        <v>4826</v>
      </c>
      <c r="D1557" t="s">
        <v>4827</v>
      </c>
      <c r="E1557" t="s">
        <v>4823</v>
      </c>
      <c r="F1557" t="s">
        <v>4222</v>
      </c>
      <c r="G1557" t="s">
        <v>4828</v>
      </c>
    </row>
    <row r="1558" spans="1:11" x14ac:dyDescent="0.2">
      <c r="A1558" t="s">
        <v>4829</v>
      </c>
      <c r="B1558">
        <v>1105764</v>
      </c>
      <c r="C1558" t="s">
        <v>4830</v>
      </c>
      <c r="D1558" t="s">
        <v>4831</v>
      </c>
      <c r="E1558" t="s">
        <v>4832</v>
      </c>
      <c r="F1558" t="s">
        <v>4222</v>
      </c>
      <c r="G1558" t="s">
        <v>4833</v>
      </c>
    </row>
    <row r="1559" spans="1:11" x14ac:dyDescent="0.2">
      <c r="B1559">
        <v>1860334</v>
      </c>
      <c r="C1559">
        <v>1105270</v>
      </c>
      <c r="D1559" t="s">
        <v>4834</v>
      </c>
      <c r="E1559">
        <v>31</v>
      </c>
      <c r="F1559">
        <v>32</v>
      </c>
      <c r="G1559" t="s">
        <v>4835</v>
      </c>
      <c r="H1559" t="s">
        <v>4836</v>
      </c>
      <c r="I1559" t="s">
        <v>4832</v>
      </c>
      <c r="J1559" t="s">
        <v>2114</v>
      </c>
      <c r="K1559" t="s">
        <v>4837</v>
      </c>
    </row>
    <row r="1560" spans="1:11" x14ac:dyDescent="0.2">
      <c r="A1560" t="s">
        <v>4838</v>
      </c>
      <c r="B1560">
        <v>1105117</v>
      </c>
      <c r="C1560" t="s">
        <v>4839</v>
      </c>
      <c r="D1560" t="s">
        <v>4840</v>
      </c>
      <c r="E1560" t="s">
        <v>4832</v>
      </c>
      <c r="F1560" t="s">
        <v>4222</v>
      </c>
      <c r="G1560" t="s">
        <v>4837</v>
      </c>
    </row>
    <row r="1561" spans="1:11" x14ac:dyDescent="0.2">
      <c r="A1561" t="s">
        <v>4841</v>
      </c>
      <c r="B1561">
        <v>1103526</v>
      </c>
      <c r="C1561" t="s">
        <v>4842</v>
      </c>
      <c r="D1561" t="s">
        <v>4843</v>
      </c>
      <c r="E1561" t="s">
        <v>4844</v>
      </c>
      <c r="F1561" t="s">
        <v>4222</v>
      </c>
      <c r="G1561" t="s">
        <v>4845</v>
      </c>
    </row>
    <row r="1562" spans="1:11" x14ac:dyDescent="0.2">
      <c r="B1562">
        <v>1866788</v>
      </c>
      <c r="C1562">
        <v>1105242</v>
      </c>
      <c r="D1562" t="s">
        <v>3409</v>
      </c>
      <c r="E1562">
        <v>68</v>
      </c>
      <c r="F1562" t="s">
        <v>4846</v>
      </c>
      <c r="G1562" t="s">
        <v>4847</v>
      </c>
      <c r="H1562" t="s">
        <v>4844</v>
      </c>
      <c r="I1562" t="s">
        <v>2114</v>
      </c>
      <c r="J1562" t="s">
        <v>4848</v>
      </c>
    </row>
    <row r="1563" spans="1:11" x14ac:dyDescent="0.2">
      <c r="A1563" t="s">
        <v>4849</v>
      </c>
      <c r="B1563">
        <v>1104725</v>
      </c>
      <c r="C1563" t="s">
        <v>4850</v>
      </c>
      <c r="D1563" t="s">
        <v>4851</v>
      </c>
      <c r="E1563" t="s">
        <v>4844</v>
      </c>
      <c r="F1563" t="s">
        <v>4222</v>
      </c>
      <c r="G1563" t="s">
        <v>4852</v>
      </c>
    </row>
    <row r="1564" spans="1:11" x14ac:dyDescent="0.2">
      <c r="A1564" t="s">
        <v>4853</v>
      </c>
      <c r="B1564">
        <v>1104304</v>
      </c>
      <c r="C1564" t="s">
        <v>4854</v>
      </c>
      <c r="D1564" t="s">
        <v>4855</v>
      </c>
      <c r="E1564" t="s">
        <v>4856</v>
      </c>
      <c r="F1564" t="s">
        <v>4222</v>
      </c>
      <c r="G1564" t="s">
        <v>4857</v>
      </c>
    </row>
    <row r="1565" spans="1:11" x14ac:dyDescent="0.2">
      <c r="B1565">
        <v>1889524</v>
      </c>
      <c r="C1565">
        <v>1108973</v>
      </c>
      <c r="D1565" t="s">
        <v>4858</v>
      </c>
      <c r="E1565">
        <v>28</v>
      </c>
      <c r="F1565">
        <v>18</v>
      </c>
      <c r="G1565" t="s">
        <v>4859</v>
      </c>
      <c r="H1565" t="s">
        <v>4860</v>
      </c>
      <c r="I1565" t="s">
        <v>4861</v>
      </c>
      <c r="J1565" t="s">
        <v>1044</v>
      </c>
      <c r="K1565" t="s">
        <v>4862</v>
      </c>
    </row>
    <row r="1566" spans="1:11" x14ac:dyDescent="0.2">
      <c r="A1566" t="s">
        <v>4863</v>
      </c>
      <c r="B1566">
        <v>1109152</v>
      </c>
      <c r="C1566" t="s">
        <v>4864</v>
      </c>
      <c r="D1566" t="s">
        <v>4865</v>
      </c>
      <c r="E1566" t="s">
        <v>4861</v>
      </c>
      <c r="F1566" t="s">
        <v>4222</v>
      </c>
      <c r="G1566" t="s">
        <v>4866</v>
      </c>
    </row>
    <row r="1567" spans="1:11" x14ac:dyDescent="0.2">
      <c r="A1567" t="s">
        <v>4867</v>
      </c>
      <c r="B1567">
        <v>1109956</v>
      </c>
      <c r="C1567" t="s">
        <v>4868</v>
      </c>
      <c r="D1567" t="s">
        <v>4865</v>
      </c>
      <c r="E1567" t="s">
        <v>4861</v>
      </c>
      <c r="F1567" t="s">
        <v>4222</v>
      </c>
      <c r="G1567" t="s">
        <v>4869</v>
      </c>
    </row>
    <row r="1568" spans="1:11" x14ac:dyDescent="0.2">
      <c r="A1568" t="s">
        <v>4870</v>
      </c>
      <c r="B1568">
        <v>1110122</v>
      </c>
      <c r="C1568" t="s">
        <v>4871</v>
      </c>
      <c r="D1568" t="s">
        <v>4872</v>
      </c>
      <c r="E1568" t="s">
        <v>4873</v>
      </c>
      <c r="F1568" t="s">
        <v>4222</v>
      </c>
      <c r="G1568" t="s">
        <v>4874</v>
      </c>
    </row>
    <row r="1569" spans="1:11" x14ac:dyDescent="0.2">
      <c r="B1569">
        <v>1893262</v>
      </c>
      <c r="C1569">
        <v>1109598</v>
      </c>
      <c r="D1569" t="s">
        <v>4875</v>
      </c>
      <c r="E1569">
        <v>30</v>
      </c>
      <c r="F1569">
        <v>18</v>
      </c>
      <c r="G1569" t="s">
        <v>4876</v>
      </c>
      <c r="H1569" t="s">
        <v>4877</v>
      </c>
      <c r="I1569" t="s">
        <v>4873</v>
      </c>
      <c r="J1569" t="s">
        <v>1044</v>
      </c>
      <c r="K1569" t="s">
        <v>4878</v>
      </c>
    </row>
    <row r="1570" spans="1:11" x14ac:dyDescent="0.2">
      <c r="A1570" t="s">
        <v>4879</v>
      </c>
      <c r="B1570">
        <v>1109564</v>
      </c>
      <c r="C1570" t="s">
        <v>4880</v>
      </c>
      <c r="D1570" t="s">
        <v>4881</v>
      </c>
      <c r="E1570" t="s">
        <v>4873</v>
      </c>
      <c r="F1570" t="s">
        <v>4222</v>
      </c>
      <c r="G1570" t="s">
        <v>4878</v>
      </c>
    </row>
    <row r="1571" spans="1:11" x14ac:dyDescent="0.2">
      <c r="A1571" t="s">
        <v>4882</v>
      </c>
      <c r="B1571">
        <v>1109112</v>
      </c>
      <c r="C1571" t="s">
        <v>4883</v>
      </c>
      <c r="D1571" t="s">
        <v>4884</v>
      </c>
      <c r="E1571" t="s">
        <v>4873</v>
      </c>
      <c r="F1571" t="s">
        <v>4222</v>
      </c>
      <c r="G1571" t="s">
        <v>4885</v>
      </c>
    </row>
    <row r="1572" spans="1:11" x14ac:dyDescent="0.2">
      <c r="B1572">
        <v>1895388</v>
      </c>
      <c r="C1572">
        <v>1109151</v>
      </c>
      <c r="D1572" t="s">
        <v>4886</v>
      </c>
      <c r="E1572">
        <v>30</v>
      </c>
      <c r="F1572">
        <v>49</v>
      </c>
      <c r="G1572" t="s">
        <v>4887</v>
      </c>
      <c r="H1572" t="s">
        <v>4888</v>
      </c>
      <c r="I1572" t="s">
        <v>4889</v>
      </c>
      <c r="J1572" t="s">
        <v>1044</v>
      </c>
      <c r="K1572" t="s">
        <v>4890</v>
      </c>
    </row>
    <row r="1573" spans="1:11" x14ac:dyDescent="0.2">
      <c r="A1573" t="s">
        <v>4891</v>
      </c>
      <c r="B1573">
        <v>1109046</v>
      </c>
      <c r="C1573" t="s">
        <v>4892</v>
      </c>
      <c r="D1573" t="s">
        <v>4893</v>
      </c>
      <c r="E1573" t="s">
        <v>4889</v>
      </c>
      <c r="F1573" t="s">
        <v>4222</v>
      </c>
      <c r="G1573" t="s">
        <v>4894</v>
      </c>
    </row>
    <row r="1574" spans="1:11" x14ac:dyDescent="0.2">
      <c r="A1574" t="s">
        <v>4895</v>
      </c>
      <c r="B1574">
        <v>1109192</v>
      </c>
      <c r="C1574" t="s">
        <v>4896</v>
      </c>
      <c r="D1574" t="s">
        <v>4893</v>
      </c>
      <c r="E1574" t="s">
        <v>4889</v>
      </c>
      <c r="F1574" t="s">
        <v>4222</v>
      </c>
      <c r="G1574" t="s">
        <v>4897</v>
      </c>
    </row>
    <row r="1575" spans="1:11" x14ac:dyDescent="0.2">
      <c r="A1575" t="s">
        <v>4898</v>
      </c>
      <c r="B1575">
        <v>1110926</v>
      </c>
      <c r="C1575" t="s">
        <v>4899</v>
      </c>
      <c r="D1575" t="s">
        <v>4900</v>
      </c>
      <c r="E1575" t="s">
        <v>4901</v>
      </c>
      <c r="F1575" t="s">
        <v>4222</v>
      </c>
      <c r="G1575" t="s">
        <v>4902</v>
      </c>
    </row>
    <row r="1576" spans="1:11" x14ac:dyDescent="0.2">
      <c r="A1576" t="s">
        <v>4903</v>
      </c>
      <c r="B1576">
        <v>1112030</v>
      </c>
      <c r="C1576" t="s">
        <v>4904</v>
      </c>
      <c r="D1576" t="s">
        <v>4900</v>
      </c>
      <c r="E1576" t="s">
        <v>4901</v>
      </c>
      <c r="F1576" t="s">
        <v>4222</v>
      </c>
      <c r="G1576" t="s">
        <v>4905</v>
      </c>
    </row>
    <row r="1577" spans="1:11" x14ac:dyDescent="0.2">
      <c r="B1577">
        <v>1905025</v>
      </c>
      <c r="C1577">
        <v>1112041</v>
      </c>
      <c r="D1577" t="s">
        <v>4900</v>
      </c>
      <c r="E1577">
        <v>17</v>
      </c>
      <c r="F1577">
        <v>72</v>
      </c>
      <c r="G1577" t="s">
        <v>4906</v>
      </c>
      <c r="H1577" t="s">
        <v>4900</v>
      </c>
      <c r="I1577" t="s">
        <v>4901</v>
      </c>
      <c r="J1577" t="s">
        <v>1044</v>
      </c>
      <c r="K1577" t="s">
        <v>4907</v>
      </c>
    </row>
    <row r="1578" spans="1:11" x14ac:dyDescent="0.2">
      <c r="A1578" t="s">
        <v>4908</v>
      </c>
      <c r="B1578">
        <v>1112338</v>
      </c>
      <c r="C1578" t="s">
        <v>4909</v>
      </c>
      <c r="D1578" t="s">
        <v>4900</v>
      </c>
      <c r="E1578" t="s">
        <v>4901</v>
      </c>
      <c r="F1578" t="s">
        <v>4222</v>
      </c>
      <c r="G1578" t="s">
        <v>4910</v>
      </c>
    </row>
    <row r="1579" spans="1:11" x14ac:dyDescent="0.2">
      <c r="B1579">
        <v>1910922</v>
      </c>
      <c r="C1579">
        <v>1113867</v>
      </c>
      <c r="D1579" t="s">
        <v>4911</v>
      </c>
      <c r="E1579">
        <v>30</v>
      </c>
      <c r="F1579">
        <v>32</v>
      </c>
      <c r="G1579" t="s">
        <v>4912</v>
      </c>
      <c r="H1579" t="s">
        <v>4911</v>
      </c>
      <c r="I1579" t="s">
        <v>4913</v>
      </c>
      <c r="J1579" t="s">
        <v>1044</v>
      </c>
      <c r="K1579" t="s">
        <v>4914</v>
      </c>
    </row>
    <row r="1580" spans="1:11" x14ac:dyDescent="0.2">
      <c r="A1580" t="s">
        <v>4915</v>
      </c>
      <c r="B1580">
        <v>1113664</v>
      </c>
      <c r="C1580" t="s">
        <v>4916</v>
      </c>
      <c r="D1580" t="s">
        <v>4917</v>
      </c>
      <c r="E1580" t="s">
        <v>4913</v>
      </c>
      <c r="F1580" t="s">
        <v>4222</v>
      </c>
      <c r="G1580" t="s">
        <v>4918</v>
      </c>
    </row>
    <row r="1581" spans="1:11" x14ac:dyDescent="0.2">
      <c r="B1581">
        <v>1911302</v>
      </c>
      <c r="C1581">
        <v>1113447</v>
      </c>
      <c r="D1581" t="s">
        <v>4919</v>
      </c>
      <c r="E1581">
        <v>41</v>
      </c>
      <c r="F1581">
        <v>36</v>
      </c>
      <c r="G1581" t="s">
        <v>4920</v>
      </c>
      <c r="H1581" t="s">
        <v>4919</v>
      </c>
      <c r="I1581" t="s">
        <v>4921</v>
      </c>
      <c r="J1581" t="s">
        <v>2114</v>
      </c>
      <c r="K1581" t="s">
        <v>4922</v>
      </c>
    </row>
    <row r="1582" spans="1:11" x14ac:dyDescent="0.2">
      <c r="A1582" t="s">
        <v>4923</v>
      </c>
      <c r="B1582">
        <v>1112936</v>
      </c>
      <c r="C1582" t="s">
        <v>4924</v>
      </c>
      <c r="D1582" t="s">
        <v>4925</v>
      </c>
      <c r="E1582" t="s">
        <v>4921</v>
      </c>
      <c r="F1582" t="s">
        <v>4239</v>
      </c>
      <c r="G1582" t="s">
        <v>4926</v>
      </c>
    </row>
    <row r="1583" spans="1:11" x14ac:dyDescent="0.2">
      <c r="B1583">
        <v>1914414</v>
      </c>
      <c r="C1583">
        <v>1113919</v>
      </c>
      <c r="D1583" t="s">
        <v>4927</v>
      </c>
      <c r="E1583">
        <v>29</v>
      </c>
      <c r="F1583">
        <v>42</v>
      </c>
      <c r="G1583" t="s">
        <v>4928</v>
      </c>
      <c r="H1583" t="s">
        <v>4927</v>
      </c>
      <c r="I1583" t="s">
        <v>4921</v>
      </c>
      <c r="J1583" t="s">
        <v>2114</v>
      </c>
      <c r="K1583" t="s">
        <v>4929</v>
      </c>
    </row>
    <row r="1584" spans="1:11" x14ac:dyDescent="0.2">
      <c r="A1584" t="s">
        <v>4930</v>
      </c>
      <c r="B1584">
        <v>1113945</v>
      </c>
      <c r="C1584" t="s">
        <v>4931</v>
      </c>
      <c r="D1584" t="s">
        <v>4932</v>
      </c>
      <c r="E1584" t="s">
        <v>4933</v>
      </c>
      <c r="F1584" t="s">
        <v>4239</v>
      </c>
      <c r="G1584" t="s">
        <v>4934</v>
      </c>
    </row>
    <row r="1585" spans="1:11" x14ac:dyDescent="0.2">
      <c r="B1585">
        <v>1924962</v>
      </c>
      <c r="C1585">
        <v>1118908</v>
      </c>
      <c r="D1585" t="s">
        <v>4935</v>
      </c>
      <c r="E1585">
        <v>26</v>
      </c>
      <c r="F1585">
        <v>63</v>
      </c>
      <c r="G1585" t="s">
        <v>4936</v>
      </c>
      <c r="H1585" t="s">
        <v>4935</v>
      </c>
      <c r="I1585" t="s">
        <v>4933</v>
      </c>
      <c r="J1585" t="s">
        <v>2114</v>
      </c>
      <c r="K1585" t="s">
        <v>4937</v>
      </c>
    </row>
    <row r="1586" spans="1:11" x14ac:dyDescent="0.2">
      <c r="A1586" t="s">
        <v>4938</v>
      </c>
      <c r="B1586">
        <v>1120049</v>
      </c>
      <c r="C1586" t="s">
        <v>4939</v>
      </c>
      <c r="D1586" t="s">
        <v>4935</v>
      </c>
      <c r="E1586" t="s">
        <v>4933</v>
      </c>
      <c r="F1586" t="s">
        <v>4239</v>
      </c>
      <c r="G1586" t="s">
        <v>4940</v>
      </c>
    </row>
    <row r="1587" spans="1:11" x14ac:dyDescent="0.2">
      <c r="B1587">
        <v>1931592</v>
      </c>
      <c r="C1587">
        <v>1121229</v>
      </c>
      <c r="D1587" t="s">
        <v>4941</v>
      </c>
      <c r="E1587">
        <v>25</v>
      </c>
      <c r="F1587">
        <v>73</v>
      </c>
      <c r="G1587" t="s">
        <v>4942</v>
      </c>
      <c r="H1587" t="s">
        <v>4941</v>
      </c>
      <c r="I1587" t="s">
        <v>4933</v>
      </c>
      <c r="J1587" t="s">
        <v>2114</v>
      </c>
      <c r="K1587" t="s">
        <v>4943</v>
      </c>
    </row>
    <row r="1588" spans="1:11" x14ac:dyDescent="0.2">
      <c r="A1588" t="s">
        <v>4944</v>
      </c>
      <c r="B1588">
        <v>1121634</v>
      </c>
      <c r="C1588" t="s">
        <v>4945</v>
      </c>
      <c r="D1588" t="s">
        <v>4941</v>
      </c>
      <c r="E1588" t="s">
        <v>4933</v>
      </c>
      <c r="F1588" t="s">
        <v>4239</v>
      </c>
      <c r="G1588" t="s">
        <v>4943</v>
      </c>
    </row>
    <row r="1589" spans="1:11" x14ac:dyDescent="0.2">
      <c r="B1589">
        <v>1932746</v>
      </c>
      <c r="C1589">
        <v>1121709</v>
      </c>
      <c r="D1589" t="s">
        <v>4946</v>
      </c>
      <c r="E1589">
        <v>28</v>
      </c>
      <c r="F1589">
        <v>39</v>
      </c>
      <c r="G1589" t="s">
        <v>4947</v>
      </c>
      <c r="H1589" t="s">
        <v>4946</v>
      </c>
      <c r="I1589" t="s">
        <v>4933</v>
      </c>
      <c r="J1589" t="s">
        <v>2114</v>
      </c>
      <c r="K1589" t="s">
        <v>4948</v>
      </c>
    </row>
    <row r="1590" spans="1:11" x14ac:dyDescent="0.2">
      <c r="A1590" t="s">
        <v>4949</v>
      </c>
      <c r="B1590">
        <v>1121276</v>
      </c>
      <c r="C1590" t="s">
        <v>4950</v>
      </c>
      <c r="D1590" t="s">
        <v>4951</v>
      </c>
      <c r="E1590" t="s">
        <v>4933</v>
      </c>
      <c r="F1590" t="s">
        <v>4239</v>
      </c>
      <c r="G1590" t="s">
        <v>4948</v>
      </c>
    </row>
    <row r="1591" spans="1:11" x14ac:dyDescent="0.2">
      <c r="A1591" t="s">
        <v>4952</v>
      </c>
      <c r="B1591">
        <v>1122641</v>
      </c>
      <c r="C1591" t="s">
        <v>4953</v>
      </c>
      <c r="D1591" t="s">
        <v>4954</v>
      </c>
      <c r="E1591" t="s">
        <v>4955</v>
      </c>
      <c r="F1591" t="s">
        <v>2098</v>
      </c>
      <c r="G1591" t="s">
        <v>4956</v>
      </c>
    </row>
    <row r="1592" spans="1:11" x14ac:dyDescent="0.2">
      <c r="B1592">
        <v>1938089</v>
      </c>
      <c r="C1592">
        <v>1122848</v>
      </c>
      <c r="D1592" t="s">
        <v>4954</v>
      </c>
      <c r="E1592">
        <v>84</v>
      </c>
      <c r="F1592">
        <v>28</v>
      </c>
      <c r="G1592" t="s">
        <v>4957</v>
      </c>
      <c r="H1592" t="s">
        <v>4954</v>
      </c>
      <c r="I1592" t="s">
        <v>4955</v>
      </c>
      <c r="J1592" t="s">
        <v>3582</v>
      </c>
      <c r="K1592" t="s">
        <v>4958</v>
      </c>
    </row>
    <row r="1593" spans="1:11" x14ac:dyDescent="0.2">
      <c r="A1593" t="s">
        <v>4959</v>
      </c>
      <c r="B1593">
        <v>1122592</v>
      </c>
      <c r="C1593" t="s">
        <v>4960</v>
      </c>
      <c r="D1593" t="s">
        <v>4954</v>
      </c>
      <c r="E1593" t="s">
        <v>4955</v>
      </c>
      <c r="F1593" t="s">
        <v>2098</v>
      </c>
      <c r="G1593" t="s">
        <v>4958</v>
      </c>
    </row>
    <row r="1594" spans="1:11" x14ac:dyDescent="0.2">
      <c r="A1594" t="s">
        <v>4961</v>
      </c>
      <c r="B1594">
        <v>1124708</v>
      </c>
      <c r="C1594" t="s">
        <v>4962</v>
      </c>
      <c r="D1594" t="s">
        <v>4963</v>
      </c>
      <c r="E1594" t="s">
        <v>4955</v>
      </c>
      <c r="F1594" t="s">
        <v>2098</v>
      </c>
      <c r="G1594" t="s">
        <v>4964</v>
      </c>
    </row>
    <row r="1595" spans="1:11" x14ac:dyDescent="0.2">
      <c r="A1595" t="s">
        <v>4965</v>
      </c>
      <c r="B1595">
        <v>1125541</v>
      </c>
      <c r="C1595" t="s">
        <v>4966</v>
      </c>
      <c r="D1595" t="s">
        <v>4963</v>
      </c>
      <c r="E1595" t="s">
        <v>4955</v>
      </c>
      <c r="F1595" t="s">
        <v>2098</v>
      </c>
      <c r="G1595" t="s">
        <v>4964</v>
      </c>
    </row>
    <row r="1596" spans="1:11" x14ac:dyDescent="0.2">
      <c r="B1596">
        <v>1948122</v>
      </c>
      <c r="C1596">
        <v>1126897</v>
      </c>
      <c r="D1596" t="s">
        <v>3409</v>
      </c>
      <c r="E1596">
        <v>142</v>
      </c>
      <c r="F1596" t="s">
        <v>4967</v>
      </c>
      <c r="G1596" t="s">
        <v>4963</v>
      </c>
      <c r="H1596" t="s">
        <v>4955</v>
      </c>
      <c r="I1596" t="s">
        <v>3582</v>
      </c>
      <c r="J1596" t="s">
        <v>4968</v>
      </c>
    </row>
    <row r="1597" spans="1:11" x14ac:dyDescent="0.2">
      <c r="A1597" t="s">
        <v>4969</v>
      </c>
      <c r="B1597">
        <v>1129604</v>
      </c>
      <c r="C1597" t="s">
        <v>4970</v>
      </c>
      <c r="D1597" t="s">
        <v>4963</v>
      </c>
      <c r="E1597" t="s">
        <v>4955</v>
      </c>
      <c r="F1597" t="s">
        <v>3115</v>
      </c>
      <c r="G1597" t="s">
        <v>4971</v>
      </c>
    </row>
    <row r="1598" spans="1:11" x14ac:dyDescent="0.2">
      <c r="A1598" t="s">
        <v>4972</v>
      </c>
      <c r="B1598">
        <v>1131296</v>
      </c>
      <c r="C1598" t="s">
        <v>4973</v>
      </c>
      <c r="D1598" t="s">
        <v>4974</v>
      </c>
      <c r="E1598" t="s">
        <v>4955</v>
      </c>
      <c r="F1598" t="s">
        <v>2098</v>
      </c>
      <c r="G1598" t="s">
        <v>4975</v>
      </c>
    </row>
    <row r="1599" spans="1:11" x14ac:dyDescent="0.2">
      <c r="A1599" t="s">
        <v>4976</v>
      </c>
      <c r="B1599">
        <v>1133815</v>
      </c>
      <c r="C1599" t="s">
        <v>4977</v>
      </c>
      <c r="D1599" t="s">
        <v>4978</v>
      </c>
      <c r="E1599" t="s">
        <v>4955</v>
      </c>
      <c r="F1599" t="s">
        <v>3115</v>
      </c>
      <c r="G1599" t="s">
        <v>4979</v>
      </c>
    </row>
    <row r="1600" spans="1:11" x14ac:dyDescent="0.2">
      <c r="A1600" t="s">
        <v>4980</v>
      </c>
      <c r="B1600">
        <v>1132105</v>
      </c>
      <c r="C1600" t="s">
        <v>4981</v>
      </c>
      <c r="D1600" t="s">
        <v>4978</v>
      </c>
      <c r="E1600" t="s">
        <v>4955</v>
      </c>
      <c r="F1600" t="s">
        <v>3115</v>
      </c>
      <c r="G1600" t="s">
        <v>4979</v>
      </c>
    </row>
    <row r="1601" spans="1:11" x14ac:dyDescent="0.2">
      <c r="A1601" t="s">
        <v>4982</v>
      </c>
      <c r="B1601">
        <v>1129861</v>
      </c>
      <c r="C1601" t="s">
        <v>4983</v>
      </c>
      <c r="D1601" t="s">
        <v>4978</v>
      </c>
      <c r="E1601" t="s">
        <v>4984</v>
      </c>
      <c r="F1601" t="s">
        <v>3115</v>
      </c>
      <c r="G1601" t="s">
        <v>4985</v>
      </c>
    </row>
    <row r="1602" spans="1:11" x14ac:dyDescent="0.2">
      <c r="A1602" t="s">
        <v>4986</v>
      </c>
      <c r="B1602">
        <v>1128549</v>
      </c>
      <c r="C1602" t="s">
        <v>4987</v>
      </c>
      <c r="D1602" t="s">
        <v>4988</v>
      </c>
      <c r="E1602" t="s">
        <v>4984</v>
      </c>
      <c r="F1602" t="s">
        <v>3115</v>
      </c>
      <c r="G1602" t="s">
        <v>4989</v>
      </c>
    </row>
    <row r="1603" spans="1:11" x14ac:dyDescent="0.2">
      <c r="B1603">
        <v>1994066</v>
      </c>
      <c r="C1603">
        <v>1129042</v>
      </c>
      <c r="D1603" t="s">
        <v>4990</v>
      </c>
      <c r="E1603">
        <v>73</v>
      </c>
      <c r="F1603">
        <v>18</v>
      </c>
      <c r="G1603" t="s">
        <v>4991</v>
      </c>
      <c r="H1603" t="s">
        <v>4990</v>
      </c>
      <c r="I1603" t="s">
        <v>4984</v>
      </c>
      <c r="J1603" t="s">
        <v>3582</v>
      </c>
      <c r="K1603" t="s">
        <v>4992</v>
      </c>
    </row>
    <row r="1604" spans="1:11" x14ac:dyDescent="0.2">
      <c r="A1604" t="s">
        <v>4993</v>
      </c>
      <c r="B1604">
        <v>1139534</v>
      </c>
      <c r="C1604" t="s">
        <v>4994</v>
      </c>
      <c r="D1604" t="s">
        <v>4990</v>
      </c>
      <c r="E1604" t="s">
        <v>4984</v>
      </c>
      <c r="F1604" t="s">
        <v>2098</v>
      </c>
      <c r="G1604" t="s">
        <v>4995</v>
      </c>
    </row>
    <row r="1605" spans="1:11" x14ac:dyDescent="0.2">
      <c r="B1605">
        <v>2020234</v>
      </c>
      <c r="C1605">
        <v>1141868</v>
      </c>
      <c r="D1605" t="s">
        <v>4996</v>
      </c>
      <c r="E1605">
        <v>92</v>
      </c>
      <c r="F1605">
        <v>44</v>
      </c>
      <c r="G1605" t="s">
        <v>4997</v>
      </c>
      <c r="H1605" t="s">
        <v>4998</v>
      </c>
      <c r="I1605" t="s">
        <v>4984</v>
      </c>
      <c r="J1605" t="s">
        <v>2114</v>
      </c>
      <c r="K1605" t="s">
        <v>4999</v>
      </c>
    </row>
    <row r="1606" spans="1:11" x14ac:dyDescent="0.2">
      <c r="A1606" t="s">
        <v>5000</v>
      </c>
      <c r="B1606">
        <v>1137334</v>
      </c>
      <c r="C1606" t="s">
        <v>5001</v>
      </c>
      <c r="D1606" t="s">
        <v>5002</v>
      </c>
      <c r="E1606" t="s">
        <v>5003</v>
      </c>
      <c r="F1606" t="s">
        <v>2098</v>
      </c>
      <c r="G1606" t="s">
        <v>4999</v>
      </c>
    </row>
    <row r="1607" spans="1:11" x14ac:dyDescent="0.2">
      <c r="A1607" t="s">
        <v>5004</v>
      </c>
      <c r="B1607">
        <v>1142131</v>
      </c>
      <c r="C1607" t="s">
        <v>5005</v>
      </c>
      <c r="D1607" t="s">
        <v>5006</v>
      </c>
      <c r="E1607" t="s">
        <v>5003</v>
      </c>
      <c r="F1607" t="s">
        <v>2098</v>
      </c>
      <c r="G1607" t="s">
        <v>5007</v>
      </c>
    </row>
    <row r="1608" spans="1:11" x14ac:dyDescent="0.2">
      <c r="A1608" t="s">
        <v>5008</v>
      </c>
      <c r="B1608">
        <v>1142107</v>
      </c>
      <c r="C1608" t="s">
        <v>5009</v>
      </c>
      <c r="D1608" t="s">
        <v>5006</v>
      </c>
      <c r="E1608" t="s">
        <v>5003</v>
      </c>
      <c r="F1608" t="s">
        <v>3115</v>
      </c>
      <c r="G1608" t="s">
        <v>5010</v>
      </c>
    </row>
    <row r="1609" spans="1:11" x14ac:dyDescent="0.2">
      <c r="B1609">
        <v>2044956</v>
      </c>
      <c r="C1609">
        <v>1145004</v>
      </c>
      <c r="D1609" t="s">
        <v>5011</v>
      </c>
      <c r="E1609">
        <v>48</v>
      </c>
      <c r="F1609">
        <v>36</v>
      </c>
      <c r="G1609" t="s">
        <v>5012</v>
      </c>
      <c r="H1609" t="s">
        <v>5006</v>
      </c>
      <c r="I1609" t="s">
        <v>5003</v>
      </c>
      <c r="J1609" t="s">
        <v>2114</v>
      </c>
      <c r="K1609" t="s">
        <v>5013</v>
      </c>
    </row>
    <row r="1610" spans="1:11" x14ac:dyDescent="0.2">
      <c r="A1610" t="s">
        <v>5014</v>
      </c>
      <c r="B1610">
        <v>1147108</v>
      </c>
      <c r="C1610" t="s">
        <v>5015</v>
      </c>
      <c r="D1610" t="s">
        <v>5016</v>
      </c>
      <c r="E1610" t="s">
        <v>5003</v>
      </c>
      <c r="F1610" t="s">
        <v>2098</v>
      </c>
      <c r="G1610" t="s">
        <v>5017</v>
      </c>
    </row>
    <row r="1611" spans="1:11" x14ac:dyDescent="0.2">
      <c r="A1611" t="s">
        <v>5018</v>
      </c>
      <c r="B1611">
        <v>1146744</v>
      </c>
      <c r="C1611" t="s">
        <v>5019</v>
      </c>
      <c r="D1611" t="s">
        <v>5016</v>
      </c>
      <c r="E1611" t="s">
        <v>5003</v>
      </c>
      <c r="F1611" t="s">
        <v>2098</v>
      </c>
      <c r="G1611" t="s">
        <v>5017</v>
      </c>
    </row>
    <row r="1612" spans="1:11" x14ac:dyDescent="0.2">
      <c r="A1612" t="s">
        <v>5020</v>
      </c>
      <c r="B1612">
        <v>1151501</v>
      </c>
      <c r="C1612" t="s">
        <v>5021</v>
      </c>
      <c r="D1612" t="s">
        <v>5022</v>
      </c>
      <c r="E1612" t="s">
        <v>5003</v>
      </c>
      <c r="F1612" t="s">
        <v>2098</v>
      </c>
      <c r="G1612" t="s">
        <v>5023</v>
      </c>
    </row>
    <row r="1613" spans="1:11" x14ac:dyDescent="0.2">
      <c r="B1613">
        <v>2073110</v>
      </c>
      <c r="C1613">
        <v>1154821</v>
      </c>
      <c r="D1613" t="s">
        <v>5024</v>
      </c>
      <c r="E1613">
        <v>16</v>
      </c>
      <c r="F1613">
        <v>10</v>
      </c>
      <c r="G1613" t="s">
        <v>5025</v>
      </c>
      <c r="H1613" t="s">
        <v>5026</v>
      </c>
      <c r="I1613" t="s">
        <v>5003</v>
      </c>
      <c r="J1613" t="s">
        <v>2114</v>
      </c>
      <c r="K1613" t="s">
        <v>5027</v>
      </c>
    </row>
    <row r="1614" spans="1:11" x14ac:dyDescent="0.2">
      <c r="A1614" t="s">
        <v>5028</v>
      </c>
      <c r="B1614">
        <v>1154732</v>
      </c>
      <c r="C1614" t="s">
        <v>5029</v>
      </c>
      <c r="D1614" t="s">
        <v>5030</v>
      </c>
      <c r="E1614" t="s">
        <v>5003</v>
      </c>
      <c r="F1614" t="s">
        <v>2098</v>
      </c>
      <c r="G1614" t="s">
        <v>5031</v>
      </c>
    </row>
    <row r="1615" spans="1:11" x14ac:dyDescent="0.2">
      <c r="B1615">
        <v>2093417</v>
      </c>
      <c r="C1615">
        <v>1162012</v>
      </c>
      <c r="D1615" t="s">
        <v>5032</v>
      </c>
      <c r="E1615">
        <v>136</v>
      </c>
      <c r="F1615">
        <v>6</v>
      </c>
      <c r="G1615" t="s">
        <v>5033</v>
      </c>
      <c r="H1615" t="s">
        <v>5034</v>
      </c>
      <c r="I1615" t="s">
        <v>5003</v>
      </c>
      <c r="J1615" t="s">
        <v>2114</v>
      </c>
      <c r="K1615" t="s">
        <v>5035</v>
      </c>
    </row>
    <row r="1616" spans="1:11" x14ac:dyDescent="0.2">
      <c r="B1616">
        <v>2108935</v>
      </c>
      <c r="C1616">
        <v>1168669</v>
      </c>
      <c r="D1616" t="s">
        <v>5036</v>
      </c>
      <c r="E1616">
        <v>35</v>
      </c>
      <c r="F1616">
        <v>19</v>
      </c>
      <c r="G1616" t="s">
        <v>5033</v>
      </c>
      <c r="H1616" t="s">
        <v>5037</v>
      </c>
      <c r="I1616" t="s">
        <v>5003</v>
      </c>
      <c r="J1616" t="s">
        <v>2114</v>
      </c>
      <c r="K1616" t="s">
        <v>5038</v>
      </c>
    </row>
    <row r="1617" spans="1:11" x14ac:dyDescent="0.2">
      <c r="A1617" t="s">
        <v>5039</v>
      </c>
      <c r="B1617">
        <v>1166716</v>
      </c>
      <c r="C1617" t="s">
        <v>5040</v>
      </c>
      <c r="D1617" t="s">
        <v>5041</v>
      </c>
      <c r="E1617" t="s">
        <v>5003</v>
      </c>
      <c r="F1617" t="s">
        <v>3115</v>
      </c>
      <c r="G1617" t="s">
        <v>5038</v>
      </c>
    </row>
    <row r="1618" spans="1:11" x14ac:dyDescent="0.2">
      <c r="B1618">
        <v>2146315</v>
      </c>
      <c r="C1618">
        <v>1180993</v>
      </c>
      <c r="D1618" t="s">
        <v>5042</v>
      </c>
      <c r="E1618">
        <v>110</v>
      </c>
      <c r="F1618">
        <v>27</v>
      </c>
      <c r="G1618" t="s">
        <v>5043</v>
      </c>
      <c r="H1618" t="s">
        <v>5044</v>
      </c>
      <c r="I1618" t="s">
        <v>5003</v>
      </c>
      <c r="J1618" t="s">
        <v>2114</v>
      </c>
      <c r="K1618" t="s">
        <v>5045</v>
      </c>
    </row>
    <row r="1619" spans="1:11" x14ac:dyDescent="0.2">
      <c r="A1619" t="s">
        <v>5046</v>
      </c>
      <c r="B1619">
        <v>1180740</v>
      </c>
      <c r="C1619" t="s">
        <v>5047</v>
      </c>
      <c r="D1619" t="s">
        <v>5044</v>
      </c>
      <c r="E1619" t="s">
        <v>5003</v>
      </c>
      <c r="F1619" t="s">
        <v>3115</v>
      </c>
      <c r="G1619" t="s">
        <v>5045</v>
      </c>
    </row>
    <row r="1620" spans="1:11" x14ac:dyDescent="0.2">
      <c r="A1620" t="s">
        <v>5048</v>
      </c>
      <c r="B1620">
        <v>1179655</v>
      </c>
      <c r="C1620" t="s">
        <v>5049</v>
      </c>
      <c r="D1620" t="s">
        <v>5044</v>
      </c>
      <c r="E1620" t="s">
        <v>5003</v>
      </c>
      <c r="F1620" t="s">
        <v>3115</v>
      </c>
      <c r="G1620" t="s">
        <v>5045</v>
      </c>
    </row>
    <row r="1621" spans="1:11" x14ac:dyDescent="0.2">
      <c r="A1621" t="s">
        <v>5050</v>
      </c>
      <c r="B1621">
        <v>1180955</v>
      </c>
      <c r="C1621" t="s">
        <v>5051</v>
      </c>
      <c r="D1621" t="s">
        <v>5052</v>
      </c>
      <c r="E1621" t="s">
        <v>5053</v>
      </c>
      <c r="F1621" t="s">
        <v>3115</v>
      </c>
      <c r="G1621" t="s">
        <v>5054</v>
      </c>
    </row>
    <row r="1622" spans="1:11" x14ac:dyDescent="0.2">
      <c r="A1622" t="s">
        <v>5055</v>
      </c>
      <c r="B1622">
        <v>1180885</v>
      </c>
      <c r="C1622" t="s">
        <v>5056</v>
      </c>
      <c r="D1622" t="s">
        <v>5057</v>
      </c>
      <c r="E1622" t="s">
        <v>5053</v>
      </c>
      <c r="F1622" t="s">
        <v>3115</v>
      </c>
      <c r="G1622" t="s">
        <v>5054</v>
      </c>
    </row>
    <row r="1623" spans="1:11" x14ac:dyDescent="0.2">
      <c r="B1623">
        <v>2156803</v>
      </c>
      <c r="C1623">
        <v>1182643</v>
      </c>
      <c r="D1623" t="s">
        <v>5058</v>
      </c>
      <c r="E1623">
        <v>45</v>
      </c>
      <c r="F1623">
        <v>27</v>
      </c>
      <c r="G1623" t="s">
        <v>5059</v>
      </c>
      <c r="H1623" t="s">
        <v>5058</v>
      </c>
      <c r="I1623" t="s">
        <v>5053</v>
      </c>
      <c r="J1623" t="s">
        <v>2114</v>
      </c>
      <c r="K1623" t="s">
        <v>5060</v>
      </c>
    </row>
    <row r="1624" spans="1:11" x14ac:dyDescent="0.2">
      <c r="A1624" t="s">
        <v>5061</v>
      </c>
      <c r="B1624">
        <v>1188413</v>
      </c>
      <c r="C1624" t="s">
        <v>5062</v>
      </c>
      <c r="D1624" t="s">
        <v>5063</v>
      </c>
      <c r="E1624" t="s">
        <v>5053</v>
      </c>
      <c r="F1624" t="s">
        <v>2098</v>
      </c>
      <c r="G1624" t="s">
        <v>5064</v>
      </c>
    </row>
    <row r="1625" spans="1:11" x14ac:dyDescent="0.2">
      <c r="B1625">
        <v>2189303</v>
      </c>
      <c r="C1625">
        <v>1191804</v>
      </c>
      <c r="D1625" t="s">
        <v>5065</v>
      </c>
      <c r="E1625">
        <v>34</v>
      </c>
      <c r="F1625">
        <v>34</v>
      </c>
      <c r="G1625" t="s">
        <v>5066</v>
      </c>
      <c r="H1625" t="s">
        <v>5067</v>
      </c>
      <c r="I1625" t="s">
        <v>5053</v>
      </c>
      <c r="J1625" t="s">
        <v>1044</v>
      </c>
      <c r="K1625" t="s">
        <v>5068</v>
      </c>
    </row>
    <row r="1626" spans="1:11" x14ac:dyDescent="0.2">
      <c r="A1626" t="s">
        <v>5069</v>
      </c>
      <c r="B1626">
        <v>1189934</v>
      </c>
      <c r="C1626" t="s">
        <v>5070</v>
      </c>
      <c r="D1626" t="s">
        <v>5071</v>
      </c>
      <c r="E1626" t="s">
        <v>5053</v>
      </c>
      <c r="F1626" t="s">
        <v>3115</v>
      </c>
      <c r="G1626" t="s">
        <v>5068</v>
      </c>
    </row>
    <row r="1627" spans="1:11" x14ac:dyDescent="0.2">
      <c r="A1627" t="s">
        <v>5072</v>
      </c>
      <c r="B1627">
        <v>1191648</v>
      </c>
      <c r="C1627" t="s">
        <v>5073</v>
      </c>
      <c r="D1627" t="s">
        <v>5074</v>
      </c>
      <c r="E1627" t="s">
        <v>5053</v>
      </c>
      <c r="F1627" t="s">
        <v>2098</v>
      </c>
      <c r="G1627" t="s">
        <v>5075</v>
      </c>
    </row>
    <row r="1628" spans="1:11" x14ac:dyDescent="0.2">
      <c r="A1628" t="s">
        <v>5076</v>
      </c>
      <c r="B1628">
        <v>1199041</v>
      </c>
      <c r="C1628" t="s">
        <v>5077</v>
      </c>
      <c r="D1628" t="s">
        <v>5074</v>
      </c>
      <c r="E1628" t="s">
        <v>5053</v>
      </c>
      <c r="F1628" t="s">
        <v>2098</v>
      </c>
      <c r="G1628" t="s">
        <v>5078</v>
      </c>
    </row>
    <row r="1629" spans="1:11" x14ac:dyDescent="0.2">
      <c r="B1629">
        <v>2224743</v>
      </c>
      <c r="C1629">
        <v>1201287</v>
      </c>
      <c r="D1629" t="s">
        <v>5074</v>
      </c>
      <c r="E1629">
        <v>32</v>
      </c>
      <c r="F1629">
        <v>19</v>
      </c>
      <c r="G1629" t="s">
        <v>5079</v>
      </c>
      <c r="H1629" t="s">
        <v>5074</v>
      </c>
      <c r="I1629" t="s">
        <v>5053</v>
      </c>
      <c r="J1629" t="s">
        <v>3280</v>
      </c>
      <c r="K1629" t="s">
        <v>5080</v>
      </c>
    </row>
    <row r="1630" spans="1:11" x14ac:dyDescent="0.2">
      <c r="A1630" t="s">
        <v>5081</v>
      </c>
      <c r="B1630">
        <v>1200747</v>
      </c>
      <c r="C1630" t="s">
        <v>5082</v>
      </c>
      <c r="D1630" t="s">
        <v>5083</v>
      </c>
      <c r="E1630" t="s">
        <v>5053</v>
      </c>
      <c r="F1630" t="s">
        <v>2098</v>
      </c>
      <c r="G1630" t="s">
        <v>5080</v>
      </c>
    </row>
    <row r="1631" spans="1:11" x14ac:dyDescent="0.2">
      <c r="A1631" t="s">
        <v>5084</v>
      </c>
      <c r="B1631">
        <v>1203131</v>
      </c>
      <c r="C1631" t="s">
        <v>5085</v>
      </c>
      <c r="D1631" t="s">
        <v>5086</v>
      </c>
      <c r="E1631" t="s">
        <v>5087</v>
      </c>
      <c r="F1631" t="s">
        <v>4239</v>
      </c>
      <c r="G1631" t="s">
        <v>5088</v>
      </c>
    </row>
    <row r="1632" spans="1:11" x14ac:dyDescent="0.2">
      <c r="B1632">
        <v>2252837</v>
      </c>
      <c r="C1632">
        <v>1209094</v>
      </c>
      <c r="D1632" t="s">
        <v>5089</v>
      </c>
      <c r="E1632">
        <v>102</v>
      </c>
      <c r="F1632">
        <v>53</v>
      </c>
      <c r="G1632" t="s">
        <v>5090</v>
      </c>
      <c r="H1632" t="s">
        <v>5091</v>
      </c>
      <c r="I1632" t="s">
        <v>5087</v>
      </c>
      <c r="J1632" t="s">
        <v>3280</v>
      </c>
      <c r="K1632" t="s">
        <v>5092</v>
      </c>
    </row>
    <row r="1633" spans="1:11" x14ac:dyDescent="0.2">
      <c r="A1633" t="s">
        <v>5093</v>
      </c>
      <c r="B1633">
        <v>1207907</v>
      </c>
      <c r="C1633" t="s">
        <v>5094</v>
      </c>
      <c r="D1633" t="s">
        <v>5095</v>
      </c>
      <c r="E1633" t="s">
        <v>5087</v>
      </c>
      <c r="F1633" t="s">
        <v>2098</v>
      </c>
      <c r="G1633" t="s">
        <v>5092</v>
      </c>
    </row>
    <row r="1634" spans="1:11" x14ac:dyDescent="0.2">
      <c r="A1634" t="s">
        <v>5096</v>
      </c>
      <c r="B1634">
        <v>1207657</v>
      </c>
      <c r="C1634" t="s">
        <v>5097</v>
      </c>
      <c r="D1634" t="s">
        <v>5098</v>
      </c>
      <c r="E1634" t="s">
        <v>5087</v>
      </c>
      <c r="F1634" t="s">
        <v>4239</v>
      </c>
      <c r="G1634" t="s">
        <v>5099</v>
      </c>
    </row>
    <row r="1635" spans="1:11" x14ac:dyDescent="0.2">
      <c r="A1635" t="s">
        <v>5100</v>
      </c>
      <c r="B1635">
        <v>1209116</v>
      </c>
      <c r="C1635" t="s">
        <v>5101</v>
      </c>
      <c r="D1635" t="s">
        <v>5102</v>
      </c>
      <c r="E1635" t="s">
        <v>5087</v>
      </c>
      <c r="F1635" t="s">
        <v>2098</v>
      </c>
      <c r="G1635" t="s">
        <v>5103</v>
      </c>
    </row>
    <row r="1636" spans="1:11" x14ac:dyDescent="0.2">
      <c r="B1636">
        <v>2278973</v>
      </c>
      <c r="C1636">
        <v>1210361</v>
      </c>
      <c r="D1636" t="s">
        <v>5104</v>
      </c>
      <c r="E1636">
        <v>57</v>
      </c>
      <c r="F1636">
        <v>41</v>
      </c>
      <c r="G1636" t="s">
        <v>5105</v>
      </c>
      <c r="H1636" t="s">
        <v>5106</v>
      </c>
      <c r="I1636" t="s">
        <v>5107</v>
      </c>
      <c r="J1636" t="s">
        <v>3280</v>
      </c>
      <c r="K1636" t="s">
        <v>5108</v>
      </c>
    </row>
    <row r="1637" spans="1:11" x14ac:dyDescent="0.2">
      <c r="A1637" t="s">
        <v>5109</v>
      </c>
      <c r="B1637">
        <v>1208773</v>
      </c>
      <c r="C1637" t="s">
        <v>5110</v>
      </c>
      <c r="D1637" t="s">
        <v>5111</v>
      </c>
      <c r="E1637" t="s">
        <v>5107</v>
      </c>
      <c r="F1637" t="s">
        <v>2098</v>
      </c>
      <c r="G1637" t="s">
        <v>5108</v>
      </c>
    </row>
    <row r="1638" spans="1:11" x14ac:dyDescent="0.2">
      <c r="A1638" t="s">
        <v>5112</v>
      </c>
      <c r="B1638">
        <v>1209896</v>
      </c>
      <c r="C1638" t="s">
        <v>5113</v>
      </c>
      <c r="D1638" t="s">
        <v>5114</v>
      </c>
      <c r="E1638" t="s">
        <v>5107</v>
      </c>
      <c r="F1638" t="s">
        <v>2098</v>
      </c>
      <c r="G1638" t="s">
        <v>5115</v>
      </c>
    </row>
    <row r="1639" spans="1:11" x14ac:dyDescent="0.2">
      <c r="A1639" t="s">
        <v>5116</v>
      </c>
      <c r="B1639">
        <v>1213483</v>
      </c>
      <c r="C1639" t="s">
        <v>5117</v>
      </c>
      <c r="D1639" t="s">
        <v>5114</v>
      </c>
      <c r="E1639" t="s">
        <v>5107</v>
      </c>
      <c r="F1639" t="s">
        <v>2098</v>
      </c>
      <c r="G1639" t="s">
        <v>5118</v>
      </c>
    </row>
    <row r="1640" spans="1:11" x14ac:dyDescent="0.2">
      <c r="B1640">
        <v>2313548</v>
      </c>
      <c r="C1640">
        <v>1218226</v>
      </c>
      <c r="D1640" t="s">
        <v>5119</v>
      </c>
      <c r="E1640">
        <v>64</v>
      </c>
      <c r="F1640">
        <v>74</v>
      </c>
      <c r="G1640" t="s">
        <v>5120</v>
      </c>
      <c r="H1640" t="s">
        <v>5119</v>
      </c>
      <c r="I1640" t="s">
        <v>5107</v>
      </c>
      <c r="J1640" t="s">
        <v>925</v>
      </c>
      <c r="K1640" t="s">
        <v>5121</v>
      </c>
    </row>
    <row r="1641" spans="1:11" x14ac:dyDescent="0.2">
      <c r="A1641" t="s">
        <v>5122</v>
      </c>
      <c r="B1641">
        <v>1216470</v>
      </c>
      <c r="C1641" t="s">
        <v>5123</v>
      </c>
      <c r="D1641" t="s">
        <v>5124</v>
      </c>
      <c r="E1641" t="s">
        <v>5107</v>
      </c>
      <c r="F1641" t="s">
        <v>4239</v>
      </c>
      <c r="G1641" t="s">
        <v>5121</v>
      </c>
    </row>
    <row r="1642" spans="1:11" x14ac:dyDescent="0.2">
      <c r="A1642" t="s">
        <v>5125</v>
      </c>
      <c r="B1642">
        <v>1214823</v>
      </c>
      <c r="C1642" t="s">
        <v>5126</v>
      </c>
      <c r="D1642" t="s">
        <v>5124</v>
      </c>
      <c r="E1642" t="s">
        <v>5107</v>
      </c>
      <c r="F1642" t="s">
        <v>4239</v>
      </c>
      <c r="G1642" t="s">
        <v>5121</v>
      </c>
    </row>
    <row r="1643" spans="1:11" x14ac:dyDescent="0.2">
      <c r="A1643" t="s">
        <v>5127</v>
      </c>
      <c r="B1643">
        <v>1220640</v>
      </c>
      <c r="C1643" t="s">
        <v>5128</v>
      </c>
      <c r="D1643" t="s">
        <v>5129</v>
      </c>
      <c r="E1643" t="s">
        <v>5107</v>
      </c>
      <c r="F1643" t="s">
        <v>4239</v>
      </c>
      <c r="G1643" t="s">
        <v>5130</v>
      </c>
    </row>
    <row r="1644" spans="1:11" x14ac:dyDescent="0.2">
      <c r="A1644" t="s">
        <v>5131</v>
      </c>
      <c r="B1644">
        <v>1221159</v>
      </c>
      <c r="C1644" t="s">
        <v>5132</v>
      </c>
      <c r="D1644" t="s">
        <v>5133</v>
      </c>
      <c r="E1644" t="s">
        <v>5107</v>
      </c>
      <c r="F1644" t="s">
        <v>4222</v>
      </c>
      <c r="G1644" t="s">
        <v>5134</v>
      </c>
    </row>
    <row r="1645" spans="1:11" x14ac:dyDescent="0.2">
      <c r="B1645">
        <v>2350695</v>
      </c>
      <c r="C1645">
        <v>1221010</v>
      </c>
      <c r="D1645" t="s">
        <v>5135</v>
      </c>
      <c r="E1645">
        <v>30</v>
      </c>
      <c r="F1645">
        <v>21</v>
      </c>
      <c r="G1645" t="s">
        <v>5136</v>
      </c>
      <c r="H1645" t="s">
        <v>5135</v>
      </c>
      <c r="I1645" t="s">
        <v>5107</v>
      </c>
      <c r="J1645" t="s">
        <v>3038</v>
      </c>
      <c r="K1645" t="s">
        <v>5137</v>
      </c>
    </row>
    <row r="1646" spans="1:11" x14ac:dyDescent="0.2">
      <c r="A1646" t="s">
        <v>5138</v>
      </c>
      <c r="B1646">
        <v>1221848</v>
      </c>
      <c r="C1646" t="s">
        <v>5139</v>
      </c>
      <c r="D1646" t="s">
        <v>5140</v>
      </c>
      <c r="E1646" t="s">
        <v>5141</v>
      </c>
      <c r="F1646" t="s">
        <v>4222</v>
      </c>
      <c r="G1646" t="s">
        <v>5142</v>
      </c>
    </row>
    <row r="1647" spans="1:11" x14ac:dyDescent="0.2">
      <c r="B1647">
        <v>2366184</v>
      </c>
      <c r="C1647">
        <v>1226581</v>
      </c>
      <c r="D1647" t="s">
        <v>3409</v>
      </c>
      <c r="E1647">
        <v>69</v>
      </c>
      <c r="F1647" t="s">
        <v>5143</v>
      </c>
      <c r="G1647" t="s">
        <v>5144</v>
      </c>
      <c r="H1647" t="s">
        <v>5141</v>
      </c>
      <c r="I1647" t="s">
        <v>3038</v>
      </c>
      <c r="J1647" t="s">
        <v>5145</v>
      </c>
    </row>
    <row r="1648" spans="1:11" x14ac:dyDescent="0.2">
      <c r="A1648" t="s">
        <v>5146</v>
      </c>
      <c r="B1648">
        <v>1224044</v>
      </c>
      <c r="C1648" t="s">
        <v>5147</v>
      </c>
      <c r="D1648" t="s">
        <v>5148</v>
      </c>
      <c r="E1648" t="s">
        <v>5141</v>
      </c>
      <c r="F1648" t="s">
        <v>4222</v>
      </c>
      <c r="G1648" t="s">
        <v>5145</v>
      </c>
    </row>
    <row r="1649" spans="1:11" x14ac:dyDescent="0.2">
      <c r="A1649" t="s">
        <v>5149</v>
      </c>
      <c r="B1649">
        <v>1225249</v>
      </c>
      <c r="C1649" t="s">
        <v>5150</v>
      </c>
      <c r="D1649" t="s">
        <v>5151</v>
      </c>
      <c r="E1649" t="s">
        <v>5141</v>
      </c>
      <c r="F1649" t="s">
        <v>4222</v>
      </c>
      <c r="G1649" t="s">
        <v>5152</v>
      </c>
    </row>
    <row r="1650" spans="1:11" x14ac:dyDescent="0.2">
      <c r="A1650" t="s">
        <v>5153</v>
      </c>
      <c r="B1650">
        <v>1226039</v>
      </c>
      <c r="C1650" t="s">
        <v>5154</v>
      </c>
      <c r="D1650" t="s">
        <v>5151</v>
      </c>
      <c r="E1650" t="s">
        <v>5141</v>
      </c>
      <c r="F1650" t="s">
        <v>4222</v>
      </c>
      <c r="G1650" t="s">
        <v>5152</v>
      </c>
    </row>
    <row r="1651" spans="1:11" x14ac:dyDescent="0.2">
      <c r="B1651">
        <v>2384038</v>
      </c>
      <c r="C1651">
        <v>1228005</v>
      </c>
      <c r="D1651" t="s">
        <v>5155</v>
      </c>
      <c r="E1651">
        <v>52</v>
      </c>
      <c r="F1651">
        <v>33</v>
      </c>
      <c r="G1651" t="s">
        <v>5156</v>
      </c>
      <c r="H1651" t="s">
        <v>5151</v>
      </c>
      <c r="I1651" t="s">
        <v>5141</v>
      </c>
      <c r="J1651" t="s">
        <v>2129</v>
      </c>
      <c r="K1651" t="s">
        <v>5157</v>
      </c>
    </row>
    <row r="1652" spans="1:11" x14ac:dyDescent="0.2">
      <c r="A1652" t="s">
        <v>5158</v>
      </c>
      <c r="B1652">
        <v>1226000</v>
      </c>
      <c r="C1652" t="s">
        <v>5159</v>
      </c>
      <c r="D1652" t="s">
        <v>5160</v>
      </c>
      <c r="E1652" t="s">
        <v>5141</v>
      </c>
      <c r="F1652" t="s">
        <v>4222</v>
      </c>
      <c r="G1652" t="s">
        <v>5161</v>
      </c>
    </row>
    <row r="1653" spans="1:11" x14ac:dyDescent="0.2">
      <c r="A1653" t="s">
        <v>5162</v>
      </c>
      <c r="B1653">
        <v>1231742</v>
      </c>
      <c r="C1653" t="s">
        <v>5163</v>
      </c>
      <c r="D1653" t="s">
        <v>5160</v>
      </c>
      <c r="E1653" t="s">
        <v>5164</v>
      </c>
      <c r="F1653" t="s">
        <v>4239</v>
      </c>
      <c r="G1653" t="s">
        <v>5165</v>
      </c>
    </row>
    <row r="1654" spans="1:11" x14ac:dyDescent="0.2">
      <c r="B1654">
        <v>2406985</v>
      </c>
      <c r="C1654">
        <v>1233607</v>
      </c>
      <c r="D1654" t="s">
        <v>5166</v>
      </c>
      <c r="E1654">
        <v>37</v>
      </c>
      <c r="F1654">
        <v>22</v>
      </c>
      <c r="G1654" t="s">
        <v>5167</v>
      </c>
      <c r="H1654" t="s">
        <v>5168</v>
      </c>
      <c r="I1654" t="s">
        <v>5164</v>
      </c>
      <c r="J1654" t="s">
        <v>3038</v>
      </c>
      <c r="K1654" t="s">
        <v>5169</v>
      </c>
    </row>
    <row r="1655" spans="1:11" x14ac:dyDescent="0.2">
      <c r="A1655" t="s">
        <v>5170</v>
      </c>
      <c r="B1655">
        <v>1235208</v>
      </c>
      <c r="C1655" t="s">
        <v>5171</v>
      </c>
      <c r="D1655" t="s">
        <v>5168</v>
      </c>
      <c r="E1655" t="s">
        <v>5164</v>
      </c>
      <c r="F1655" t="s">
        <v>4239</v>
      </c>
      <c r="G1655" t="s">
        <v>5172</v>
      </c>
    </row>
    <row r="1656" spans="1:11" x14ac:dyDescent="0.2">
      <c r="A1656" t="s">
        <v>5173</v>
      </c>
      <c r="B1656">
        <v>1243269</v>
      </c>
      <c r="C1656" t="s">
        <v>5174</v>
      </c>
      <c r="D1656" t="s">
        <v>5175</v>
      </c>
      <c r="E1656" t="s">
        <v>5164</v>
      </c>
      <c r="F1656" t="s">
        <v>4222</v>
      </c>
      <c r="G1656" t="s">
        <v>5176</v>
      </c>
    </row>
    <row r="1657" spans="1:11" x14ac:dyDescent="0.2">
      <c r="B1657">
        <v>2434675</v>
      </c>
      <c r="C1657">
        <v>1244093</v>
      </c>
      <c r="D1657" t="s">
        <v>5177</v>
      </c>
      <c r="E1657">
        <v>86</v>
      </c>
      <c r="F1657">
        <v>94</v>
      </c>
      <c r="G1657" t="s">
        <v>5178</v>
      </c>
      <c r="H1657" t="s">
        <v>5175</v>
      </c>
      <c r="I1657" t="s">
        <v>5164</v>
      </c>
      <c r="J1657" t="s">
        <v>2129</v>
      </c>
      <c r="K1657" t="s">
        <v>5179</v>
      </c>
    </row>
    <row r="1658" spans="1:11" x14ac:dyDescent="0.2">
      <c r="A1658" t="s">
        <v>5180</v>
      </c>
      <c r="B1658">
        <v>1244038</v>
      </c>
      <c r="C1658" t="s">
        <v>5181</v>
      </c>
      <c r="D1658" t="s">
        <v>5175</v>
      </c>
      <c r="E1658" t="s">
        <v>5164</v>
      </c>
      <c r="F1658" t="s">
        <v>4222</v>
      </c>
      <c r="G1658" t="s">
        <v>5179</v>
      </c>
    </row>
    <row r="1659" spans="1:11" x14ac:dyDescent="0.2">
      <c r="B1659">
        <v>2457579</v>
      </c>
      <c r="C1659">
        <v>1254364</v>
      </c>
      <c r="D1659" t="s">
        <v>5182</v>
      </c>
      <c r="E1659">
        <v>41</v>
      </c>
      <c r="F1659">
        <v>93</v>
      </c>
      <c r="G1659" t="s">
        <v>5183</v>
      </c>
      <c r="H1659" t="s">
        <v>5182</v>
      </c>
      <c r="I1659" t="s">
        <v>5164</v>
      </c>
      <c r="J1659" t="s">
        <v>3038</v>
      </c>
      <c r="K1659" t="s">
        <v>5184</v>
      </c>
    </row>
    <row r="1660" spans="1:11" x14ac:dyDescent="0.2">
      <c r="B1660">
        <v>2493932</v>
      </c>
      <c r="C1660">
        <v>1269570</v>
      </c>
      <c r="D1660" t="s">
        <v>2885</v>
      </c>
      <c r="E1660">
        <v>46</v>
      </c>
      <c r="F1660" t="s">
        <v>5183</v>
      </c>
      <c r="G1660" t="s">
        <v>5185</v>
      </c>
      <c r="H1660" t="s">
        <v>5164</v>
      </c>
      <c r="I1660" t="s">
        <v>3038</v>
      </c>
      <c r="J1660" t="s">
        <v>5186</v>
      </c>
    </row>
    <row r="1661" spans="1:11" x14ac:dyDescent="0.2">
      <c r="A1661" t="s">
        <v>5187</v>
      </c>
      <c r="B1661">
        <v>1274302</v>
      </c>
      <c r="C1661" t="s">
        <v>5188</v>
      </c>
      <c r="D1661" t="s">
        <v>5185</v>
      </c>
      <c r="E1661" t="s">
        <v>5164</v>
      </c>
      <c r="F1661" t="s">
        <v>4239</v>
      </c>
      <c r="G1661" t="s">
        <v>5186</v>
      </c>
    </row>
    <row r="1662" spans="1:11" x14ac:dyDescent="0.2">
      <c r="A1662" t="s">
        <v>5189</v>
      </c>
      <c r="B1662">
        <v>1277370</v>
      </c>
      <c r="C1662" t="s">
        <v>5190</v>
      </c>
      <c r="D1662" t="s">
        <v>5191</v>
      </c>
      <c r="E1662" t="s">
        <v>5164</v>
      </c>
      <c r="F1662" t="s">
        <v>4222</v>
      </c>
      <c r="G1662" t="s">
        <v>5192</v>
      </c>
    </row>
    <row r="1663" spans="1:11" x14ac:dyDescent="0.2">
      <c r="A1663" t="s">
        <v>5193</v>
      </c>
      <c r="B1663">
        <v>1279735</v>
      </c>
      <c r="C1663" t="s">
        <v>5194</v>
      </c>
      <c r="D1663" t="s">
        <v>5191</v>
      </c>
      <c r="E1663" t="s">
        <v>5164</v>
      </c>
      <c r="F1663" t="s">
        <v>4239</v>
      </c>
      <c r="G1663" t="s">
        <v>5195</v>
      </c>
    </row>
    <row r="1664" spans="1:11" x14ac:dyDescent="0.2">
      <c r="B1664">
        <v>2526914</v>
      </c>
      <c r="C1664">
        <v>1281691</v>
      </c>
      <c r="D1664" t="s">
        <v>2885</v>
      </c>
      <c r="E1664">
        <v>34</v>
      </c>
      <c r="F1664" t="s">
        <v>5196</v>
      </c>
      <c r="G1664" t="s">
        <v>5191</v>
      </c>
      <c r="H1664" t="s">
        <v>5164</v>
      </c>
      <c r="I1664" t="s">
        <v>3038</v>
      </c>
      <c r="J1664" t="s">
        <v>5197</v>
      </c>
    </row>
    <row r="1665" spans="1:11" x14ac:dyDescent="0.2">
      <c r="A1665" t="s">
        <v>5198</v>
      </c>
      <c r="B1665">
        <v>1282081</v>
      </c>
      <c r="C1665" t="s">
        <v>5199</v>
      </c>
      <c r="D1665" t="s">
        <v>5200</v>
      </c>
      <c r="E1665" t="s">
        <v>5164</v>
      </c>
      <c r="F1665" t="s">
        <v>2098</v>
      </c>
      <c r="G1665" t="s">
        <v>5201</v>
      </c>
    </row>
    <row r="1666" spans="1:11" x14ac:dyDescent="0.2">
      <c r="A1666" t="s">
        <v>5202</v>
      </c>
      <c r="B1666">
        <v>1284120</v>
      </c>
      <c r="C1666" t="s">
        <v>5203</v>
      </c>
      <c r="D1666" t="s">
        <v>5200</v>
      </c>
      <c r="E1666" t="s">
        <v>5164</v>
      </c>
      <c r="F1666" t="s">
        <v>2098</v>
      </c>
      <c r="G1666" t="s">
        <v>5204</v>
      </c>
    </row>
    <row r="1667" spans="1:11" x14ac:dyDescent="0.2">
      <c r="B1667">
        <v>2552308</v>
      </c>
      <c r="C1667">
        <v>1289326</v>
      </c>
      <c r="D1667" t="s">
        <v>5205</v>
      </c>
      <c r="E1667">
        <v>104</v>
      </c>
      <c r="F1667">
        <v>48</v>
      </c>
      <c r="G1667" t="s">
        <v>5206</v>
      </c>
      <c r="H1667" t="s">
        <v>5207</v>
      </c>
      <c r="I1667" t="s">
        <v>5164</v>
      </c>
      <c r="J1667" t="s">
        <v>3038</v>
      </c>
      <c r="K1667" t="s">
        <v>5208</v>
      </c>
    </row>
    <row r="1668" spans="1:11" x14ac:dyDescent="0.2">
      <c r="A1668" t="s">
        <v>5209</v>
      </c>
      <c r="B1668">
        <v>1294347</v>
      </c>
      <c r="C1668" t="s">
        <v>5210</v>
      </c>
      <c r="D1668" t="s">
        <v>5211</v>
      </c>
      <c r="E1668" t="s">
        <v>5164</v>
      </c>
      <c r="F1668" t="s">
        <v>3115</v>
      </c>
      <c r="G1668" t="s">
        <v>5212</v>
      </c>
    </row>
    <row r="1669" spans="1:11" x14ac:dyDescent="0.2">
      <c r="A1669" t="s">
        <v>5213</v>
      </c>
      <c r="B1669">
        <v>1297189</v>
      </c>
      <c r="C1669" t="s">
        <v>5214</v>
      </c>
      <c r="D1669" t="s">
        <v>5211</v>
      </c>
      <c r="E1669" t="s">
        <v>5164</v>
      </c>
      <c r="F1669" t="s">
        <v>3115</v>
      </c>
      <c r="G1669" t="s">
        <v>5215</v>
      </c>
    </row>
    <row r="1670" spans="1:11" x14ac:dyDescent="0.2">
      <c r="B1670">
        <v>2575498</v>
      </c>
      <c r="C1670">
        <v>1299454</v>
      </c>
      <c r="D1670" t="s">
        <v>2885</v>
      </c>
      <c r="E1670">
        <v>39</v>
      </c>
      <c r="F1670" t="s">
        <v>5216</v>
      </c>
      <c r="G1670" t="s">
        <v>5211</v>
      </c>
      <c r="H1670" t="s">
        <v>5164</v>
      </c>
      <c r="I1670" t="s">
        <v>925</v>
      </c>
      <c r="J1670" t="s">
        <v>5217</v>
      </c>
    </row>
    <row r="1671" spans="1:11" x14ac:dyDescent="0.2">
      <c r="B1671">
        <v>2595399</v>
      </c>
      <c r="C1671">
        <v>1309542</v>
      </c>
      <c r="D1671" t="s">
        <v>5218</v>
      </c>
      <c r="E1671">
        <v>131</v>
      </c>
      <c r="F1671">
        <v>38</v>
      </c>
      <c r="G1671" t="s">
        <v>5216</v>
      </c>
      <c r="H1671" t="s">
        <v>5219</v>
      </c>
      <c r="I1671" t="s">
        <v>5164</v>
      </c>
      <c r="J1671" t="s">
        <v>3280</v>
      </c>
      <c r="K1671" t="s">
        <v>5220</v>
      </c>
    </row>
    <row r="1672" spans="1:11" x14ac:dyDescent="0.2">
      <c r="A1672" t="s">
        <v>5221</v>
      </c>
      <c r="B1672">
        <v>1311498</v>
      </c>
      <c r="C1672" t="s">
        <v>5222</v>
      </c>
      <c r="D1672" t="s">
        <v>5223</v>
      </c>
      <c r="E1672" t="s">
        <v>5164</v>
      </c>
      <c r="F1672" t="s">
        <v>3121</v>
      </c>
      <c r="G1672" t="s">
        <v>5224</v>
      </c>
    </row>
    <row r="1673" spans="1:11" x14ac:dyDescent="0.2">
      <c r="A1673" t="s">
        <v>5225</v>
      </c>
      <c r="B1673">
        <v>1319625</v>
      </c>
      <c r="C1673" t="s">
        <v>5226</v>
      </c>
      <c r="D1673" t="s">
        <v>5227</v>
      </c>
      <c r="E1673" t="s">
        <v>5228</v>
      </c>
      <c r="F1673" t="s">
        <v>3121</v>
      </c>
      <c r="G1673" t="s">
        <v>5229</v>
      </c>
    </row>
    <row r="1674" spans="1:11" x14ac:dyDescent="0.2">
      <c r="B1674">
        <v>2636991</v>
      </c>
      <c r="C1674">
        <v>1325004</v>
      </c>
      <c r="D1674" t="s">
        <v>5230</v>
      </c>
      <c r="E1674">
        <v>134</v>
      </c>
      <c r="F1674">
        <v>16</v>
      </c>
      <c r="G1674" t="s">
        <v>5231</v>
      </c>
      <c r="H1674" t="s">
        <v>5227</v>
      </c>
      <c r="I1674" t="s">
        <v>5228</v>
      </c>
      <c r="J1674" t="s">
        <v>925</v>
      </c>
      <c r="K1674" t="s">
        <v>5232</v>
      </c>
    </row>
    <row r="1675" spans="1:11" x14ac:dyDescent="0.2">
      <c r="A1675" t="s">
        <v>5233</v>
      </c>
      <c r="B1675">
        <v>1327538</v>
      </c>
      <c r="C1675" t="s">
        <v>5234</v>
      </c>
      <c r="D1675" t="s">
        <v>5235</v>
      </c>
      <c r="E1675" t="s">
        <v>5228</v>
      </c>
      <c r="F1675" t="s">
        <v>3121</v>
      </c>
      <c r="G1675" t="s">
        <v>5236</v>
      </c>
    </row>
    <row r="1676" spans="1:11" x14ac:dyDescent="0.2">
      <c r="A1676" t="s">
        <v>5237</v>
      </c>
      <c r="B1676">
        <v>1325397</v>
      </c>
      <c r="C1676" t="s">
        <v>5238</v>
      </c>
      <c r="D1676" t="s">
        <v>5239</v>
      </c>
      <c r="E1676" t="s">
        <v>5228</v>
      </c>
      <c r="F1676" t="s">
        <v>3121</v>
      </c>
      <c r="G1676" t="s">
        <v>5236</v>
      </c>
    </row>
    <row r="1677" spans="1:11" x14ac:dyDescent="0.2">
      <c r="B1677">
        <v>2672378</v>
      </c>
      <c r="C1677">
        <v>1339277</v>
      </c>
      <c r="D1677" t="s">
        <v>3409</v>
      </c>
      <c r="E1677">
        <v>162</v>
      </c>
      <c r="F1677" t="s">
        <v>5240</v>
      </c>
      <c r="G1677" t="s">
        <v>5241</v>
      </c>
      <c r="H1677" t="s">
        <v>5228</v>
      </c>
      <c r="I1677" t="s">
        <v>3280</v>
      </c>
      <c r="J1677" t="s">
        <v>5242</v>
      </c>
    </row>
    <row r="1678" spans="1:11" x14ac:dyDescent="0.2">
      <c r="A1678" t="s">
        <v>5243</v>
      </c>
      <c r="B1678">
        <v>1340696</v>
      </c>
      <c r="C1678" t="s">
        <v>5244</v>
      </c>
      <c r="D1678" t="s">
        <v>5245</v>
      </c>
      <c r="E1678" t="s">
        <v>5228</v>
      </c>
      <c r="F1678" t="s">
        <v>3121</v>
      </c>
      <c r="G1678" t="s">
        <v>5246</v>
      </c>
    </row>
    <row r="1679" spans="1:11" x14ac:dyDescent="0.2">
      <c r="A1679" t="s">
        <v>5247</v>
      </c>
      <c r="B1679">
        <v>1349349</v>
      </c>
      <c r="C1679" t="s">
        <v>5248</v>
      </c>
      <c r="D1679" t="s">
        <v>5249</v>
      </c>
      <c r="E1679" t="s">
        <v>5228</v>
      </c>
      <c r="F1679" t="s">
        <v>3121</v>
      </c>
      <c r="G1679" t="s">
        <v>5250</v>
      </c>
    </row>
    <row r="1680" spans="1:11" x14ac:dyDescent="0.2">
      <c r="A1680" t="s">
        <v>5251</v>
      </c>
      <c r="B1680">
        <v>1347808</v>
      </c>
      <c r="C1680" t="s">
        <v>5252</v>
      </c>
      <c r="D1680" t="s">
        <v>5253</v>
      </c>
      <c r="E1680" t="s">
        <v>5228</v>
      </c>
      <c r="F1680" t="s">
        <v>3121</v>
      </c>
      <c r="G1680" t="s">
        <v>5250</v>
      </c>
    </row>
    <row r="1681" spans="1:11" x14ac:dyDescent="0.2">
      <c r="B1681">
        <v>2714424</v>
      </c>
      <c r="C1681">
        <v>1349624</v>
      </c>
      <c r="D1681" t="s">
        <v>5253</v>
      </c>
      <c r="E1681">
        <v>31</v>
      </c>
      <c r="F1681">
        <v>16</v>
      </c>
      <c r="G1681" t="s">
        <v>5254</v>
      </c>
      <c r="H1681" t="s">
        <v>5253</v>
      </c>
      <c r="I1681" t="s">
        <v>5228</v>
      </c>
      <c r="J1681" t="s">
        <v>925</v>
      </c>
      <c r="K1681" t="s">
        <v>5255</v>
      </c>
    </row>
    <row r="1682" spans="1:11" x14ac:dyDescent="0.2">
      <c r="A1682" t="s">
        <v>5256</v>
      </c>
      <c r="B1682">
        <v>1357015</v>
      </c>
      <c r="C1682" t="s">
        <v>5257</v>
      </c>
      <c r="D1682" t="s">
        <v>5258</v>
      </c>
      <c r="E1682" t="s">
        <v>5228</v>
      </c>
      <c r="F1682" t="s">
        <v>3115</v>
      </c>
      <c r="G1682" t="s">
        <v>5259</v>
      </c>
    </row>
    <row r="1683" spans="1:11" x14ac:dyDescent="0.2">
      <c r="B1683">
        <v>2744588</v>
      </c>
      <c r="C1683">
        <v>1361089</v>
      </c>
      <c r="D1683" t="s">
        <v>5260</v>
      </c>
      <c r="E1683">
        <v>37</v>
      </c>
      <c r="F1683">
        <v>21</v>
      </c>
      <c r="G1683" t="s">
        <v>5261</v>
      </c>
      <c r="H1683" t="s">
        <v>5260</v>
      </c>
      <c r="I1683" t="s">
        <v>5228</v>
      </c>
      <c r="J1683" t="s">
        <v>925</v>
      </c>
      <c r="K1683" t="s">
        <v>5262</v>
      </c>
    </row>
    <row r="1684" spans="1:11" x14ac:dyDescent="0.2">
      <c r="A1684" t="s">
        <v>5263</v>
      </c>
      <c r="B1684">
        <v>1370354</v>
      </c>
      <c r="C1684" t="s">
        <v>5264</v>
      </c>
      <c r="D1684" t="s">
        <v>5260</v>
      </c>
      <c r="E1684" t="s">
        <v>5265</v>
      </c>
      <c r="F1684" t="s">
        <v>3115</v>
      </c>
      <c r="G1684" t="s">
        <v>5266</v>
      </c>
    </row>
    <row r="1685" spans="1:11" x14ac:dyDescent="0.2">
      <c r="B1685">
        <v>2796134</v>
      </c>
      <c r="C1685">
        <v>1382370</v>
      </c>
      <c r="D1685" t="s">
        <v>5267</v>
      </c>
      <c r="E1685">
        <v>41</v>
      </c>
      <c r="F1685">
        <v>49</v>
      </c>
      <c r="G1685" t="s">
        <v>5268</v>
      </c>
      <c r="H1685" t="s">
        <v>5267</v>
      </c>
      <c r="I1685" t="s">
        <v>5265</v>
      </c>
      <c r="J1685" t="s">
        <v>3038</v>
      </c>
      <c r="K1685" t="s">
        <v>5269</v>
      </c>
    </row>
    <row r="1686" spans="1:11" x14ac:dyDescent="0.2">
      <c r="A1686" t="s">
        <v>5270</v>
      </c>
      <c r="B1686">
        <v>1390517</v>
      </c>
      <c r="C1686" t="s">
        <v>5271</v>
      </c>
      <c r="D1686" t="s">
        <v>5272</v>
      </c>
      <c r="E1686" t="s">
        <v>5265</v>
      </c>
      <c r="F1686" t="s">
        <v>3115</v>
      </c>
      <c r="G1686" t="s">
        <v>5273</v>
      </c>
    </row>
    <row r="1687" spans="1:11" x14ac:dyDescent="0.2">
      <c r="B1687">
        <v>2845286</v>
      </c>
      <c r="C1687">
        <v>1395830</v>
      </c>
      <c r="D1687" t="s">
        <v>3409</v>
      </c>
      <c r="E1687">
        <v>156</v>
      </c>
      <c r="F1687" t="s">
        <v>5274</v>
      </c>
      <c r="G1687" t="s">
        <v>5275</v>
      </c>
      <c r="H1687" t="s">
        <v>5265</v>
      </c>
      <c r="I1687" t="s">
        <v>2129</v>
      </c>
      <c r="J1687" t="s">
        <v>5276</v>
      </c>
    </row>
    <row r="1688" spans="1:11" x14ac:dyDescent="0.2">
      <c r="A1688" t="s">
        <v>5277</v>
      </c>
      <c r="B1688">
        <v>1402893</v>
      </c>
      <c r="C1688" t="s">
        <v>5278</v>
      </c>
      <c r="D1688" t="s">
        <v>5279</v>
      </c>
      <c r="E1688" t="s">
        <v>5265</v>
      </c>
      <c r="F1688" t="s">
        <v>2098</v>
      </c>
      <c r="G1688" t="s">
        <v>5280</v>
      </c>
    </row>
    <row r="1689" spans="1:11" x14ac:dyDescent="0.2">
      <c r="A1689" t="s">
        <v>5281</v>
      </c>
      <c r="B1689">
        <v>1405937</v>
      </c>
      <c r="C1689" t="s">
        <v>5282</v>
      </c>
      <c r="D1689" t="s">
        <v>5283</v>
      </c>
      <c r="E1689" t="s">
        <v>5265</v>
      </c>
      <c r="F1689" t="s">
        <v>4239</v>
      </c>
      <c r="G1689" t="s">
        <v>5284</v>
      </c>
    </row>
    <row r="1690" spans="1:11" x14ac:dyDescent="0.2">
      <c r="B1690">
        <v>2895533</v>
      </c>
      <c r="C1690">
        <v>1411288</v>
      </c>
      <c r="D1690" t="s">
        <v>5285</v>
      </c>
      <c r="E1690">
        <v>83</v>
      </c>
      <c r="F1690">
        <v>61</v>
      </c>
      <c r="G1690" t="s">
        <v>5286</v>
      </c>
      <c r="H1690" t="s">
        <v>5283</v>
      </c>
      <c r="I1690" t="s">
        <v>5265</v>
      </c>
      <c r="J1690" t="s">
        <v>3041</v>
      </c>
      <c r="K1690" t="s">
        <v>5287</v>
      </c>
    </row>
    <row r="1691" spans="1:11" x14ac:dyDescent="0.2">
      <c r="A1691" t="s">
        <v>5288</v>
      </c>
      <c r="B1691">
        <v>1415860</v>
      </c>
      <c r="C1691" t="s">
        <v>5289</v>
      </c>
      <c r="D1691" t="s">
        <v>5283</v>
      </c>
      <c r="E1691" t="s">
        <v>5265</v>
      </c>
      <c r="F1691" t="s">
        <v>3115</v>
      </c>
      <c r="G1691" t="s">
        <v>5290</v>
      </c>
    </row>
    <row r="1692" spans="1:11" x14ac:dyDescent="0.2">
      <c r="B1692">
        <v>2908581</v>
      </c>
      <c r="C1692">
        <v>1420914</v>
      </c>
      <c r="D1692" t="s">
        <v>5291</v>
      </c>
      <c r="E1692">
        <v>88</v>
      </c>
      <c r="F1692">
        <v>83</v>
      </c>
      <c r="G1692" t="s">
        <v>5292</v>
      </c>
      <c r="H1692" t="s">
        <v>5293</v>
      </c>
      <c r="I1692" t="s">
        <v>5265</v>
      </c>
      <c r="J1692" t="s">
        <v>2129</v>
      </c>
      <c r="K1692" t="s">
        <v>5294</v>
      </c>
    </row>
    <row r="1693" spans="1:11" x14ac:dyDescent="0.2">
      <c r="A1693" t="s">
        <v>5295</v>
      </c>
      <c r="B1693">
        <v>1429360</v>
      </c>
      <c r="C1693" t="s">
        <v>5296</v>
      </c>
      <c r="D1693" t="s">
        <v>5297</v>
      </c>
      <c r="E1693" t="s">
        <v>5298</v>
      </c>
      <c r="F1693" t="s">
        <v>2098</v>
      </c>
      <c r="G1693" t="s">
        <v>5299</v>
      </c>
    </row>
    <row r="1694" spans="1:11" x14ac:dyDescent="0.2">
      <c r="A1694" t="s">
        <v>5300</v>
      </c>
      <c r="B1694">
        <v>1433414</v>
      </c>
      <c r="C1694" t="s">
        <v>5301</v>
      </c>
      <c r="D1694" t="s">
        <v>5302</v>
      </c>
      <c r="E1694" t="s">
        <v>5298</v>
      </c>
      <c r="F1694" t="s">
        <v>3115</v>
      </c>
      <c r="G1694" t="s">
        <v>5303</v>
      </c>
    </row>
    <row r="1695" spans="1:11" x14ac:dyDescent="0.2">
      <c r="B1695">
        <v>2943923</v>
      </c>
      <c r="C1695">
        <v>1433125</v>
      </c>
      <c r="D1695" t="s">
        <v>2885</v>
      </c>
      <c r="E1695">
        <v>82</v>
      </c>
      <c r="F1695" t="s">
        <v>5304</v>
      </c>
      <c r="G1695" t="s">
        <v>5302</v>
      </c>
      <c r="H1695" t="s">
        <v>5298</v>
      </c>
      <c r="I1695" t="s">
        <v>2129</v>
      </c>
      <c r="J1695" t="s">
        <v>5305</v>
      </c>
    </row>
    <row r="1696" spans="1:11" x14ac:dyDescent="0.2">
      <c r="A1696" t="s">
        <v>5306</v>
      </c>
      <c r="B1696">
        <v>1444250</v>
      </c>
      <c r="C1696" t="s">
        <v>5307</v>
      </c>
      <c r="D1696" t="s">
        <v>5302</v>
      </c>
      <c r="E1696" t="s">
        <v>5298</v>
      </c>
      <c r="F1696" t="s">
        <v>3121</v>
      </c>
      <c r="G1696" t="s">
        <v>5308</v>
      </c>
    </row>
    <row r="1697" spans="1:11" x14ac:dyDescent="0.2">
      <c r="A1697" t="s">
        <v>5309</v>
      </c>
      <c r="B1697">
        <v>1445682</v>
      </c>
      <c r="C1697" t="s">
        <v>5310</v>
      </c>
      <c r="D1697" t="s">
        <v>5302</v>
      </c>
      <c r="E1697" t="s">
        <v>5298</v>
      </c>
      <c r="F1697" t="s">
        <v>3121</v>
      </c>
      <c r="G1697" t="s">
        <v>5311</v>
      </c>
    </row>
    <row r="1698" spans="1:11" x14ac:dyDescent="0.2">
      <c r="B1698">
        <v>2970576</v>
      </c>
      <c r="C1698">
        <v>1445731</v>
      </c>
      <c r="D1698" t="s">
        <v>5312</v>
      </c>
      <c r="E1698">
        <v>37</v>
      </c>
      <c r="F1698">
        <v>20</v>
      </c>
      <c r="G1698" t="s">
        <v>5313</v>
      </c>
      <c r="H1698" t="s">
        <v>5314</v>
      </c>
      <c r="I1698" t="s">
        <v>5298</v>
      </c>
      <c r="J1698" t="s">
        <v>3038</v>
      </c>
      <c r="K1698" t="s">
        <v>5315</v>
      </c>
    </row>
    <row r="1699" spans="1:11" x14ac:dyDescent="0.2">
      <c r="A1699" t="s">
        <v>5316</v>
      </c>
      <c r="B1699">
        <v>1463317</v>
      </c>
      <c r="C1699" t="s">
        <v>5317</v>
      </c>
      <c r="D1699" t="s">
        <v>5318</v>
      </c>
      <c r="E1699" t="s">
        <v>5298</v>
      </c>
      <c r="F1699" t="s">
        <v>3115</v>
      </c>
      <c r="G1699" t="s">
        <v>5319</v>
      </c>
    </row>
    <row r="1700" spans="1:11" x14ac:dyDescent="0.2">
      <c r="B1700">
        <v>3011387</v>
      </c>
      <c r="C1700">
        <v>1467216</v>
      </c>
      <c r="D1700" t="s">
        <v>5318</v>
      </c>
      <c r="E1700">
        <v>72</v>
      </c>
      <c r="F1700">
        <v>48</v>
      </c>
      <c r="G1700" t="s">
        <v>5320</v>
      </c>
      <c r="H1700" t="s">
        <v>5318</v>
      </c>
      <c r="I1700" t="s">
        <v>5298</v>
      </c>
      <c r="J1700" t="s">
        <v>2129</v>
      </c>
      <c r="K1700" t="s">
        <v>5321</v>
      </c>
    </row>
    <row r="1701" spans="1:11" x14ac:dyDescent="0.2">
      <c r="A1701" t="s">
        <v>5322</v>
      </c>
      <c r="B1701">
        <v>1467212</v>
      </c>
      <c r="C1701" t="s">
        <v>5323</v>
      </c>
      <c r="D1701" t="s">
        <v>5318</v>
      </c>
      <c r="E1701" t="s">
        <v>5298</v>
      </c>
      <c r="F1701" t="s">
        <v>3115</v>
      </c>
      <c r="G1701" t="s">
        <v>5321</v>
      </c>
    </row>
    <row r="1702" spans="1:11" x14ac:dyDescent="0.2">
      <c r="A1702" t="s">
        <v>5324</v>
      </c>
      <c r="B1702">
        <v>1469508</v>
      </c>
      <c r="C1702" t="s">
        <v>5325</v>
      </c>
      <c r="D1702" t="s">
        <v>5318</v>
      </c>
      <c r="E1702" t="s">
        <v>5298</v>
      </c>
      <c r="F1702" t="s">
        <v>3115</v>
      </c>
      <c r="G1702" t="s">
        <v>5326</v>
      </c>
    </row>
    <row r="1703" spans="1:11" x14ac:dyDescent="0.2">
      <c r="B1703">
        <v>3033550</v>
      </c>
      <c r="C1703">
        <v>1480664</v>
      </c>
      <c r="D1703" t="s">
        <v>3409</v>
      </c>
      <c r="E1703">
        <v>46</v>
      </c>
      <c r="F1703" t="s">
        <v>5327</v>
      </c>
      <c r="G1703" t="s">
        <v>5328</v>
      </c>
      <c r="H1703" t="s">
        <v>5298</v>
      </c>
      <c r="I1703" t="s">
        <v>2129</v>
      </c>
      <c r="J1703" t="s">
        <v>5329</v>
      </c>
    </row>
    <row r="1704" spans="1:11" x14ac:dyDescent="0.2">
      <c r="A1704" t="s">
        <v>5330</v>
      </c>
      <c r="B1704">
        <v>1480836</v>
      </c>
      <c r="C1704" t="s">
        <v>5331</v>
      </c>
      <c r="D1704" t="s">
        <v>5332</v>
      </c>
      <c r="E1704" t="s">
        <v>5298</v>
      </c>
      <c r="F1704" t="s">
        <v>3115</v>
      </c>
      <c r="G1704" t="s">
        <v>5329</v>
      </c>
    </row>
    <row r="1705" spans="1:11" x14ac:dyDescent="0.2">
      <c r="A1705" t="s">
        <v>5333</v>
      </c>
      <c r="B1705">
        <v>1480316</v>
      </c>
      <c r="C1705" t="s">
        <v>5334</v>
      </c>
      <c r="D1705" t="s">
        <v>5332</v>
      </c>
      <c r="E1705" t="s">
        <v>5298</v>
      </c>
      <c r="F1705" t="s">
        <v>3121</v>
      </c>
      <c r="G1705" t="s">
        <v>5335</v>
      </c>
    </row>
    <row r="1706" spans="1:11" x14ac:dyDescent="0.2">
      <c r="B1706">
        <v>3050118</v>
      </c>
      <c r="C1706">
        <v>1480826</v>
      </c>
      <c r="D1706" t="s">
        <v>3409</v>
      </c>
      <c r="E1706">
        <v>46</v>
      </c>
      <c r="F1706" t="s">
        <v>5336</v>
      </c>
      <c r="G1706" t="s">
        <v>5332</v>
      </c>
      <c r="H1706" t="s">
        <v>5298</v>
      </c>
      <c r="I1706" t="s">
        <v>3038</v>
      </c>
      <c r="J1706" t="s">
        <v>5337</v>
      </c>
    </row>
    <row r="1707" spans="1:11" x14ac:dyDescent="0.2">
      <c r="B1707">
        <v>3080134</v>
      </c>
      <c r="C1707">
        <v>1496728</v>
      </c>
      <c r="D1707" t="s">
        <v>5338</v>
      </c>
      <c r="E1707">
        <v>125</v>
      </c>
      <c r="F1707">
        <v>5</v>
      </c>
      <c r="G1707" t="s">
        <v>5336</v>
      </c>
      <c r="H1707" t="s">
        <v>5339</v>
      </c>
      <c r="I1707" t="s">
        <v>5298</v>
      </c>
      <c r="J1707" t="s">
        <v>925</v>
      </c>
      <c r="K1707" t="s">
        <v>5340</v>
      </c>
    </row>
    <row r="1708" spans="1:11" x14ac:dyDescent="0.2">
      <c r="A1708" t="s">
        <v>5341</v>
      </c>
      <c r="B1708">
        <v>1496810</v>
      </c>
      <c r="C1708" t="s">
        <v>5342</v>
      </c>
      <c r="D1708" t="s">
        <v>5339</v>
      </c>
      <c r="E1708" t="s">
        <v>5343</v>
      </c>
      <c r="F1708" t="s">
        <v>3108</v>
      </c>
      <c r="G1708" t="s">
        <v>5344</v>
      </c>
    </row>
    <row r="1709" spans="1:11" x14ac:dyDescent="0.2">
      <c r="B1709">
        <v>3098135</v>
      </c>
      <c r="C1709">
        <v>1504439</v>
      </c>
      <c r="D1709" t="s">
        <v>5345</v>
      </c>
      <c r="E1709">
        <v>30</v>
      </c>
      <c r="F1709">
        <v>38</v>
      </c>
      <c r="G1709" t="s">
        <v>5346</v>
      </c>
      <c r="H1709" t="s">
        <v>5347</v>
      </c>
      <c r="I1709" t="s">
        <v>5343</v>
      </c>
      <c r="J1709" t="s">
        <v>3038</v>
      </c>
      <c r="K1709" t="s">
        <v>5348</v>
      </c>
    </row>
    <row r="1710" spans="1:11" x14ac:dyDescent="0.2">
      <c r="B1710">
        <v>3135067</v>
      </c>
      <c r="C1710">
        <v>1517612</v>
      </c>
      <c r="D1710" t="s">
        <v>5349</v>
      </c>
      <c r="E1710">
        <v>25</v>
      </c>
      <c r="F1710">
        <v>40</v>
      </c>
      <c r="G1710" t="s">
        <v>5346</v>
      </c>
      <c r="H1710" t="s">
        <v>5350</v>
      </c>
      <c r="I1710" t="s">
        <v>5343</v>
      </c>
      <c r="J1710" t="s">
        <v>925</v>
      </c>
      <c r="K1710" t="s">
        <v>5351</v>
      </c>
    </row>
    <row r="1711" spans="1:11" x14ac:dyDescent="0.2">
      <c r="A1711" t="s">
        <v>5352</v>
      </c>
      <c r="B1711">
        <v>1533224</v>
      </c>
      <c r="C1711" t="s">
        <v>5353</v>
      </c>
      <c r="D1711" t="s">
        <v>5354</v>
      </c>
      <c r="E1711" t="s">
        <v>5343</v>
      </c>
      <c r="F1711" t="s">
        <v>3102</v>
      </c>
      <c r="G1711" t="s">
        <v>5355</v>
      </c>
    </row>
    <row r="1712" spans="1:11" x14ac:dyDescent="0.2">
      <c r="B1712">
        <v>3175928</v>
      </c>
      <c r="C1712">
        <v>1536345</v>
      </c>
      <c r="D1712" t="s">
        <v>5356</v>
      </c>
      <c r="E1712">
        <v>184</v>
      </c>
      <c r="F1712">
        <v>7</v>
      </c>
      <c r="G1712" t="s">
        <v>5357</v>
      </c>
      <c r="H1712" t="s">
        <v>5358</v>
      </c>
      <c r="I1712" t="s">
        <v>5343</v>
      </c>
      <c r="J1712" t="s">
        <v>925</v>
      </c>
      <c r="K1712" t="s">
        <v>5359</v>
      </c>
    </row>
    <row r="1713" spans="1:11" x14ac:dyDescent="0.2">
      <c r="A1713" t="s">
        <v>5360</v>
      </c>
      <c r="B1713">
        <v>1535561</v>
      </c>
      <c r="C1713" t="s">
        <v>5361</v>
      </c>
      <c r="D1713" t="s">
        <v>5362</v>
      </c>
      <c r="E1713" t="s">
        <v>5343</v>
      </c>
      <c r="F1713" t="s">
        <v>3102</v>
      </c>
      <c r="G1713" t="s">
        <v>5359</v>
      </c>
    </row>
    <row r="1714" spans="1:11" x14ac:dyDescent="0.2">
      <c r="A1714" t="s">
        <v>5363</v>
      </c>
      <c r="B1714">
        <v>1542143</v>
      </c>
      <c r="C1714" t="s">
        <v>5364</v>
      </c>
      <c r="D1714" t="s">
        <v>5365</v>
      </c>
      <c r="E1714" t="s">
        <v>5343</v>
      </c>
      <c r="F1714" t="s">
        <v>3102</v>
      </c>
      <c r="G1714" t="s">
        <v>5366</v>
      </c>
    </row>
    <row r="1715" spans="1:11" x14ac:dyDescent="0.2">
      <c r="B1715">
        <v>3219728</v>
      </c>
      <c r="C1715">
        <v>1558099</v>
      </c>
      <c r="D1715" t="s">
        <v>5367</v>
      </c>
      <c r="E1715">
        <v>236</v>
      </c>
      <c r="F1715">
        <v>81</v>
      </c>
      <c r="G1715" t="s">
        <v>5368</v>
      </c>
      <c r="H1715" t="s">
        <v>5367</v>
      </c>
      <c r="I1715" t="s">
        <v>5343</v>
      </c>
      <c r="J1715" t="s">
        <v>925</v>
      </c>
      <c r="K1715" t="s">
        <v>5369</v>
      </c>
    </row>
    <row r="1716" spans="1:11" x14ac:dyDescent="0.2">
      <c r="A1716" t="s">
        <v>5370</v>
      </c>
      <c r="B1716">
        <v>1567670</v>
      </c>
      <c r="C1716" t="s">
        <v>5371</v>
      </c>
      <c r="D1716" t="s">
        <v>5372</v>
      </c>
      <c r="E1716" t="s">
        <v>5343</v>
      </c>
      <c r="F1716" t="s">
        <v>3102</v>
      </c>
      <c r="G1716" t="s">
        <v>5373</v>
      </c>
    </row>
    <row r="1717" spans="1:11" x14ac:dyDescent="0.2">
      <c r="B1717">
        <v>3255190</v>
      </c>
      <c r="C1717">
        <v>1568112</v>
      </c>
      <c r="D1717" t="s">
        <v>5374</v>
      </c>
      <c r="E1717">
        <v>34</v>
      </c>
      <c r="F1717">
        <v>14</v>
      </c>
      <c r="G1717" t="s">
        <v>5375</v>
      </c>
      <c r="H1717" t="s">
        <v>5372</v>
      </c>
      <c r="I1717" t="s">
        <v>5343</v>
      </c>
      <c r="J1717" t="s">
        <v>3280</v>
      </c>
      <c r="K1717" t="s">
        <v>5376</v>
      </c>
    </row>
    <row r="1718" spans="1:11" x14ac:dyDescent="0.2">
      <c r="A1718" t="s">
        <v>5377</v>
      </c>
      <c r="B1718">
        <v>1569909</v>
      </c>
      <c r="C1718" t="s">
        <v>5378</v>
      </c>
      <c r="D1718" t="s">
        <v>5379</v>
      </c>
      <c r="E1718" t="s">
        <v>5343</v>
      </c>
      <c r="F1718" t="s">
        <v>3102</v>
      </c>
      <c r="G1718" t="s">
        <v>5376</v>
      </c>
    </row>
    <row r="1719" spans="1:11" x14ac:dyDescent="0.2">
      <c r="B1719">
        <v>3294997</v>
      </c>
      <c r="C1719">
        <v>1586366</v>
      </c>
      <c r="D1719" t="s">
        <v>5380</v>
      </c>
      <c r="E1719">
        <v>102</v>
      </c>
      <c r="F1719">
        <v>61</v>
      </c>
      <c r="G1719" t="s">
        <v>5381</v>
      </c>
      <c r="H1719" t="s">
        <v>5380</v>
      </c>
      <c r="I1719" t="s">
        <v>5382</v>
      </c>
      <c r="J1719" t="s">
        <v>925</v>
      </c>
      <c r="K1719" t="s">
        <v>5383</v>
      </c>
    </row>
    <row r="1720" spans="1:11" x14ac:dyDescent="0.2">
      <c r="A1720" t="s">
        <v>5384</v>
      </c>
      <c r="B1720">
        <v>1593733</v>
      </c>
      <c r="C1720" t="s">
        <v>5385</v>
      </c>
      <c r="D1720" t="s">
        <v>5380</v>
      </c>
      <c r="E1720" t="s">
        <v>5382</v>
      </c>
      <c r="F1720" t="s">
        <v>3102</v>
      </c>
      <c r="G1720" t="s">
        <v>5386</v>
      </c>
    </row>
    <row r="1721" spans="1:11" x14ac:dyDescent="0.2">
      <c r="A1721" t="s">
        <v>5387</v>
      </c>
      <c r="B1721">
        <v>1587986</v>
      </c>
      <c r="C1721" t="s">
        <v>5388</v>
      </c>
      <c r="D1721" t="s">
        <v>5389</v>
      </c>
      <c r="E1721" t="s">
        <v>5382</v>
      </c>
      <c r="F1721" t="s">
        <v>3102</v>
      </c>
      <c r="G1721" t="s">
        <v>5390</v>
      </c>
    </row>
    <row r="1722" spans="1:11" x14ac:dyDescent="0.2">
      <c r="B1722">
        <v>3331144</v>
      </c>
      <c r="C1722">
        <v>1593948</v>
      </c>
      <c r="D1722" t="s">
        <v>3409</v>
      </c>
      <c r="E1722">
        <v>139</v>
      </c>
      <c r="F1722" t="s">
        <v>5391</v>
      </c>
      <c r="G1722" t="s">
        <v>5392</v>
      </c>
      <c r="H1722" t="s">
        <v>5382</v>
      </c>
      <c r="I1722" t="s">
        <v>925</v>
      </c>
      <c r="J1722" t="s">
        <v>5393</v>
      </c>
    </row>
    <row r="1723" spans="1:11" x14ac:dyDescent="0.2">
      <c r="A1723" t="s">
        <v>5394</v>
      </c>
      <c r="B1723">
        <v>1592371</v>
      </c>
      <c r="C1723" t="s">
        <v>5395</v>
      </c>
      <c r="D1723" t="s">
        <v>5392</v>
      </c>
      <c r="E1723" t="s">
        <v>5382</v>
      </c>
      <c r="F1723" t="s">
        <v>3102</v>
      </c>
      <c r="G1723" t="s">
        <v>5393</v>
      </c>
    </row>
    <row r="1724" spans="1:11" x14ac:dyDescent="0.2">
      <c r="A1724" t="s">
        <v>5396</v>
      </c>
      <c r="B1724">
        <v>1597126</v>
      </c>
      <c r="C1724" t="s">
        <v>5397</v>
      </c>
      <c r="D1724" t="s">
        <v>5398</v>
      </c>
      <c r="E1724" t="s">
        <v>5382</v>
      </c>
      <c r="F1724" t="s">
        <v>3102</v>
      </c>
      <c r="G1724" t="s">
        <v>5399</v>
      </c>
    </row>
    <row r="1725" spans="1:11" x14ac:dyDescent="0.2">
      <c r="B1725">
        <v>3377189</v>
      </c>
      <c r="C1725">
        <v>1605941</v>
      </c>
      <c r="D1725" t="s">
        <v>5400</v>
      </c>
      <c r="E1725">
        <v>99</v>
      </c>
      <c r="F1725">
        <v>67</v>
      </c>
      <c r="G1725" t="s">
        <v>5401</v>
      </c>
      <c r="H1725" t="s">
        <v>5402</v>
      </c>
      <c r="I1725" t="s">
        <v>5382</v>
      </c>
      <c r="J1725" t="s">
        <v>3038</v>
      </c>
      <c r="K1725" t="s">
        <v>5403</v>
      </c>
    </row>
    <row r="1726" spans="1:11" x14ac:dyDescent="0.2">
      <c r="A1726" t="s">
        <v>5404</v>
      </c>
      <c r="B1726">
        <v>1610469</v>
      </c>
      <c r="C1726" t="s">
        <v>5405</v>
      </c>
      <c r="D1726" t="s">
        <v>5406</v>
      </c>
      <c r="E1726" t="s">
        <v>5382</v>
      </c>
      <c r="F1726" t="s">
        <v>3108</v>
      </c>
      <c r="G1726" t="s">
        <v>5407</v>
      </c>
    </row>
    <row r="1727" spans="1:11" x14ac:dyDescent="0.2">
      <c r="B1727">
        <v>3427305</v>
      </c>
      <c r="C1727">
        <v>1627706</v>
      </c>
      <c r="D1727" t="s">
        <v>5408</v>
      </c>
      <c r="E1727">
        <v>48</v>
      </c>
      <c r="F1727">
        <v>11</v>
      </c>
      <c r="G1727" t="s">
        <v>5409</v>
      </c>
      <c r="H1727" t="s">
        <v>5410</v>
      </c>
      <c r="I1727" t="s">
        <v>5382</v>
      </c>
      <c r="J1727" t="s">
        <v>2129</v>
      </c>
      <c r="K1727" t="s">
        <v>5411</v>
      </c>
    </row>
    <row r="1728" spans="1:11" x14ac:dyDescent="0.2">
      <c r="A1728" t="s">
        <v>5412</v>
      </c>
      <c r="B1728">
        <v>1629528</v>
      </c>
      <c r="C1728" t="s">
        <v>5413</v>
      </c>
      <c r="D1728" t="s">
        <v>5414</v>
      </c>
      <c r="E1728" t="s">
        <v>5415</v>
      </c>
      <c r="F1728" t="s">
        <v>3121</v>
      </c>
      <c r="G1728" t="s">
        <v>5411</v>
      </c>
    </row>
    <row r="1729" spans="1:11" x14ac:dyDescent="0.2">
      <c r="A1729" t="s">
        <v>5416</v>
      </c>
      <c r="B1729">
        <v>1629675</v>
      </c>
      <c r="C1729" t="s">
        <v>5417</v>
      </c>
      <c r="D1729" t="s">
        <v>5418</v>
      </c>
      <c r="E1729" t="s">
        <v>5415</v>
      </c>
      <c r="F1729" t="s">
        <v>3121</v>
      </c>
      <c r="G1729" t="s">
        <v>5411</v>
      </c>
    </row>
    <row r="1730" spans="1:11" x14ac:dyDescent="0.2">
      <c r="A1730" t="s">
        <v>5419</v>
      </c>
      <c r="B1730">
        <v>1638689</v>
      </c>
      <c r="C1730" t="s">
        <v>5420</v>
      </c>
      <c r="D1730" t="s">
        <v>5418</v>
      </c>
      <c r="E1730" t="s">
        <v>5415</v>
      </c>
      <c r="F1730" t="s">
        <v>3121</v>
      </c>
      <c r="G1730" t="s">
        <v>5421</v>
      </c>
    </row>
    <row r="1731" spans="1:11" x14ac:dyDescent="0.2">
      <c r="B1731">
        <v>3461375</v>
      </c>
      <c r="C1731">
        <v>1643125</v>
      </c>
      <c r="D1731" t="s">
        <v>5422</v>
      </c>
      <c r="E1731">
        <v>85</v>
      </c>
      <c r="F1731">
        <v>8</v>
      </c>
      <c r="G1731" t="s">
        <v>5423</v>
      </c>
      <c r="H1731" t="s">
        <v>5424</v>
      </c>
      <c r="I1731" t="s">
        <v>5415</v>
      </c>
      <c r="J1731" t="s">
        <v>2129</v>
      </c>
      <c r="K1731" t="s">
        <v>5425</v>
      </c>
    </row>
    <row r="1732" spans="1:11" x14ac:dyDescent="0.2">
      <c r="B1732">
        <v>3498729</v>
      </c>
      <c r="C1732">
        <v>1666583</v>
      </c>
      <c r="D1732" t="s">
        <v>5426</v>
      </c>
      <c r="E1732">
        <v>38</v>
      </c>
      <c r="F1732">
        <v>65</v>
      </c>
      <c r="G1732" t="s">
        <v>5423</v>
      </c>
      <c r="H1732" t="s">
        <v>5426</v>
      </c>
      <c r="I1732" t="s">
        <v>5415</v>
      </c>
      <c r="J1732" t="s">
        <v>2129</v>
      </c>
      <c r="K1732" t="s">
        <v>5427</v>
      </c>
    </row>
    <row r="1733" spans="1:11" x14ac:dyDescent="0.2">
      <c r="A1733" t="s">
        <v>5428</v>
      </c>
      <c r="B1733">
        <v>1668312</v>
      </c>
      <c r="C1733" t="s">
        <v>5429</v>
      </c>
      <c r="D1733" t="s">
        <v>5430</v>
      </c>
      <c r="E1733" t="s">
        <v>5415</v>
      </c>
      <c r="F1733" t="s">
        <v>3108</v>
      </c>
      <c r="G1733" t="s">
        <v>5431</v>
      </c>
    </row>
    <row r="1734" spans="1:11" x14ac:dyDescent="0.2">
      <c r="A1734" t="s">
        <v>5432</v>
      </c>
      <c r="B1734">
        <v>1671007</v>
      </c>
      <c r="C1734" t="s">
        <v>5433</v>
      </c>
      <c r="D1734" t="s">
        <v>5430</v>
      </c>
      <c r="E1734" t="s">
        <v>5415</v>
      </c>
      <c r="F1734" t="s">
        <v>3102</v>
      </c>
      <c r="G1734" t="s">
        <v>5434</v>
      </c>
    </row>
    <row r="1735" spans="1:11" x14ac:dyDescent="0.2">
      <c r="B1735">
        <v>3524825</v>
      </c>
      <c r="C1735">
        <v>1676191</v>
      </c>
      <c r="D1735" t="s">
        <v>5435</v>
      </c>
      <c r="E1735">
        <v>51</v>
      </c>
      <c r="F1735">
        <v>59</v>
      </c>
      <c r="G1735" t="s">
        <v>5436</v>
      </c>
      <c r="H1735" t="s">
        <v>5430</v>
      </c>
      <c r="I1735" t="s">
        <v>5415</v>
      </c>
      <c r="J1735" t="s">
        <v>3038</v>
      </c>
      <c r="K1735" t="s">
        <v>5437</v>
      </c>
    </row>
    <row r="1736" spans="1:11" x14ac:dyDescent="0.2">
      <c r="A1736" t="s">
        <v>5438</v>
      </c>
      <c r="B1736">
        <v>1678794</v>
      </c>
      <c r="C1736" t="s">
        <v>5439</v>
      </c>
      <c r="D1736" t="s">
        <v>5430</v>
      </c>
      <c r="E1736" t="s">
        <v>5415</v>
      </c>
      <c r="F1736" t="s">
        <v>3098</v>
      </c>
      <c r="G1736" t="s">
        <v>5440</v>
      </c>
    </row>
    <row r="1737" spans="1:11" x14ac:dyDescent="0.2">
      <c r="B1737">
        <v>3538692</v>
      </c>
      <c r="C1737">
        <v>1679453</v>
      </c>
      <c r="D1737" t="s">
        <v>3409</v>
      </c>
      <c r="E1737">
        <v>51</v>
      </c>
      <c r="F1737" t="s">
        <v>5441</v>
      </c>
      <c r="G1737" t="s">
        <v>5442</v>
      </c>
      <c r="H1737" t="s">
        <v>5415</v>
      </c>
      <c r="I1737" t="s">
        <v>3280</v>
      </c>
      <c r="J1737" t="s">
        <v>5443</v>
      </c>
    </row>
    <row r="1738" spans="1:11" x14ac:dyDescent="0.2">
      <c r="B1738">
        <v>3571176</v>
      </c>
      <c r="C1738">
        <v>1693752</v>
      </c>
      <c r="D1738" t="s">
        <v>5444</v>
      </c>
      <c r="E1738">
        <v>78</v>
      </c>
      <c r="F1738">
        <v>94</v>
      </c>
      <c r="G1738" t="s">
        <v>5441</v>
      </c>
      <c r="H1738" t="s">
        <v>5444</v>
      </c>
      <c r="I1738" t="s">
        <v>5415</v>
      </c>
      <c r="J1738" t="s">
        <v>925</v>
      </c>
      <c r="K1738" t="s">
        <v>5445</v>
      </c>
    </row>
    <row r="1739" spans="1:11" x14ac:dyDescent="0.2">
      <c r="A1739" t="s">
        <v>5446</v>
      </c>
      <c r="B1739">
        <v>1693752</v>
      </c>
      <c r="C1739" t="s">
        <v>5447</v>
      </c>
      <c r="D1739" t="s">
        <v>5444</v>
      </c>
      <c r="E1739" t="s">
        <v>5415</v>
      </c>
      <c r="F1739" t="s">
        <v>3098</v>
      </c>
      <c r="G1739" t="s">
        <v>5445</v>
      </c>
    </row>
    <row r="1740" spans="1:11" x14ac:dyDescent="0.2">
      <c r="A1740" t="s">
        <v>5448</v>
      </c>
      <c r="B1740">
        <v>1702010</v>
      </c>
      <c r="C1740" t="s">
        <v>5449</v>
      </c>
      <c r="D1740" t="s">
        <v>5444</v>
      </c>
      <c r="E1740" t="s">
        <v>5415</v>
      </c>
      <c r="F1740" t="s">
        <v>3098</v>
      </c>
      <c r="G1740" t="s">
        <v>5450</v>
      </c>
    </row>
    <row r="1741" spans="1:11" x14ac:dyDescent="0.2">
      <c r="A1741" t="s">
        <v>5451</v>
      </c>
      <c r="B1741">
        <v>1709846</v>
      </c>
      <c r="C1741" t="s">
        <v>5452</v>
      </c>
      <c r="D1741" t="s">
        <v>5444</v>
      </c>
      <c r="E1741" t="s">
        <v>5415</v>
      </c>
      <c r="F1741" t="s">
        <v>3098</v>
      </c>
      <c r="G1741" t="s">
        <v>5453</v>
      </c>
    </row>
    <row r="1742" spans="1:11" x14ac:dyDescent="0.2">
      <c r="B1742">
        <v>3640253</v>
      </c>
      <c r="C1742">
        <v>1729216</v>
      </c>
      <c r="D1742" t="s">
        <v>2885</v>
      </c>
      <c r="E1742">
        <v>148</v>
      </c>
      <c r="F1742" t="s">
        <v>5454</v>
      </c>
      <c r="G1742" t="s">
        <v>5455</v>
      </c>
      <c r="H1742" t="s">
        <v>5415</v>
      </c>
      <c r="I1742" t="s">
        <v>925</v>
      </c>
      <c r="J1742" t="s">
        <v>5456</v>
      </c>
    </row>
    <row r="1743" spans="1:11" x14ac:dyDescent="0.2">
      <c r="B1743">
        <v>3666220</v>
      </c>
      <c r="C1743">
        <v>1740979</v>
      </c>
      <c r="D1743" t="s">
        <v>5457</v>
      </c>
      <c r="E1743">
        <v>88</v>
      </c>
      <c r="F1743">
        <v>32</v>
      </c>
      <c r="G1743" t="s">
        <v>5454</v>
      </c>
      <c r="H1743" t="s">
        <v>5458</v>
      </c>
      <c r="I1743" t="s">
        <v>5459</v>
      </c>
      <c r="J1743" t="s">
        <v>925</v>
      </c>
      <c r="K1743" t="s">
        <v>5460</v>
      </c>
    </row>
    <row r="1744" spans="1:11" x14ac:dyDescent="0.2">
      <c r="A1744" t="s">
        <v>5461</v>
      </c>
      <c r="B1744">
        <v>1744980</v>
      </c>
      <c r="C1744" t="s">
        <v>5462</v>
      </c>
      <c r="D1744" t="s">
        <v>5463</v>
      </c>
      <c r="E1744" t="s">
        <v>5459</v>
      </c>
      <c r="F1744" t="s">
        <v>1038</v>
      </c>
      <c r="G1744" t="s">
        <v>5464</v>
      </c>
    </row>
    <row r="1745" spans="1:11" x14ac:dyDescent="0.2">
      <c r="A1745" t="s">
        <v>5465</v>
      </c>
      <c r="B1745">
        <v>1745049</v>
      </c>
      <c r="C1745" t="s">
        <v>5466</v>
      </c>
      <c r="D1745" t="s">
        <v>5463</v>
      </c>
      <c r="E1745" t="s">
        <v>5459</v>
      </c>
      <c r="F1745" t="s">
        <v>1043</v>
      </c>
      <c r="G1745" t="s">
        <v>5467</v>
      </c>
    </row>
    <row r="1746" spans="1:11" x14ac:dyDescent="0.2">
      <c r="B1746">
        <v>3684782</v>
      </c>
      <c r="C1746">
        <v>1747290</v>
      </c>
      <c r="D1746" t="s">
        <v>3409</v>
      </c>
      <c r="E1746">
        <v>51</v>
      </c>
      <c r="F1746" t="s">
        <v>5468</v>
      </c>
      <c r="G1746" t="s">
        <v>5463</v>
      </c>
      <c r="H1746" t="s">
        <v>5459</v>
      </c>
      <c r="I1746" t="s">
        <v>3280</v>
      </c>
      <c r="J1746" t="s">
        <v>5469</v>
      </c>
    </row>
    <row r="1747" spans="1:11" x14ac:dyDescent="0.2">
      <c r="B1747">
        <v>3711064</v>
      </c>
      <c r="C1747">
        <v>1756185</v>
      </c>
      <c r="D1747" t="s">
        <v>5470</v>
      </c>
      <c r="E1747">
        <v>124</v>
      </c>
      <c r="F1747">
        <v>43</v>
      </c>
      <c r="G1747" t="s">
        <v>5468</v>
      </c>
      <c r="H1747" t="s">
        <v>5471</v>
      </c>
      <c r="I1747" t="s">
        <v>5459</v>
      </c>
      <c r="J1747" t="s">
        <v>3280</v>
      </c>
      <c r="K1747" t="s">
        <v>5472</v>
      </c>
    </row>
    <row r="1748" spans="1:11" x14ac:dyDescent="0.2">
      <c r="A1748" t="s">
        <v>5473</v>
      </c>
      <c r="B1748">
        <v>1757038</v>
      </c>
      <c r="C1748" t="s">
        <v>5474</v>
      </c>
      <c r="D1748" t="s">
        <v>5471</v>
      </c>
      <c r="E1748" t="s">
        <v>5459</v>
      </c>
      <c r="F1748" t="s">
        <v>1041</v>
      </c>
      <c r="G1748" t="s">
        <v>5475</v>
      </c>
    </row>
    <row r="1749" spans="1:11" x14ac:dyDescent="0.2">
      <c r="B1749">
        <v>3748627</v>
      </c>
      <c r="C1749">
        <v>1779175</v>
      </c>
      <c r="D1749" t="s">
        <v>5476</v>
      </c>
      <c r="E1749">
        <v>51</v>
      </c>
      <c r="F1749">
        <v>57</v>
      </c>
      <c r="G1749" t="s">
        <v>5477</v>
      </c>
      <c r="H1749" t="s">
        <v>5476</v>
      </c>
      <c r="I1749" t="s">
        <v>5459</v>
      </c>
      <c r="J1749" t="s">
        <v>1044</v>
      </c>
      <c r="K1749" t="s">
        <v>5478</v>
      </c>
    </row>
    <row r="1750" spans="1:11" x14ac:dyDescent="0.2">
      <c r="A1750" t="s">
        <v>5479</v>
      </c>
      <c r="B1750">
        <v>1793692</v>
      </c>
      <c r="C1750" t="s">
        <v>5480</v>
      </c>
      <c r="D1750" t="s">
        <v>5476</v>
      </c>
      <c r="E1750" t="s">
        <v>5459</v>
      </c>
      <c r="F1750" t="s">
        <v>1043</v>
      </c>
      <c r="G1750" t="s">
        <v>5481</v>
      </c>
    </row>
    <row r="1751" spans="1:11" x14ac:dyDescent="0.2">
      <c r="B1751">
        <v>3781673</v>
      </c>
      <c r="C1751">
        <v>1796297</v>
      </c>
      <c r="D1751" t="s">
        <v>5476</v>
      </c>
      <c r="E1751">
        <v>102</v>
      </c>
      <c r="F1751">
        <v>54</v>
      </c>
      <c r="G1751" t="s">
        <v>5482</v>
      </c>
      <c r="H1751" t="s">
        <v>5476</v>
      </c>
      <c r="I1751" t="s">
        <v>5459</v>
      </c>
      <c r="J1751" t="s">
        <v>1044</v>
      </c>
      <c r="K1751" t="s">
        <v>5483</v>
      </c>
    </row>
    <row r="1752" spans="1:11" x14ac:dyDescent="0.2">
      <c r="B1752">
        <v>3827229</v>
      </c>
      <c r="C1752">
        <v>1825106</v>
      </c>
      <c r="D1752" t="s">
        <v>5484</v>
      </c>
      <c r="E1752">
        <v>71</v>
      </c>
      <c r="F1752">
        <v>46</v>
      </c>
      <c r="G1752" t="s">
        <v>5482</v>
      </c>
      <c r="H1752" t="s">
        <v>5485</v>
      </c>
      <c r="I1752" t="s">
        <v>5459</v>
      </c>
      <c r="J1752" t="s">
        <v>2114</v>
      </c>
      <c r="K1752" t="s">
        <v>5486</v>
      </c>
    </row>
    <row r="1753" spans="1:11" x14ac:dyDescent="0.2">
      <c r="B1753">
        <v>3860061</v>
      </c>
      <c r="C1753">
        <v>1836092</v>
      </c>
      <c r="D1753" t="s">
        <v>5487</v>
      </c>
      <c r="E1753">
        <v>182</v>
      </c>
      <c r="F1753">
        <v>84</v>
      </c>
      <c r="G1753" t="s">
        <v>5482</v>
      </c>
      <c r="H1753" t="s">
        <v>5488</v>
      </c>
      <c r="I1753" t="s">
        <v>5459</v>
      </c>
      <c r="J1753" t="s">
        <v>2114</v>
      </c>
      <c r="K1753" t="s">
        <v>5489</v>
      </c>
    </row>
    <row r="1754" spans="1:11" x14ac:dyDescent="0.2">
      <c r="A1754" t="s">
        <v>5490</v>
      </c>
      <c r="B1754">
        <v>1849859</v>
      </c>
      <c r="C1754" t="s">
        <v>5491</v>
      </c>
      <c r="D1754" t="s">
        <v>5492</v>
      </c>
      <c r="E1754" t="s">
        <v>5459</v>
      </c>
      <c r="F1754" t="s">
        <v>1041</v>
      </c>
      <c r="G1754" t="s">
        <v>5493</v>
      </c>
    </row>
    <row r="1755" spans="1:11" x14ac:dyDescent="0.2">
      <c r="B1755">
        <v>3915420</v>
      </c>
      <c r="C1755">
        <v>1859049</v>
      </c>
      <c r="D1755" t="s">
        <v>5494</v>
      </c>
      <c r="E1755">
        <v>124</v>
      </c>
      <c r="F1755">
        <v>93</v>
      </c>
      <c r="G1755" t="s">
        <v>5495</v>
      </c>
      <c r="H1755" t="s">
        <v>5496</v>
      </c>
      <c r="I1755" t="s">
        <v>5459</v>
      </c>
      <c r="J1755" t="s">
        <v>1044</v>
      </c>
      <c r="K1755" t="s">
        <v>5497</v>
      </c>
    </row>
    <row r="1756" spans="1:11" x14ac:dyDescent="0.2">
      <c r="B1756">
        <v>3941771</v>
      </c>
      <c r="C1756">
        <v>1870540</v>
      </c>
      <c r="D1756" t="s">
        <v>5498</v>
      </c>
      <c r="E1756">
        <v>112</v>
      </c>
      <c r="F1756">
        <v>46</v>
      </c>
      <c r="G1756" t="s">
        <v>5495</v>
      </c>
      <c r="H1756" t="s">
        <v>5496</v>
      </c>
      <c r="I1756" t="s">
        <v>5459</v>
      </c>
      <c r="J1756" t="s">
        <v>1044</v>
      </c>
      <c r="K1756" t="s">
        <v>5499</v>
      </c>
    </row>
    <row r="1757" spans="1:11" x14ac:dyDescent="0.2">
      <c r="A1757" t="s">
        <v>5500</v>
      </c>
      <c r="B1757">
        <v>1878896</v>
      </c>
      <c r="C1757" t="s">
        <v>5501</v>
      </c>
      <c r="D1757" t="s">
        <v>5496</v>
      </c>
      <c r="E1757" t="s">
        <v>5459</v>
      </c>
      <c r="F1757" t="s">
        <v>1041</v>
      </c>
      <c r="G1757" t="s">
        <v>5502</v>
      </c>
    </row>
    <row r="1758" spans="1:11" x14ac:dyDescent="0.2">
      <c r="B1758">
        <v>3977832</v>
      </c>
      <c r="C1758">
        <v>1887645</v>
      </c>
      <c r="D1758" t="s">
        <v>5503</v>
      </c>
      <c r="E1758">
        <v>111</v>
      </c>
      <c r="F1758">
        <v>79</v>
      </c>
      <c r="G1758" t="s">
        <v>5504</v>
      </c>
      <c r="H1758" t="s">
        <v>5503</v>
      </c>
      <c r="I1758" t="s">
        <v>5505</v>
      </c>
      <c r="J1758" t="s">
        <v>2114</v>
      </c>
      <c r="K1758" t="s">
        <v>5506</v>
      </c>
    </row>
    <row r="1759" spans="1:11" x14ac:dyDescent="0.2">
      <c r="A1759" t="s">
        <v>5507</v>
      </c>
      <c r="B1759">
        <v>1887645</v>
      </c>
      <c r="C1759" t="s">
        <v>5508</v>
      </c>
      <c r="D1759" t="s">
        <v>5503</v>
      </c>
      <c r="E1759" t="s">
        <v>5505</v>
      </c>
      <c r="F1759" t="s">
        <v>1041</v>
      </c>
      <c r="G1759" t="s">
        <v>5506</v>
      </c>
    </row>
    <row r="1760" spans="1:11" x14ac:dyDescent="0.2">
      <c r="A1760" t="s">
        <v>5509</v>
      </c>
      <c r="B1760">
        <v>1887533</v>
      </c>
      <c r="C1760" t="s">
        <v>5510</v>
      </c>
      <c r="D1760" t="s">
        <v>5503</v>
      </c>
      <c r="E1760" t="s">
        <v>5505</v>
      </c>
      <c r="F1760" t="s">
        <v>1041</v>
      </c>
      <c r="G1760" t="s">
        <v>5511</v>
      </c>
    </row>
    <row r="1761" spans="1:11" x14ac:dyDescent="0.2">
      <c r="B1761">
        <v>4027812</v>
      </c>
      <c r="C1761">
        <v>1899579</v>
      </c>
      <c r="D1761" t="s">
        <v>5512</v>
      </c>
      <c r="E1761">
        <v>97</v>
      </c>
      <c r="F1761">
        <v>46</v>
      </c>
      <c r="G1761" t="s">
        <v>5513</v>
      </c>
      <c r="H1761" t="s">
        <v>5512</v>
      </c>
      <c r="I1761" t="s">
        <v>5505</v>
      </c>
      <c r="J1761" t="s">
        <v>1044</v>
      </c>
      <c r="K1761" t="s">
        <v>5514</v>
      </c>
    </row>
    <row r="1762" spans="1:11" x14ac:dyDescent="0.2">
      <c r="B1762">
        <v>4078595</v>
      </c>
      <c r="C1762">
        <v>1921652</v>
      </c>
      <c r="D1762" t="s">
        <v>5515</v>
      </c>
      <c r="E1762">
        <v>29</v>
      </c>
      <c r="F1762">
        <v>54</v>
      </c>
      <c r="G1762" t="s">
        <v>5513</v>
      </c>
      <c r="H1762" t="s">
        <v>5515</v>
      </c>
      <c r="I1762" t="s">
        <v>5505</v>
      </c>
      <c r="J1762" t="s">
        <v>3280</v>
      </c>
      <c r="K1762" t="s">
        <v>5516</v>
      </c>
    </row>
    <row r="1763" spans="1:11" x14ac:dyDescent="0.2">
      <c r="B1763">
        <v>4106570</v>
      </c>
      <c r="C1763">
        <v>1937852</v>
      </c>
      <c r="D1763" t="s">
        <v>5517</v>
      </c>
      <c r="E1763">
        <v>140</v>
      </c>
      <c r="F1763">
        <v>37</v>
      </c>
      <c r="G1763" t="s">
        <v>5513</v>
      </c>
      <c r="H1763" t="s">
        <v>5518</v>
      </c>
      <c r="I1763" t="s">
        <v>5505</v>
      </c>
      <c r="J1763" t="s">
        <v>3280</v>
      </c>
      <c r="K1763" t="s">
        <v>5519</v>
      </c>
    </row>
    <row r="1764" spans="1:11" x14ac:dyDescent="0.2">
      <c r="A1764" t="s">
        <v>5520</v>
      </c>
      <c r="B1764">
        <v>1955588</v>
      </c>
      <c r="C1764" t="s">
        <v>5521</v>
      </c>
      <c r="D1764" t="s">
        <v>5522</v>
      </c>
      <c r="E1764" t="s">
        <v>5505</v>
      </c>
      <c r="F1764" t="s">
        <v>1043</v>
      </c>
      <c r="G1764" t="s">
        <v>5523</v>
      </c>
    </row>
    <row r="1765" spans="1:11" x14ac:dyDescent="0.2">
      <c r="B1765">
        <v>4147133</v>
      </c>
      <c r="C1765">
        <v>1957816</v>
      </c>
      <c r="D1765" t="s">
        <v>5522</v>
      </c>
      <c r="E1765">
        <v>38</v>
      </c>
      <c r="F1765">
        <v>10</v>
      </c>
      <c r="G1765" t="s">
        <v>5524</v>
      </c>
      <c r="H1765" t="s">
        <v>5522</v>
      </c>
      <c r="I1765" t="s">
        <v>5505</v>
      </c>
      <c r="J1765" t="s">
        <v>3280</v>
      </c>
      <c r="K1765" t="s">
        <v>5525</v>
      </c>
    </row>
    <row r="1766" spans="1:11" x14ac:dyDescent="0.2">
      <c r="A1766" t="s">
        <v>5526</v>
      </c>
      <c r="B1766">
        <v>1976696</v>
      </c>
      <c r="C1766" t="s">
        <v>5527</v>
      </c>
      <c r="D1766" t="s">
        <v>5528</v>
      </c>
      <c r="E1766" t="s">
        <v>5505</v>
      </c>
      <c r="F1766" t="s">
        <v>1043</v>
      </c>
      <c r="G1766" t="s">
        <v>5529</v>
      </c>
    </row>
    <row r="1767" spans="1:11" x14ac:dyDescent="0.2">
      <c r="A1767" t="s">
        <v>5530</v>
      </c>
      <c r="B1767">
        <v>1981656</v>
      </c>
      <c r="C1767" t="s">
        <v>5531</v>
      </c>
      <c r="D1767" t="s">
        <v>5528</v>
      </c>
      <c r="E1767" t="s">
        <v>5505</v>
      </c>
      <c r="F1767" t="s">
        <v>1043</v>
      </c>
      <c r="G1767" t="s">
        <v>5529</v>
      </c>
    </row>
    <row r="1768" spans="1:11" x14ac:dyDescent="0.2">
      <c r="B1768">
        <v>4191812</v>
      </c>
      <c r="C1768">
        <v>1983620</v>
      </c>
      <c r="D1768" t="s">
        <v>5532</v>
      </c>
      <c r="E1768">
        <v>39</v>
      </c>
      <c r="F1768">
        <v>34</v>
      </c>
      <c r="G1768" t="s">
        <v>5533</v>
      </c>
      <c r="H1768" t="s">
        <v>5528</v>
      </c>
      <c r="I1768" t="s">
        <v>5505</v>
      </c>
      <c r="J1768" t="s">
        <v>3280</v>
      </c>
      <c r="K1768" t="s">
        <v>5534</v>
      </c>
    </row>
    <row r="1769" spans="1:11" x14ac:dyDescent="0.2">
      <c r="A1769" t="s">
        <v>5535</v>
      </c>
      <c r="B1769">
        <v>1990165</v>
      </c>
      <c r="C1769" t="s">
        <v>5536</v>
      </c>
      <c r="D1769" t="s">
        <v>5528</v>
      </c>
      <c r="E1769" t="s">
        <v>5505</v>
      </c>
      <c r="F1769" t="s">
        <v>1043</v>
      </c>
      <c r="G1769" t="s">
        <v>5537</v>
      </c>
    </row>
    <row r="1770" spans="1:11" x14ac:dyDescent="0.2">
      <c r="B1770">
        <v>4211013</v>
      </c>
      <c r="C1770">
        <v>1990429</v>
      </c>
      <c r="D1770" t="s">
        <v>2885</v>
      </c>
      <c r="E1770">
        <v>41</v>
      </c>
      <c r="F1770" t="s">
        <v>5538</v>
      </c>
      <c r="G1770" t="s">
        <v>5528</v>
      </c>
      <c r="H1770" t="s">
        <v>5505</v>
      </c>
      <c r="I1770" t="s">
        <v>3280</v>
      </c>
      <c r="J1770" t="s">
        <v>5539</v>
      </c>
    </row>
    <row r="1771" spans="1:11" x14ac:dyDescent="0.2">
      <c r="A1771" t="s">
        <v>5540</v>
      </c>
      <c r="B1771">
        <v>1990537</v>
      </c>
      <c r="C1771" t="s">
        <v>5541</v>
      </c>
      <c r="D1771" t="s">
        <v>5542</v>
      </c>
      <c r="E1771" t="s">
        <v>5505</v>
      </c>
      <c r="F1771" t="s">
        <v>1041</v>
      </c>
      <c r="G1771" t="s">
        <v>5543</v>
      </c>
    </row>
    <row r="1772" spans="1:11" x14ac:dyDescent="0.2">
      <c r="B1772">
        <v>4237531</v>
      </c>
      <c r="C1772">
        <v>2000403</v>
      </c>
      <c r="D1772" t="s">
        <v>5544</v>
      </c>
      <c r="E1772">
        <v>85</v>
      </c>
      <c r="F1772">
        <v>38</v>
      </c>
      <c r="G1772" t="s">
        <v>5545</v>
      </c>
      <c r="H1772" t="s">
        <v>5542</v>
      </c>
      <c r="I1772" t="s">
        <v>5505</v>
      </c>
      <c r="J1772" t="s">
        <v>1044</v>
      </c>
      <c r="K1772" t="s">
        <v>5546</v>
      </c>
    </row>
    <row r="1773" spans="1:11" x14ac:dyDescent="0.2">
      <c r="B1773">
        <v>4271395</v>
      </c>
      <c r="C1773">
        <v>2013020</v>
      </c>
      <c r="D1773" t="s">
        <v>5547</v>
      </c>
      <c r="E1773">
        <v>73</v>
      </c>
      <c r="F1773">
        <v>7</v>
      </c>
      <c r="G1773" t="s">
        <v>5545</v>
      </c>
      <c r="H1773" t="s">
        <v>5547</v>
      </c>
      <c r="I1773" t="s">
        <v>5548</v>
      </c>
      <c r="J1773" t="s">
        <v>1044</v>
      </c>
      <c r="K1773" t="s">
        <v>5549</v>
      </c>
    </row>
    <row r="1774" spans="1:11" x14ac:dyDescent="0.2">
      <c r="B1774">
        <v>4308295</v>
      </c>
      <c r="C1774">
        <v>2037151</v>
      </c>
      <c r="D1774" t="s">
        <v>5550</v>
      </c>
      <c r="E1774">
        <v>113</v>
      </c>
      <c r="F1774">
        <v>29</v>
      </c>
      <c r="G1774" t="s">
        <v>5545</v>
      </c>
      <c r="H1774" t="s">
        <v>5547</v>
      </c>
      <c r="I1774" t="s">
        <v>5548</v>
      </c>
      <c r="J1774" t="s">
        <v>1044</v>
      </c>
      <c r="K1774" t="s">
        <v>5551</v>
      </c>
    </row>
    <row r="1775" spans="1:11" x14ac:dyDescent="0.2">
      <c r="B1775">
        <v>4335211</v>
      </c>
      <c r="C1775">
        <v>2059586</v>
      </c>
      <c r="D1775" t="s">
        <v>5552</v>
      </c>
      <c r="E1775">
        <v>98</v>
      </c>
      <c r="F1775">
        <v>78</v>
      </c>
      <c r="G1775" t="s">
        <v>5545</v>
      </c>
      <c r="H1775" t="s">
        <v>5547</v>
      </c>
      <c r="I1775" t="s">
        <v>5548</v>
      </c>
      <c r="J1775" t="s">
        <v>1044</v>
      </c>
      <c r="K1775" t="s">
        <v>5553</v>
      </c>
    </row>
    <row r="1776" spans="1:11" x14ac:dyDescent="0.2">
      <c r="B1776">
        <v>4359190</v>
      </c>
      <c r="C1776">
        <v>2066820</v>
      </c>
      <c r="D1776" t="s">
        <v>5554</v>
      </c>
      <c r="E1776">
        <v>46</v>
      </c>
      <c r="F1776">
        <v>41</v>
      </c>
      <c r="G1776" t="s">
        <v>5545</v>
      </c>
      <c r="H1776" t="s">
        <v>5555</v>
      </c>
      <c r="I1776" t="s">
        <v>5548</v>
      </c>
      <c r="J1776" t="s">
        <v>3582</v>
      </c>
      <c r="K1776" t="s">
        <v>5556</v>
      </c>
    </row>
    <row r="1777" spans="1:11" x14ac:dyDescent="0.2">
      <c r="B1777">
        <v>4385700</v>
      </c>
      <c r="C1777">
        <v>2077638</v>
      </c>
      <c r="D1777" t="s">
        <v>5557</v>
      </c>
      <c r="E1777">
        <v>38</v>
      </c>
      <c r="F1777">
        <v>54</v>
      </c>
      <c r="G1777" t="s">
        <v>5545</v>
      </c>
      <c r="H1777" t="s">
        <v>5558</v>
      </c>
      <c r="I1777" t="s">
        <v>5548</v>
      </c>
      <c r="J1777" t="s">
        <v>3582</v>
      </c>
      <c r="K1777" t="s">
        <v>5559</v>
      </c>
    </row>
    <row r="1778" spans="1:11" x14ac:dyDescent="0.2">
      <c r="B1778">
        <v>4402215</v>
      </c>
      <c r="C1778">
        <v>2092144</v>
      </c>
      <c r="D1778" t="s">
        <v>5558</v>
      </c>
      <c r="E1778">
        <v>89</v>
      </c>
      <c r="F1778">
        <v>31</v>
      </c>
      <c r="G1778" t="s">
        <v>5545</v>
      </c>
      <c r="H1778" t="s">
        <v>5558</v>
      </c>
      <c r="I1778" t="s">
        <v>5548</v>
      </c>
      <c r="J1778" t="s">
        <v>3582</v>
      </c>
      <c r="K1778" t="s">
        <v>5560</v>
      </c>
    </row>
    <row r="1779" spans="1:11" x14ac:dyDescent="0.2">
      <c r="A1779" t="s">
        <v>5561</v>
      </c>
      <c r="B1779">
        <v>2089727</v>
      </c>
      <c r="C1779" t="s">
        <v>5562</v>
      </c>
      <c r="D1779" t="s">
        <v>5558</v>
      </c>
      <c r="E1779" t="s">
        <v>5548</v>
      </c>
      <c r="F1779" t="s">
        <v>2107</v>
      </c>
      <c r="G1779" t="s">
        <v>5560</v>
      </c>
    </row>
    <row r="1780" spans="1:11" x14ac:dyDescent="0.2">
      <c r="B1780">
        <v>4424123</v>
      </c>
      <c r="C1780">
        <v>2096947</v>
      </c>
      <c r="D1780" t="s">
        <v>5563</v>
      </c>
      <c r="E1780">
        <v>29</v>
      </c>
      <c r="F1780">
        <v>71</v>
      </c>
      <c r="G1780" t="s">
        <v>5564</v>
      </c>
      <c r="H1780" t="s">
        <v>5563</v>
      </c>
      <c r="I1780" t="s">
        <v>5548</v>
      </c>
      <c r="J1780" t="s">
        <v>3605</v>
      </c>
      <c r="K1780" t="s">
        <v>5565</v>
      </c>
    </row>
    <row r="1781" spans="1:11" x14ac:dyDescent="0.2">
      <c r="B1781">
        <v>4447895</v>
      </c>
      <c r="C1781">
        <v>2109255</v>
      </c>
      <c r="D1781" t="s">
        <v>5566</v>
      </c>
      <c r="E1781">
        <v>44</v>
      </c>
      <c r="F1781">
        <v>42</v>
      </c>
      <c r="G1781" t="s">
        <v>5564</v>
      </c>
      <c r="H1781" t="s">
        <v>5567</v>
      </c>
      <c r="I1781" t="s">
        <v>5548</v>
      </c>
      <c r="J1781" t="s">
        <v>3021</v>
      </c>
      <c r="K1781" t="s">
        <v>5568</v>
      </c>
    </row>
    <row r="1782" spans="1:11" x14ac:dyDescent="0.2">
      <c r="B1782">
        <v>4464991</v>
      </c>
      <c r="C1782">
        <v>2120589</v>
      </c>
      <c r="D1782" t="s">
        <v>5569</v>
      </c>
      <c r="E1782">
        <v>32</v>
      </c>
      <c r="F1782">
        <v>148</v>
      </c>
      <c r="G1782" t="s">
        <v>5564</v>
      </c>
      <c r="H1782" t="s">
        <v>5569</v>
      </c>
      <c r="I1782" t="s">
        <v>5548</v>
      </c>
      <c r="J1782" t="s">
        <v>1019</v>
      </c>
      <c r="K1782" t="s">
        <v>5570</v>
      </c>
    </row>
    <row r="1783" spans="1:11" x14ac:dyDescent="0.2">
      <c r="A1783" t="s">
        <v>5571</v>
      </c>
      <c r="B1783">
        <v>2137647</v>
      </c>
      <c r="C1783" t="s">
        <v>5572</v>
      </c>
      <c r="D1783" t="s">
        <v>5569</v>
      </c>
      <c r="E1783" t="s">
        <v>5548</v>
      </c>
      <c r="F1783" t="s">
        <v>3038</v>
      </c>
      <c r="G1783" t="s">
        <v>5573</v>
      </c>
    </row>
    <row r="1784" spans="1:11" x14ac:dyDescent="0.2">
      <c r="B1784">
        <v>4504419</v>
      </c>
      <c r="C1784">
        <v>2143054</v>
      </c>
      <c r="D1784" t="s">
        <v>5569</v>
      </c>
      <c r="E1784">
        <v>134</v>
      </c>
      <c r="F1784">
        <v>30</v>
      </c>
      <c r="G1784" t="s">
        <v>5574</v>
      </c>
      <c r="H1784" t="s">
        <v>5569</v>
      </c>
      <c r="I1784" t="s">
        <v>5548</v>
      </c>
      <c r="J1784" t="s">
        <v>1019</v>
      </c>
      <c r="K1784" t="s">
        <v>5575</v>
      </c>
    </row>
    <row r="1785" spans="1:11" x14ac:dyDescent="0.2">
      <c r="A1785" t="s">
        <v>5576</v>
      </c>
      <c r="B1785">
        <v>2141302</v>
      </c>
      <c r="C1785" t="s">
        <v>5577</v>
      </c>
      <c r="D1785" t="s">
        <v>5569</v>
      </c>
      <c r="E1785" t="s">
        <v>5548</v>
      </c>
      <c r="F1785" t="s">
        <v>3038</v>
      </c>
      <c r="G1785" t="s">
        <v>5575</v>
      </c>
    </row>
    <row r="1786" spans="1:11" x14ac:dyDescent="0.2">
      <c r="B1786">
        <v>4537780</v>
      </c>
      <c r="C1786">
        <v>2162555</v>
      </c>
      <c r="D1786" t="s">
        <v>5578</v>
      </c>
      <c r="E1786">
        <v>47</v>
      </c>
      <c r="F1786">
        <v>36</v>
      </c>
      <c r="G1786" t="s">
        <v>5579</v>
      </c>
      <c r="H1786" t="s">
        <v>5569</v>
      </c>
      <c r="I1786" t="s">
        <v>5548</v>
      </c>
      <c r="J1786" t="s">
        <v>3021</v>
      </c>
      <c r="K1786" t="s">
        <v>5580</v>
      </c>
    </row>
    <row r="1787" spans="1:11" x14ac:dyDescent="0.2">
      <c r="A1787" t="s">
        <v>5581</v>
      </c>
      <c r="B1787">
        <v>2159864</v>
      </c>
      <c r="C1787" t="s">
        <v>5582</v>
      </c>
      <c r="D1787" t="s">
        <v>5583</v>
      </c>
      <c r="E1787" t="s">
        <v>5548</v>
      </c>
      <c r="F1787" t="s">
        <v>3038</v>
      </c>
      <c r="G1787" t="s">
        <v>5584</v>
      </c>
    </row>
    <row r="1788" spans="1:11" x14ac:dyDescent="0.2">
      <c r="A1788" t="s">
        <v>5585</v>
      </c>
      <c r="B1788">
        <v>2157667</v>
      </c>
      <c r="C1788" t="s">
        <v>5586</v>
      </c>
      <c r="D1788" t="s">
        <v>5587</v>
      </c>
      <c r="E1788" t="s">
        <v>5588</v>
      </c>
      <c r="F1788" t="s">
        <v>3038</v>
      </c>
      <c r="G1788" t="s">
        <v>5589</v>
      </c>
    </row>
    <row r="1789" spans="1:11" x14ac:dyDescent="0.2">
      <c r="B1789">
        <v>4568045</v>
      </c>
      <c r="C1789">
        <v>2168146</v>
      </c>
      <c r="D1789" t="s">
        <v>5590</v>
      </c>
      <c r="E1789">
        <v>80</v>
      </c>
      <c r="F1789">
        <v>40</v>
      </c>
      <c r="G1789" t="s">
        <v>5591</v>
      </c>
      <c r="H1789" t="s">
        <v>5587</v>
      </c>
      <c r="I1789" t="s">
        <v>5588</v>
      </c>
      <c r="J1789" t="s">
        <v>1019</v>
      </c>
      <c r="K1789" t="s">
        <v>5592</v>
      </c>
    </row>
    <row r="1790" spans="1:11" x14ac:dyDescent="0.2">
      <c r="B1790">
        <v>4595910</v>
      </c>
      <c r="C1790">
        <v>2187349</v>
      </c>
      <c r="D1790" t="s">
        <v>5593</v>
      </c>
      <c r="E1790">
        <v>33</v>
      </c>
      <c r="F1790">
        <v>77</v>
      </c>
      <c r="G1790" t="s">
        <v>5591</v>
      </c>
      <c r="H1790" t="s">
        <v>5587</v>
      </c>
      <c r="I1790" t="s">
        <v>5588</v>
      </c>
      <c r="J1790" t="s">
        <v>1019</v>
      </c>
      <c r="K1790" t="s">
        <v>5594</v>
      </c>
    </row>
    <row r="1791" spans="1:11" x14ac:dyDescent="0.2">
      <c r="A1791" t="s">
        <v>5595</v>
      </c>
      <c r="B1791">
        <v>2188972</v>
      </c>
      <c r="C1791" t="s">
        <v>5596</v>
      </c>
      <c r="D1791" t="s">
        <v>5587</v>
      </c>
      <c r="E1791" t="s">
        <v>5588</v>
      </c>
      <c r="F1791" t="s">
        <v>925</v>
      </c>
      <c r="G1791" t="s">
        <v>5597</v>
      </c>
    </row>
    <row r="1792" spans="1:11" x14ac:dyDescent="0.2">
      <c r="B1792">
        <v>4624646</v>
      </c>
      <c r="C1792">
        <v>2199410</v>
      </c>
      <c r="D1792" t="s">
        <v>2885</v>
      </c>
      <c r="E1792">
        <v>109</v>
      </c>
      <c r="F1792" t="s">
        <v>5598</v>
      </c>
      <c r="G1792" t="s">
        <v>5599</v>
      </c>
      <c r="H1792" t="s">
        <v>5588</v>
      </c>
      <c r="I1792" t="s">
        <v>3017</v>
      </c>
      <c r="J1792" t="s">
        <v>5600</v>
      </c>
    </row>
    <row r="1793" spans="1:11" x14ac:dyDescent="0.2">
      <c r="A1793" t="s">
        <v>5601</v>
      </c>
      <c r="B1793">
        <v>2209652</v>
      </c>
      <c r="C1793" t="s">
        <v>5602</v>
      </c>
      <c r="D1793" t="s">
        <v>5603</v>
      </c>
      <c r="E1793" t="s">
        <v>5588</v>
      </c>
      <c r="F1793" t="s">
        <v>3038</v>
      </c>
      <c r="G1793" t="s">
        <v>5604</v>
      </c>
    </row>
    <row r="1794" spans="1:11" x14ac:dyDescent="0.2">
      <c r="B1794">
        <v>4663499</v>
      </c>
      <c r="C1794">
        <v>2210038</v>
      </c>
      <c r="D1794" t="s">
        <v>5605</v>
      </c>
      <c r="E1794">
        <v>156</v>
      </c>
      <c r="F1794">
        <v>13</v>
      </c>
      <c r="G1794" t="s">
        <v>5606</v>
      </c>
      <c r="H1794" t="s">
        <v>5603</v>
      </c>
      <c r="I1794" t="s">
        <v>5588</v>
      </c>
      <c r="J1794" t="s">
        <v>1019</v>
      </c>
      <c r="K1794" t="s">
        <v>5607</v>
      </c>
    </row>
    <row r="1795" spans="1:11" x14ac:dyDescent="0.2">
      <c r="A1795" t="s">
        <v>5608</v>
      </c>
      <c r="B1795">
        <v>2210030</v>
      </c>
      <c r="C1795" t="s">
        <v>5609</v>
      </c>
      <c r="D1795" t="s">
        <v>5603</v>
      </c>
      <c r="E1795" t="s">
        <v>5588</v>
      </c>
      <c r="F1795" t="s">
        <v>925</v>
      </c>
      <c r="G1795" t="s">
        <v>5607</v>
      </c>
    </row>
    <row r="1796" spans="1:11" x14ac:dyDescent="0.2">
      <c r="A1796" t="s">
        <v>5610</v>
      </c>
      <c r="B1796">
        <v>2221973</v>
      </c>
      <c r="C1796" t="s">
        <v>5611</v>
      </c>
      <c r="D1796" t="s">
        <v>5612</v>
      </c>
      <c r="E1796" t="s">
        <v>5588</v>
      </c>
      <c r="F1796" t="s">
        <v>3038</v>
      </c>
      <c r="G1796" t="s">
        <v>5613</v>
      </c>
    </row>
    <row r="1797" spans="1:11" x14ac:dyDescent="0.2">
      <c r="B1797">
        <v>4701814</v>
      </c>
      <c r="C1797">
        <v>2222971</v>
      </c>
      <c r="D1797" t="s">
        <v>5612</v>
      </c>
      <c r="E1797">
        <v>33</v>
      </c>
      <c r="F1797">
        <v>27</v>
      </c>
      <c r="G1797" t="s">
        <v>5614</v>
      </c>
      <c r="H1797" t="s">
        <v>5612</v>
      </c>
      <c r="I1797" t="s">
        <v>5588</v>
      </c>
      <c r="J1797" t="s">
        <v>1019</v>
      </c>
      <c r="K1797" t="s">
        <v>5615</v>
      </c>
    </row>
    <row r="1798" spans="1:11" x14ac:dyDescent="0.2">
      <c r="B1798">
        <v>4728219</v>
      </c>
      <c r="C1798">
        <v>2234442</v>
      </c>
      <c r="D1798" t="s">
        <v>5616</v>
      </c>
      <c r="E1798">
        <v>48</v>
      </c>
      <c r="F1798">
        <v>63</v>
      </c>
      <c r="G1798" t="s">
        <v>5614</v>
      </c>
      <c r="H1798" t="s">
        <v>5616</v>
      </c>
      <c r="I1798" t="s">
        <v>5617</v>
      </c>
      <c r="J1798" t="s">
        <v>1019</v>
      </c>
      <c r="K1798" t="s">
        <v>5618</v>
      </c>
    </row>
    <row r="1799" spans="1:11" x14ac:dyDescent="0.2">
      <c r="B1799">
        <v>4770209</v>
      </c>
      <c r="C1799">
        <v>2255225</v>
      </c>
      <c r="D1799" t="s">
        <v>5619</v>
      </c>
      <c r="E1799">
        <v>65</v>
      </c>
      <c r="F1799">
        <v>42</v>
      </c>
      <c r="G1799" t="s">
        <v>5614</v>
      </c>
      <c r="H1799" t="s">
        <v>5620</v>
      </c>
      <c r="I1799" t="s">
        <v>5617</v>
      </c>
      <c r="J1799" t="s">
        <v>3021</v>
      </c>
      <c r="K1799" t="s">
        <v>5621</v>
      </c>
    </row>
    <row r="1800" spans="1:11" x14ac:dyDescent="0.2">
      <c r="B1800">
        <v>4810649</v>
      </c>
      <c r="C1800">
        <v>2268821</v>
      </c>
      <c r="D1800" t="s">
        <v>5622</v>
      </c>
      <c r="E1800">
        <v>39</v>
      </c>
      <c r="F1800">
        <v>75</v>
      </c>
      <c r="G1800" t="s">
        <v>5614</v>
      </c>
      <c r="H1800" t="s">
        <v>5622</v>
      </c>
      <c r="I1800" t="s">
        <v>5617</v>
      </c>
      <c r="J1800" t="s">
        <v>3021</v>
      </c>
      <c r="K1800" t="s">
        <v>5623</v>
      </c>
    </row>
    <row r="1801" spans="1:11" x14ac:dyDescent="0.2">
      <c r="B1801">
        <v>4839767</v>
      </c>
      <c r="C1801">
        <v>2268285</v>
      </c>
      <c r="D1801" t="s">
        <v>3409</v>
      </c>
      <c r="E1801">
        <v>20</v>
      </c>
      <c r="F1801" t="s">
        <v>5614</v>
      </c>
      <c r="G1801" t="s">
        <v>5624</v>
      </c>
      <c r="H1801" t="s">
        <v>5617</v>
      </c>
      <c r="I1801" t="s">
        <v>1019</v>
      </c>
      <c r="J1801" t="s">
        <v>5625</v>
      </c>
    </row>
    <row r="1802" spans="1:11" x14ac:dyDescent="0.2">
      <c r="A1802" t="s">
        <v>5626</v>
      </c>
      <c r="B1802">
        <v>2268077</v>
      </c>
      <c r="C1802" t="s">
        <v>5627</v>
      </c>
      <c r="D1802" t="s">
        <v>5628</v>
      </c>
      <c r="E1802" t="s">
        <v>5617</v>
      </c>
      <c r="F1802" t="s">
        <v>925</v>
      </c>
      <c r="G1802" t="s">
        <v>5625</v>
      </c>
    </row>
    <row r="1803" spans="1:11" x14ac:dyDescent="0.2">
      <c r="A1803" t="s">
        <v>5629</v>
      </c>
      <c r="B1803">
        <v>2268037</v>
      </c>
      <c r="C1803" t="s">
        <v>5630</v>
      </c>
      <c r="D1803" t="s">
        <v>5631</v>
      </c>
      <c r="E1803" t="s">
        <v>5617</v>
      </c>
      <c r="F1803" t="s">
        <v>925</v>
      </c>
      <c r="G1803" t="s">
        <v>5632</v>
      </c>
    </row>
    <row r="1804" spans="1:11" x14ac:dyDescent="0.2">
      <c r="A1804" t="s">
        <v>5633</v>
      </c>
      <c r="B1804">
        <v>2275508</v>
      </c>
      <c r="C1804" t="s">
        <v>5634</v>
      </c>
      <c r="D1804" t="s">
        <v>5635</v>
      </c>
      <c r="E1804" t="s">
        <v>5617</v>
      </c>
      <c r="F1804" t="s">
        <v>925</v>
      </c>
      <c r="G1804" t="s">
        <v>5636</v>
      </c>
    </row>
    <row r="1805" spans="1:11" x14ac:dyDescent="0.2">
      <c r="B1805">
        <v>4870577</v>
      </c>
      <c r="C1805">
        <v>2276423</v>
      </c>
      <c r="D1805" t="s">
        <v>5637</v>
      </c>
      <c r="E1805">
        <v>52</v>
      </c>
      <c r="F1805">
        <v>25</v>
      </c>
      <c r="G1805" t="s">
        <v>5638</v>
      </c>
      <c r="H1805" t="s">
        <v>5635</v>
      </c>
      <c r="I1805" t="s">
        <v>5617</v>
      </c>
      <c r="J1805" t="s">
        <v>1019</v>
      </c>
      <c r="K1805" t="s">
        <v>5639</v>
      </c>
    </row>
    <row r="1806" spans="1:11" x14ac:dyDescent="0.2">
      <c r="B1806">
        <v>4916725</v>
      </c>
      <c r="C1806">
        <v>2296817</v>
      </c>
      <c r="D1806" t="s">
        <v>5640</v>
      </c>
      <c r="E1806">
        <v>42</v>
      </c>
      <c r="F1806">
        <v>12</v>
      </c>
      <c r="G1806" t="s">
        <v>5638</v>
      </c>
      <c r="H1806" t="s">
        <v>5641</v>
      </c>
      <c r="I1806" t="s">
        <v>5617</v>
      </c>
      <c r="J1806" t="s">
        <v>1019</v>
      </c>
      <c r="K1806" t="s">
        <v>5642</v>
      </c>
    </row>
    <row r="1807" spans="1:11" x14ac:dyDescent="0.2">
      <c r="A1807" t="s">
        <v>5643</v>
      </c>
      <c r="B1807">
        <v>2305702</v>
      </c>
      <c r="C1807" t="s">
        <v>5644</v>
      </c>
      <c r="D1807" t="s">
        <v>5645</v>
      </c>
      <c r="E1807" t="s">
        <v>5617</v>
      </c>
      <c r="F1807" t="s">
        <v>925</v>
      </c>
      <c r="G1807" t="s">
        <v>5646</v>
      </c>
    </row>
    <row r="1808" spans="1:11" x14ac:dyDescent="0.2">
      <c r="B1808">
        <v>4946868</v>
      </c>
      <c r="C1808">
        <v>2313673</v>
      </c>
      <c r="D1808" t="s">
        <v>2885</v>
      </c>
      <c r="E1808">
        <v>51</v>
      </c>
      <c r="F1808" t="s">
        <v>5647</v>
      </c>
      <c r="G1808" t="s">
        <v>5645</v>
      </c>
      <c r="H1808" t="s">
        <v>5617</v>
      </c>
      <c r="I1808" t="s">
        <v>1019</v>
      </c>
      <c r="J1808" t="s">
        <v>5648</v>
      </c>
    </row>
    <row r="1809" spans="1:11" x14ac:dyDescent="0.2">
      <c r="B1809">
        <v>4968579</v>
      </c>
      <c r="C1809">
        <v>2326042</v>
      </c>
      <c r="D1809" t="s">
        <v>3409</v>
      </c>
      <c r="E1809">
        <v>114</v>
      </c>
      <c r="F1809" t="s">
        <v>5647</v>
      </c>
      <c r="G1809" t="s">
        <v>5645</v>
      </c>
      <c r="H1809" t="s">
        <v>5617</v>
      </c>
      <c r="I1809" t="s">
        <v>3017</v>
      </c>
      <c r="J1809" t="s">
        <v>5649</v>
      </c>
    </row>
    <row r="1810" spans="1:11" x14ac:dyDescent="0.2">
      <c r="A1810" t="s">
        <v>5650</v>
      </c>
      <c r="B1810">
        <v>2337686</v>
      </c>
      <c r="C1810" t="s">
        <v>5651</v>
      </c>
      <c r="D1810" t="s">
        <v>5652</v>
      </c>
      <c r="E1810" t="s">
        <v>5617</v>
      </c>
      <c r="F1810" t="s">
        <v>3280</v>
      </c>
      <c r="G1810" t="s">
        <v>5653</v>
      </c>
    </row>
    <row r="1811" spans="1:11" x14ac:dyDescent="0.2">
      <c r="B1811">
        <v>4996257</v>
      </c>
      <c r="C1811">
        <v>2342626</v>
      </c>
      <c r="D1811" t="s">
        <v>5652</v>
      </c>
      <c r="E1811">
        <v>107</v>
      </c>
      <c r="F1811">
        <v>62</v>
      </c>
      <c r="G1811" t="s">
        <v>5654</v>
      </c>
      <c r="H1811" t="s">
        <v>5652</v>
      </c>
      <c r="I1811" t="s">
        <v>5617</v>
      </c>
      <c r="J1811" t="s">
        <v>1039</v>
      </c>
      <c r="K1811" t="s">
        <v>5655</v>
      </c>
    </row>
    <row r="1812" spans="1:11" x14ac:dyDescent="0.2">
      <c r="A1812" t="s">
        <v>5656</v>
      </c>
      <c r="B1812">
        <v>2356757</v>
      </c>
      <c r="C1812" t="s">
        <v>5657</v>
      </c>
      <c r="D1812" t="s">
        <v>5652</v>
      </c>
      <c r="E1812" t="s">
        <v>5617</v>
      </c>
      <c r="F1812" t="s">
        <v>3280</v>
      </c>
      <c r="G1812" t="s">
        <v>5658</v>
      </c>
    </row>
    <row r="1813" spans="1:11" x14ac:dyDescent="0.2">
      <c r="B1813">
        <v>5033661</v>
      </c>
      <c r="C1813">
        <v>2365090</v>
      </c>
      <c r="D1813" t="s">
        <v>3409</v>
      </c>
      <c r="E1813">
        <v>161</v>
      </c>
      <c r="F1813" t="s">
        <v>5659</v>
      </c>
      <c r="G1813" t="s">
        <v>5660</v>
      </c>
      <c r="H1813" t="s">
        <v>5617</v>
      </c>
      <c r="I1813" t="s">
        <v>3017</v>
      </c>
      <c r="J1813" t="s">
        <v>5661</v>
      </c>
    </row>
    <row r="1814" spans="1:11" x14ac:dyDescent="0.2">
      <c r="A1814" t="s">
        <v>5662</v>
      </c>
      <c r="B1814">
        <v>2367463</v>
      </c>
      <c r="C1814" t="s">
        <v>5663</v>
      </c>
      <c r="D1814" t="s">
        <v>5660</v>
      </c>
      <c r="E1814" t="s">
        <v>5664</v>
      </c>
      <c r="F1814" t="s">
        <v>1044</v>
      </c>
      <c r="G1814" t="s">
        <v>5665</v>
      </c>
    </row>
    <row r="1815" spans="1:11" x14ac:dyDescent="0.2">
      <c r="B1815">
        <v>5048699</v>
      </c>
      <c r="C1815">
        <v>2378327</v>
      </c>
      <c r="D1815" t="s">
        <v>5666</v>
      </c>
      <c r="E1815">
        <v>28</v>
      </c>
      <c r="F1815">
        <v>45</v>
      </c>
      <c r="G1815" t="s">
        <v>5667</v>
      </c>
      <c r="H1815" t="s">
        <v>5660</v>
      </c>
      <c r="I1815" t="s">
        <v>5664</v>
      </c>
      <c r="J1815" t="s">
        <v>1039</v>
      </c>
      <c r="K1815" t="s">
        <v>5668</v>
      </c>
    </row>
    <row r="1816" spans="1:11" x14ac:dyDescent="0.2">
      <c r="B1816">
        <v>5072056</v>
      </c>
      <c r="C1816">
        <v>2389256</v>
      </c>
      <c r="D1816" t="s">
        <v>5669</v>
      </c>
      <c r="E1816">
        <v>136</v>
      </c>
      <c r="F1816">
        <v>35</v>
      </c>
      <c r="G1816" t="s">
        <v>5667</v>
      </c>
      <c r="H1816" t="s">
        <v>5660</v>
      </c>
      <c r="I1816" t="s">
        <v>5664</v>
      </c>
      <c r="J1816" t="s">
        <v>2861</v>
      </c>
      <c r="K1816" t="s">
        <v>5670</v>
      </c>
    </row>
    <row r="1817" spans="1:11" x14ac:dyDescent="0.2">
      <c r="B1817">
        <v>5117118</v>
      </c>
      <c r="C1817">
        <v>2407921</v>
      </c>
      <c r="D1817" t="s">
        <v>3409</v>
      </c>
      <c r="E1817">
        <v>61</v>
      </c>
      <c r="F1817" t="s">
        <v>5667</v>
      </c>
      <c r="G1817" t="s">
        <v>5660</v>
      </c>
      <c r="H1817" t="s">
        <v>5664</v>
      </c>
      <c r="I1817" t="s">
        <v>2861</v>
      </c>
      <c r="J1817" t="s">
        <v>5671</v>
      </c>
    </row>
    <row r="1818" spans="1:11" x14ac:dyDescent="0.2">
      <c r="B1818">
        <v>5177600</v>
      </c>
      <c r="C1818">
        <v>2449070</v>
      </c>
      <c r="D1818" t="s">
        <v>5672</v>
      </c>
      <c r="E1818">
        <v>31</v>
      </c>
      <c r="F1818">
        <v>63</v>
      </c>
      <c r="G1818" t="s">
        <v>5667</v>
      </c>
      <c r="H1818" t="s">
        <v>5672</v>
      </c>
      <c r="I1818" t="s">
        <v>5664</v>
      </c>
      <c r="J1818" t="s">
        <v>1039</v>
      </c>
      <c r="K1818" t="s">
        <v>5673</v>
      </c>
    </row>
    <row r="1819" spans="1:11" x14ac:dyDescent="0.2">
      <c r="B1819">
        <v>5206073</v>
      </c>
      <c r="C1819">
        <v>2465615</v>
      </c>
      <c r="D1819" t="s">
        <v>5674</v>
      </c>
      <c r="E1819">
        <v>31</v>
      </c>
      <c r="F1819">
        <v>34</v>
      </c>
      <c r="G1819" t="s">
        <v>5667</v>
      </c>
      <c r="H1819" t="s">
        <v>5675</v>
      </c>
      <c r="I1819" t="s">
        <v>5664</v>
      </c>
      <c r="J1819" t="s">
        <v>1039</v>
      </c>
      <c r="K1819" t="s">
        <v>5676</v>
      </c>
    </row>
    <row r="1820" spans="1:11" x14ac:dyDescent="0.2">
      <c r="B1820">
        <v>5220393</v>
      </c>
      <c r="C1820">
        <v>2467526</v>
      </c>
      <c r="D1820" t="s">
        <v>5677</v>
      </c>
      <c r="E1820">
        <v>80</v>
      </c>
      <c r="F1820">
        <v>34</v>
      </c>
      <c r="G1820" t="s">
        <v>5667</v>
      </c>
      <c r="H1820" t="s">
        <v>5677</v>
      </c>
      <c r="I1820" t="s">
        <v>5664</v>
      </c>
      <c r="J1820" t="s">
        <v>2861</v>
      </c>
      <c r="K1820" t="s">
        <v>5678</v>
      </c>
    </row>
    <row r="1821" spans="1:11" x14ac:dyDescent="0.2">
      <c r="B1821">
        <v>5250062</v>
      </c>
      <c r="C1821">
        <v>2479201</v>
      </c>
      <c r="D1821" t="s">
        <v>5679</v>
      </c>
      <c r="E1821">
        <v>137</v>
      </c>
      <c r="F1821">
        <v>30</v>
      </c>
      <c r="G1821" t="s">
        <v>5667</v>
      </c>
      <c r="H1821" t="s">
        <v>5680</v>
      </c>
      <c r="I1821" t="s">
        <v>5664</v>
      </c>
      <c r="J1821" t="s">
        <v>2861</v>
      </c>
      <c r="K1821" t="s">
        <v>5681</v>
      </c>
    </row>
    <row r="1822" spans="1:11" x14ac:dyDescent="0.2">
      <c r="B1822">
        <v>5275182</v>
      </c>
      <c r="C1822">
        <v>2491694</v>
      </c>
      <c r="D1822" t="s">
        <v>5682</v>
      </c>
      <c r="E1822">
        <v>128</v>
      </c>
      <c r="F1822">
        <v>43</v>
      </c>
      <c r="G1822" t="s">
        <v>5667</v>
      </c>
      <c r="H1822" t="s">
        <v>5680</v>
      </c>
      <c r="I1822" t="s">
        <v>5664</v>
      </c>
      <c r="J1822" t="s">
        <v>2121</v>
      </c>
      <c r="K1822" t="s">
        <v>5683</v>
      </c>
    </row>
    <row r="1823" spans="1:11" x14ac:dyDescent="0.2">
      <c r="B1823">
        <v>5306411</v>
      </c>
      <c r="C1823">
        <v>2501753</v>
      </c>
      <c r="D1823" t="s">
        <v>5684</v>
      </c>
      <c r="E1823">
        <v>61</v>
      </c>
      <c r="F1823">
        <v>51</v>
      </c>
      <c r="G1823" t="s">
        <v>5667</v>
      </c>
      <c r="H1823" t="s">
        <v>5685</v>
      </c>
      <c r="I1823" t="s">
        <v>5664</v>
      </c>
      <c r="J1823" t="s">
        <v>2121</v>
      </c>
      <c r="K1823" t="s">
        <v>5686</v>
      </c>
    </row>
    <row r="1824" spans="1:11" x14ac:dyDescent="0.2">
      <c r="B1824">
        <v>5331287</v>
      </c>
      <c r="C1824">
        <v>2511187</v>
      </c>
      <c r="D1824" t="s">
        <v>5687</v>
      </c>
      <c r="E1824">
        <v>59</v>
      </c>
      <c r="F1824">
        <v>31</v>
      </c>
      <c r="G1824" t="s">
        <v>5667</v>
      </c>
      <c r="H1824" t="s">
        <v>5687</v>
      </c>
      <c r="I1824" t="s">
        <v>5664</v>
      </c>
      <c r="J1824" t="s">
        <v>2596</v>
      </c>
      <c r="K1824" t="s">
        <v>5688</v>
      </c>
    </row>
    <row r="1825" spans="1:11" x14ac:dyDescent="0.2">
      <c r="B1825">
        <v>5379284</v>
      </c>
      <c r="C1825">
        <v>2539308</v>
      </c>
      <c r="D1825" t="s">
        <v>5687</v>
      </c>
      <c r="E1825">
        <v>53</v>
      </c>
      <c r="F1825">
        <v>61</v>
      </c>
      <c r="G1825" t="s">
        <v>5667</v>
      </c>
      <c r="H1825" t="s">
        <v>5687</v>
      </c>
      <c r="I1825" t="s">
        <v>5664</v>
      </c>
      <c r="J1825" t="s">
        <v>2101</v>
      </c>
      <c r="K1825" t="s">
        <v>5689</v>
      </c>
    </row>
    <row r="1826" spans="1:11" x14ac:dyDescent="0.2">
      <c r="A1826" t="s">
        <v>5690</v>
      </c>
      <c r="B1826">
        <v>2540187</v>
      </c>
      <c r="C1826" t="s">
        <v>5691</v>
      </c>
      <c r="D1826" t="s">
        <v>5687</v>
      </c>
      <c r="E1826" t="s">
        <v>5664</v>
      </c>
      <c r="F1826" t="s">
        <v>3021</v>
      </c>
      <c r="G1826" t="s">
        <v>5689</v>
      </c>
    </row>
    <row r="1827" spans="1:11" x14ac:dyDescent="0.2">
      <c r="A1827" t="s">
        <v>5692</v>
      </c>
      <c r="B1827">
        <v>2556091</v>
      </c>
      <c r="C1827" t="s">
        <v>5693</v>
      </c>
      <c r="D1827" t="s">
        <v>5687</v>
      </c>
      <c r="E1827" t="s">
        <v>5664</v>
      </c>
      <c r="F1827" t="s">
        <v>3021</v>
      </c>
      <c r="G1827" t="s">
        <v>5694</v>
      </c>
    </row>
    <row r="1828" spans="1:11" x14ac:dyDescent="0.2">
      <c r="B1828">
        <v>5416416</v>
      </c>
      <c r="C1828">
        <v>2561147</v>
      </c>
      <c r="D1828" t="s">
        <v>5695</v>
      </c>
      <c r="E1828">
        <v>68</v>
      </c>
      <c r="F1828">
        <v>58</v>
      </c>
      <c r="G1828" t="s">
        <v>5696</v>
      </c>
      <c r="H1828" t="s">
        <v>5687</v>
      </c>
      <c r="I1828" t="s">
        <v>5664</v>
      </c>
      <c r="J1828" t="s">
        <v>2596</v>
      </c>
      <c r="K1828" t="s">
        <v>5697</v>
      </c>
    </row>
    <row r="1829" spans="1:11" x14ac:dyDescent="0.2">
      <c r="A1829" t="s">
        <v>5698</v>
      </c>
      <c r="B1829">
        <v>2565736</v>
      </c>
      <c r="C1829" t="s">
        <v>5699</v>
      </c>
      <c r="D1829" t="s">
        <v>5700</v>
      </c>
      <c r="E1829" t="s">
        <v>5664</v>
      </c>
      <c r="F1829" t="s">
        <v>3021</v>
      </c>
      <c r="G1829" t="s">
        <v>5701</v>
      </c>
    </row>
    <row r="1830" spans="1:11" x14ac:dyDescent="0.2">
      <c r="B1830">
        <v>5431441</v>
      </c>
      <c r="C1830">
        <v>2564515</v>
      </c>
      <c r="D1830" t="s">
        <v>2885</v>
      </c>
      <c r="E1830">
        <v>56</v>
      </c>
      <c r="F1830" t="s">
        <v>5702</v>
      </c>
      <c r="G1830" t="s">
        <v>5703</v>
      </c>
      <c r="H1830" t="s">
        <v>5664</v>
      </c>
      <c r="I1830" t="s">
        <v>2101</v>
      </c>
      <c r="J1830" t="s">
        <v>5704</v>
      </c>
    </row>
    <row r="1831" spans="1:11" x14ac:dyDescent="0.2">
      <c r="B1831">
        <v>5463518</v>
      </c>
      <c r="C1831">
        <v>2582103</v>
      </c>
      <c r="D1831" t="s">
        <v>5705</v>
      </c>
      <c r="E1831">
        <v>103</v>
      </c>
      <c r="F1831">
        <v>74</v>
      </c>
      <c r="G1831" t="s">
        <v>5702</v>
      </c>
      <c r="H1831" t="s">
        <v>5706</v>
      </c>
      <c r="I1831" t="s">
        <v>5664</v>
      </c>
      <c r="J1831" t="s">
        <v>1045</v>
      </c>
      <c r="K1831" t="s">
        <v>5707</v>
      </c>
    </row>
    <row r="1832" spans="1:11" x14ac:dyDescent="0.2">
      <c r="B1832">
        <v>5499406</v>
      </c>
      <c r="C1832">
        <v>2607741</v>
      </c>
      <c r="D1832" t="s">
        <v>5706</v>
      </c>
      <c r="E1832">
        <v>33</v>
      </c>
      <c r="F1832">
        <v>85</v>
      </c>
      <c r="G1832" t="s">
        <v>5702</v>
      </c>
      <c r="H1832" t="s">
        <v>5706</v>
      </c>
      <c r="I1832" t="s">
        <v>5664</v>
      </c>
      <c r="J1832" t="s">
        <v>1045</v>
      </c>
      <c r="K1832" t="s">
        <v>5708</v>
      </c>
    </row>
    <row r="1833" spans="1:11" x14ac:dyDescent="0.2">
      <c r="A1833" t="s">
        <v>5709</v>
      </c>
      <c r="B1833">
        <v>2618441</v>
      </c>
      <c r="C1833" t="s">
        <v>5710</v>
      </c>
      <c r="D1833" t="s">
        <v>5711</v>
      </c>
      <c r="E1833" t="s">
        <v>5664</v>
      </c>
      <c r="F1833" t="s">
        <v>3017</v>
      </c>
      <c r="G1833" t="s">
        <v>5712</v>
      </c>
    </row>
    <row r="1834" spans="1:11" x14ac:dyDescent="0.2">
      <c r="B1834">
        <v>5519890</v>
      </c>
      <c r="C1834">
        <v>2619242</v>
      </c>
      <c r="D1834" t="s">
        <v>5713</v>
      </c>
      <c r="E1834">
        <v>113</v>
      </c>
      <c r="F1834">
        <v>43</v>
      </c>
      <c r="G1834" t="s">
        <v>5714</v>
      </c>
      <c r="H1834" t="s">
        <v>5715</v>
      </c>
      <c r="I1834" t="s">
        <v>5664</v>
      </c>
      <c r="J1834" t="s">
        <v>1045</v>
      </c>
      <c r="K1834" t="s">
        <v>5716</v>
      </c>
    </row>
    <row r="1835" spans="1:11" x14ac:dyDescent="0.2">
      <c r="B1835">
        <v>5585191</v>
      </c>
      <c r="C1835">
        <v>2639479</v>
      </c>
      <c r="D1835" t="s">
        <v>3409</v>
      </c>
      <c r="E1835">
        <v>169</v>
      </c>
      <c r="F1835" t="s">
        <v>5714</v>
      </c>
      <c r="G1835" t="s">
        <v>5717</v>
      </c>
      <c r="H1835" t="s">
        <v>5664</v>
      </c>
      <c r="I1835" t="s">
        <v>1045</v>
      </c>
      <c r="J1835" t="s">
        <v>5718</v>
      </c>
    </row>
    <row r="1836" spans="1:11" x14ac:dyDescent="0.2">
      <c r="A1836" t="s">
        <v>5719</v>
      </c>
      <c r="B1836">
        <v>2634594</v>
      </c>
      <c r="C1836" t="s">
        <v>5720</v>
      </c>
      <c r="D1836" t="s">
        <v>5717</v>
      </c>
      <c r="E1836" t="s">
        <v>5664</v>
      </c>
      <c r="F1836" t="s">
        <v>1019</v>
      </c>
      <c r="G1836" t="s">
        <v>5718</v>
      </c>
    </row>
    <row r="1837" spans="1:11" x14ac:dyDescent="0.2">
      <c r="A1837" t="s">
        <v>5721</v>
      </c>
      <c r="B1837">
        <v>2647361</v>
      </c>
      <c r="C1837" t="s">
        <v>5722</v>
      </c>
      <c r="D1837" t="s">
        <v>5723</v>
      </c>
      <c r="E1837" t="s">
        <v>5664</v>
      </c>
      <c r="F1837" t="s">
        <v>1019</v>
      </c>
      <c r="G1837" t="s">
        <v>5724</v>
      </c>
    </row>
    <row r="1838" spans="1:11" x14ac:dyDescent="0.2">
      <c r="B1838">
        <v>5628871</v>
      </c>
      <c r="C1838">
        <v>2649941</v>
      </c>
      <c r="D1838" t="s">
        <v>5725</v>
      </c>
      <c r="E1838">
        <v>67</v>
      </c>
      <c r="F1838">
        <v>22</v>
      </c>
      <c r="G1838" t="s">
        <v>5726</v>
      </c>
      <c r="H1838" t="s">
        <v>5723</v>
      </c>
      <c r="I1838" t="s">
        <v>5664</v>
      </c>
      <c r="J1838" t="s">
        <v>2101</v>
      </c>
      <c r="K1838" t="s">
        <v>5727</v>
      </c>
    </row>
    <row r="1839" spans="1:11" x14ac:dyDescent="0.2">
      <c r="B1839">
        <v>5667556</v>
      </c>
      <c r="C1839">
        <v>2662400</v>
      </c>
      <c r="D1839" t="s">
        <v>5723</v>
      </c>
      <c r="E1839">
        <v>61</v>
      </c>
      <c r="F1839">
        <v>87</v>
      </c>
      <c r="G1839" t="s">
        <v>5726</v>
      </c>
      <c r="H1839" t="s">
        <v>5723</v>
      </c>
      <c r="I1839" t="s">
        <v>5664</v>
      </c>
      <c r="J1839" t="s">
        <v>2101</v>
      </c>
      <c r="K1839" t="s">
        <v>5728</v>
      </c>
    </row>
    <row r="1840" spans="1:11" x14ac:dyDescent="0.2">
      <c r="A1840" t="s">
        <v>5729</v>
      </c>
      <c r="B1840">
        <v>2675043</v>
      </c>
      <c r="C1840" t="s">
        <v>5730</v>
      </c>
      <c r="D1840" t="s">
        <v>5723</v>
      </c>
      <c r="E1840" t="s">
        <v>5664</v>
      </c>
      <c r="F1840" t="s">
        <v>3021</v>
      </c>
      <c r="G1840" t="s">
        <v>5731</v>
      </c>
    </row>
    <row r="1841" spans="1:11" x14ac:dyDescent="0.2">
      <c r="B1841">
        <v>5686346</v>
      </c>
      <c r="C1841">
        <v>2677567</v>
      </c>
      <c r="D1841" t="s">
        <v>5723</v>
      </c>
      <c r="E1841">
        <v>99</v>
      </c>
      <c r="F1841">
        <v>29</v>
      </c>
      <c r="G1841" t="s">
        <v>5732</v>
      </c>
      <c r="H1841" t="s">
        <v>5723</v>
      </c>
      <c r="I1841" t="s">
        <v>5664</v>
      </c>
      <c r="J1841" t="s">
        <v>2101</v>
      </c>
      <c r="K1841" t="s">
        <v>5733</v>
      </c>
    </row>
    <row r="1842" spans="1:11" x14ac:dyDescent="0.2">
      <c r="B1842">
        <v>5712224</v>
      </c>
      <c r="C1842">
        <v>2689517</v>
      </c>
      <c r="D1842" t="s">
        <v>5734</v>
      </c>
      <c r="E1842">
        <v>105</v>
      </c>
      <c r="F1842">
        <v>34</v>
      </c>
      <c r="G1842" t="s">
        <v>5732</v>
      </c>
      <c r="H1842" t="s">
        <v>5734</v>
      </c>
      <c r="I1842" t="s">
        <v>5735</v>
      </c>
      <c r="J1842" t="s">
        <v>2596</v>
      </c>
      <c r="K1842" t="s">
        <v>5736</v>
      </c>
    </row>
    <row r="1843" spans="1:11" x14ac:dyDescent="0.2">
      <c r="B1843">
        <v>5754323</v>
      </c>
      <c r="C1843">
        <v>2695998</v>
      </c>
      <c r="D1843" t="s">
        <v>2885</v>
      </c>
      <c r="E1843">
        <v>92</v>
      </c>
      <c r="F1843" t="s">
        <v>5732</v>
      </c>
      <c r="G1843" t="s">
        <v>5737</v>
      </c>
      <c r="H1843" t="s">
        <v>5735</v>
      </c>
      <c r="I1843" t="s">
        <v>2596</v>
      </c>
      <c r="J1843" t="s">
        <v>5738</v>
      </c>
    </row>
    <row r="1844" spans="1:11" x14ac:dyDescent="0.2">
      <c r="B1844">
        <v>5775429</v>
      </c>
      <c r="C1844">
        <v>2695700</v>
      </c>
      <c r="D1844" t="s">
        <v>2885</v>
      </c>
      <c r="E1844">
        <v>121</v>
      </c>
      <c r="F1844" t="s">
        <v>5732</v>
      </c>
      <c r="G1844" t="s">
        <v>5739</v>
      </c>
      <c r="H1844" t="s">
        <v>5735</v>
      </c>
      <c r="I1844" t="s">
        <v>2210</v>
      </c>
      <c r="J1844" t="s">
        <v>5740</v>
      </c>
    </row>
    <row r="1845" spans="1:11" x14ac:dyDescent="0.2">
      <c r="B1845">
        <v>5797018</v>
      </c>
      <c r="C1845">
        <v>2706062</v>
      </c>
      <c r="D1845" t="s">
        <v>5741</v>
      </c>
      <c r="E1845">
        <v>58</v>
      </c>
      <c r="F1845">
        <v>46</v>
      </c>
      <c r="G1845" t="s">
        <v>5732</v>
      </c>
      <c r="H1845" t="s">
        <v>5741</v>
      </c>
      <c r="I1845" t="s">
        <v>5735</v>
      </c>
      <c r="J1845" t="s">
        <v>2210</v>
      </c>
      <c r="K1845" t="s">
        <v>5742</v>
      </c>
    </row>
    <row r="1846" spans="1:11" x14ac:dyDescent="0.2">
      <c r="B1846">
        <v>5843069</v>
      </c>
      <c r="C1846">
        <v>2731282</v>
      </c>
      <c r="D1846" t="s">
        <v>5743</v>
      </c>
      <c r="E1846">
        <v>42</v>
      </c>
      <c r="F1846">
        <v>59</v>
      </c>
      <c r="G1846" t="s">
        <v>5732</v>
      </c>
      <c r="H1846" t="s">
        <v>5743</v>
      </c>
      <c r="I1846" t="s">
        <v>5735</v>
      </c>
      <c r="J1846" t="s">
        <v>2210</v>
      </c>
      <c r="K1846" t="s">
        <v>5744</v>
      </c>
    </row>
    <row r="1847" spans="1:11" x14ac:dyDescent="0.2">
      <c r="B1847">
        <v>5890030</v>
      </c>
      <c r="C1847">
        <v>2749616</v>
      </c>
      <c r="D1847" t="s">
        <v>3409</v>
      </c>
      <c r="E1847">
        <v>170</v>
      </c>
      <c r="F1847" t="s">
        <v>5732</v>
      </c>
      <c r="G1847" t="s">
        <v>5745</v>
      </c>
      <c r="H1847" t="s">
        <v>5735</v>
      </c>
      <c r="I1847" t="s">
        <v>2210</v>
      </c>
      <c r="J1847" t="s">
        <v>5746</v>
      </c>
    </row>
    <row r="1848" spans="1:11" x14ac:dyDescent="0.2">
      <c r="B1848">
        <v>5930065</v>
      </c>
      <c r="C1848">
        <v>2772176</v>
      </c>
      <c r="D1848" t="s">
        <v>5747</v>
      </c>
      <c r="E1848">
        <v>71</v>
      </c>
      <c r="F1848">
        <v>81</v>
      </c>
      <c r="G1848" t="s">
        <v>5732</v>
      </c>
      <c r="H1848" t="s">
        <v>5748</v>
      </c>
      <c r="I1848" t="s">
        <v>5735</v>
      </c>
      <c r="J1848" t="s">
        <v>1045</v>
      </c>
      <c r="K1848" t="s">
        <v>5749</v>
      </c>
    </row>
    <row r="1849" spans="1:11" x14ac:dyDescent="0.2">
      <c r="B1849">
        <v>5952349</v>
      </c>
      <c r="C1849">
        <v>2784982</v>
      </c>
      <c r="D1849" t="s">
        <v>5750</v>
      </c>
      <c r="E1849">
        <v>89</v>
      </c>
      <c r="F1849">
        <v>59</v>
      </c>
      <c r="G1849" t="s">
        <v>5732</v>
      </c>
      <c r="H1849" t="s">
        <v>5748</v>
      </c>
      <c r="I1849" t="s">
        <v>5735</v>
      </c>
      <c r="J1849" t="s">
        <v>2210</v>
      </c>
      <c r="K1849" t="s">
        <v>5751</v>
      </c>
    </row>
    <row r="1850" spans="1:11" x14ac:dyDescent="0.2">
      <c r="A1850" t="s">
        <v>5752</v>
      </c>
      <c r="B1850">
        <v>2791911</v>
      </c>
      <c r="C1850" t="s">
        <v>5753</v>
      </c>
      <c r="D1850" t="s">
        <v>5754</v>
      </c>
      <c r="E1850" t="s">
        <v>5735</v>
      </c>
      <c r="F1850" t="s">
        <v>1039</v>
      </c>
      <c r="G1850" t="s">
        <v>5755</v>
      </c>
    </row>
    <row r="1851" spans="1:11" x14ac:dyDescent="0.2">
      <c r="A1851" t="s">
        <v>5756</v>
      </c>
      <c r="B1851">
        <v>2805652</v>
      </c>
      <c r="C1851" t="s">
        <v>5757</v>
      </c>
      <c r="D1851" t="s">
        <v>5754</v>
      </c>
      <c r="E1851" t="s">
        <v>5735</v>
      </c>
      <c r="F1851" t="s">
        <v>1039</v>
      </c>
      <c r="G1851" t="s">
        <v>5758</v>
      </c>
    </row>
    <row r="1852" spans="1:11" x14ac:dyDescent="0.2">
      <c r="B1852">
        <v>6000056</v>
      </c>
      <c r="C1852">
        <v>2813431</v>
      </c>
      <c r="D1852" t="s">
        <v>3409</v>
      </c>
      <c r="E1852">
        <v>63</v>
      </c>
      <c r="F1852" t="s">
        <v>5759</v>
      </c>
      <c r="G1852" t="s">
        <v>5754</v>
      </c>
      <c r="H1852" t="s">
        <v>5735</v>
      </c>
      <c r="I1852" t="s">
        <v>2210</v>
      </c>
      <c r="J1852" t="s">
        <v>5760</v>
      </c>
    </row>
    <row r="1853" spans="1:11" x14ac:dyDescent="0.2">
      <c r="B1853">
        <v>6022477</v>
      </c>
      <c r="C1853">
        <v>2824832</v>
      </c>
      <c r="D1853" t="s">
        <v>3409</v>
      </c>
      <c r="E1853">
        <v>108</v>
      </c>
      <c r="F1853" t="s">
        <v>5759</v>
      </c>
      <c r="G1853" t="s">
        <v>5761</v>
      </c>
      <c r="H1853" t="s">
        <v>5735</v>
      </c>
      <c r="I1853" t="s">
        <v>2210</v>
      </c>
      <c r="J1853" t="s">
        <v>5762</v>
      </c>
    </row>
    <row r="1854" spans="1:11" x14ac:dyDescent="0.2">
      <c r="B1854">
        <v>6059169</v>
      </c>
      <c r="C1854">
        <v>2846156</v>
      </c>
      <c r="D1854" t="s">
        <v>3409</v>
      </c>
      <c r="E1854">
        <v>76</v>
      </c>
      <c r="F1854" t="s">
        <v>5759</v>
      </c>
      <c r="G1854" t="s">
        <v>5761</v>
      </c>
      <c r="H1854" t="s">
        <v>5735</v>
      </c>
      <c r="I1854" t="s">
        <v>2117</v>
      </c>
      <c r="J1854" t="s">
        <v>5763</v>
      </c>
    </row>
    <row r="1855" spans="1:11" x14ac:dyDescent="0.2">
      <c r="B1855">
        <v>6086681</v>
      </c>
      <c r="C1855">
        <v>2861079</v>
      </c>
      <c r="D1855" t="s">
        <v>5764</v>
      </c>
      <c r="E1855">
        <v>63</v>
      </c>
      <c r="F1855">
        <v>57</v>
      </c>
      <c r="G1855" t="s">
        <v>5759</v>
      </c>
      <c r="H1855" t="s">
        <v>5761</v>
      </c>
      <c r="I1855" t="s">
        <v>5735</v>
      </c>
      <c r="J1855" t="s">
        <v>2117</v>
      </c>
      <c r="K1855" t="s">
        <v>5765</v>
      </c>
    </row>
    <row r="1856" spans="1:11" x14ac:dyDescent="0.2">
      <c r="B1856">
        <v>6116115</v>
      </c>
      <c r="C1856">
        <v>2873569</v>
      </c>
      <c r="D1856" t="s">
        <v>5766</v>
      </c>
      <c r="E1856">
        <v>29</v>
      </c>
      <c r="F1856">
        <v>30</v>
      </c>
      <c r="G1856" t="s">
        <v>5759</v>
      </c>
      <c r="H1856" t="s">
        <v>5766</v>
      </c>
      <c r="I1856" t="s">
        <v>5735</v>
      </c>
      <c r="J1856" t="s">
        <v>2117</v>
      </c>
      <c r="K1856" t="s">
        <v>5767</v>
      </c>
    </row>
    <row r="1857" spans="1:11" x14ac:dyDescent="0.2">
      <c r="B1857">
        <v>6133056</v>
      </c>
      <c r="C1857">
        <v>2888796</v>
      </c>
      <c r="D1857" t="s">
        <v>5768</v>
      </c>
      <c r="E1857">
        <v>130</v>
      </c>
      <c r="F1857">
        <v>41</v>
      </c>
      <c r="G1857" t="s">
        <v>5759</v>
      </c>
      <c r="H1857" t="s">
        <v>5768</v>
      </c>
      <c r="I1857" t="s">
        <v>5735</v>
      </c>
      <c r="J1857" t="s">
        <v>2117</v>
      </c>
      <c r="K1857" t="s">
        <v>5769</v>
      </c>
    </row>
    <row r="1858" spans="1:11" x14ac:dyDescent="0.2">
      <c r="B1858">
        <v>6184498</v>
      </c>
      <c r="C1858">
        <v>2915785</v>
      </c>
      <c r="D1858" t="s">
        <v>5770</v>
      </c>
      <c r="E1858">
        <v>94</v>
      </c>
      <c r="F1858">
        <v>49</v>
      </c>
      <c r="G1858" t="s">
        <v>5759</v>
      </c>
      <c r="H1858" t="s">
        <v>5768</v>
      </c>
      <c r="I1858" t="s">
        <v>5735</v>
      </c>
      <c r="J1858" t="s">
        <v>2117</v>
      </c>
      <c r="K1858" t="s">
        <v>5771</v>
      </c>
    </row>
    <row r="1859" spans="1:11" x14ac:dyDescent="0.2">
      <c r="A1859" t="s">
        <v>5772</v>
      </c>
      <c r="B1859">
        <v>2923883</v>
      </c>
      <c r="C1859" t="s">
        <v>5773</v>
      </c>
      <c r="D1859" t="s">
        <v>5768</v>
      </c>
      <c r="E1859" t="s">
        <v>5735</v>
      </c>
      <c r="F1859" t="s">
        <v>2861</v>
      </c>
      <c r="G1859" t="s">
        <v>5774</v>
      </c>
    </row>
    <row r="1860" spans="1:11" x14ac:dyDescent="0.2">
      <c r="B1860">
        <v>6213022</v>
      </c>
      <c r="C1860">
        <v>2924198</v>
      </c>
      <c r="D1860" t="s">
        <v>5775</v>
      </c>
      <c r="E1860">
        <v>37</v>
      </c>
      <c r="F1860">
        <v>61</v>
      </c>
      <c r="G1860" t="s">
        <v>5776</v>
      </c>
      <c r="H1860" t="s">
        <v>5777</v>
      </c>
      <c r="I1860" t="s">
        <v>5778</v>
      </c>
      <c r="J1860" t="s">
        <v>2117</v>
      </c>
      <c r="K1860" t="s">
        <v>5779</v>
      </c>
    </row>
    <row r="1861" spans="1:11" x14ac:dyDescent="0.2">
      <c r="B1861">
        <v>6234767</v>
      </c>
      <c r="C1861">
        <v>2928280</v>
      </c>
      <c r="D1861" t="s">
        <v>3409</v>
      </c>
      <c r="E1861">
        <v>41</v>
      </c>
      <c r="F1861" t="s">
        <v>5776</v>
      </c>
      <c r="G1861" t="s">
        <v>5780</v>
      </c>
      <c r="H1861" t="s">
        <v>5778</v>
      </c>
      <c r="I1861" t="s">
        <v>2236</v>
      </c>
      <c r="J1861" t="s">
        <v>5781</v>
      </c>
    </row>
    <row r="1862" spans="1:11" x14ac:dyDescent="0.2">
      <c r="B1862">
        <v>6260476</v>
      </c>
      <c r="C1862">
        <v>2933753</v>
      </c>
      <c r="D1862" t="s">
        <v>2885</v>
      </c>
      <c r="E1862">
        <v>79</v>
      </c>
      <c r="F1862" t="s">
        <v>5776</v>
      </c>
      <c r="G1862" t="s">
        <v>5780</v>
      </c>
      <c r="H1862" t="s">
        <v>5778</v>
      </c>
      <c r="I1862" t="s">
        <v>2117</v>
      </c>
      <c r="J1862" t="s">
        <v>5782</v>
      </c>
    </row>
    <row r="1863" spans="1:11" x14ac:dyDescent="0.2">
      <c r="A1863" t="s">
        <v>5783</v>
      </c>
      <c r="B1863">
        <v>2936209</v>
      </c>
      <c r="C1863" t="s">
        <v>5784</v>
      </c>
      <c r="D1863" t="s">
        <v>5780</v>
      </c>
      <c r="E1863" t="s">
        <v>5778</v>
      </c>
      <c r="F1863" t="s">
        <v>2121</v>
      </c>
      <c r="G1863" t="s">
        <v>5785</v>
      </c>
    </row>
    <row r="1864" spans="1:11" x14ac:dyDescent="0.2">
      <c r="B1864">
        <v>6282003</v>
      </c>
      <c r="C1864">
        <v>2943660</v>
      </c>
      <c r="D1864" t="s">
        <v>5786</v>
      </c>
      <c r="E1864">
        <v>65</v>
      </c>
      <c r="F1864">
        <v>50</v>
      </c>
      <c r="G1864" t="s">
        <v>5787</v>
      </c>
      <c r="H1864" t="s">
        <v>5780</v>
      </c>
      <c r="I1864" t="s">
        <v>5778</v>
      </c>
      <c r="J1864" t="s">
        <v>2236</v>
      </c>
      <c r="K1864" t="s">
        <v>5788</v>
      </c>
    </row>
    <row r="1865" spans="1:11" x14ac:dyDescent="0.2">
      <c r="A1865" t="s">
        <v>5789</v>
      </c>
      <c r="B1865">
        <v>2944969</v>
      </c>
      <c r="C1865" t="s">
        <v>5790</v>
      </c>
      <c r="D1865" t="s">
        <v>5780</v>
      </c>
      <c r="E1865" t="s">
        <v>5778</v>
      </c>
      <c r="F1865" t="s">
        <v>2596</v>
      </c>
      <c r="G1865" t="s">
        <v>5791</v>
      </c>
    </row>
    <row r="1866" spans="1:11" x14ac:dyDescent="0.2">
      <c r="B1866">
        <v>6289046</v>
      </c>
      <c r="C1866">
        <v>2944139</v>
      </c>
      <c r="D1866" t="s">
        <v>5792</v>
      </c>
      <c r="E1866">
        <v>57</v>
      </c>
      <c r="F1866">
        <v>22</v>
      </c>
      <c r="G1866" t="s">
        <v>5793</v>
      </c>
      <c r="H1866" t="s">
        <v>5794</v>
      </c>
      <c r="I1866" t="s">
        <v>5778</v>
      </c>
      <c r="J1866" t="s">
        <v>2232</v>
      </c>
      <c r="K1866" t="s">
        <v>5795</v>
      </c>
    </row>
    <row r="1867" spans="1:11" x14ac:dyDescent="0.2">
      <c r="B1867">
        <v>6310834</v>
      </c>
      <c r="C1867">
        <v>2949406</v>
      </c>
      <c r="D1867" t="s">
        <v>2885</v>
      </c>
      <c r="E1867">
        <v>38</v>
      </c>
      <c r="F1867" t="s">
        <v>5793</v>
      </c>
      <c r="G1867" t="s">
        <v>5796</v>
      </c>
      <c r="H1867" t="s">
        <v>5778</v>
      </c>
      <c r="I1867" t="s">
        <v>2236</v>
      </c>
      <c r="J1867" t="s">
        <v>5797</v>
      </c>
    </row>
    <row r="1868" spans="1:11" x14ac:dyDescent="0.2">
      <c r="B1868">
        <v>6321855</v>
      </c>
      <c r="C1868">
        <v>2953194</v>
      </c>
      <c r="D1868" t="s">
        <v>5798</v>
      </c>
      <c r="E1868">
        <v>113</v>
      </c>
      <c r="F1868">
        <v>52</v>
      </c>
      <c r="G1868" t="s">
        <v>5793</v>
      </c>
      <c r="H1868" t="s">
        <v>5799</v>
      </c>
      <c r="I1868" t="s">
        <v>5778</v>
      </c>
      <c r="J1868" t="s">
        <v>2236</v>
      </c>
      <c r="K1868" t="s">
        <v>5800</v>
      </c>
    </row>
    <row r="1869" spans="1:11" x14ac:dyDescent="0.2">
      <c r="A1869" t="s">
        <v>5801</v>
      </c>
      <c r="B1869">
        <v>2946627</v>
      </c>
      <c r="C1869" t="s">
        <v>5802</v>
      </c>
      <c r="D1869" t="s">
        <v>5799</v>
      </c>
      <c r="E1869" t="s">
        <v>5778</v>
      </c>
      <c r="F1869" t="s">
        <v>2596</v>
      </c>
      <c r="G1869" t="s">
        <v>5803</v>
      </c>
    </row>
    <row r="1870" spans="1:11" x14ac:dyDescent="0.2">
      <c r="B1870">
        <v>6341170</v>
      </c>
      <c r="C1870">
        <v>2953631</v>
      </c>
      <c r="D1870" t="s">
        <v>3409</v>
      </c>
      <c r="E1870">
        <v>215</v>
      </c>
      <c r="F1870" t="s">
        <v>5804</v>
      </c>
      <c r="G1870" t="s">
        <v>5799</v>
      </c>
      <c r="H1870" t="s">
        <v>5778</v>
      </c>
      <c r="I1870" t="s">
        <v>2232</v>
      </c>
      <c r="J1870" t="s">
        <v>5805</v>
      </c>
    </row>
    <row r="1871" spans="1:11" x14ac:dyDescent="0.2">
      <c r="B1871">
        <v>6353345</v>
      </c>
      <c r="C1871">
        <v>2956276</v>
      </c>
      <c r="D1871" t="s">
        <v>5799</v>
      </c>
      <c r="E1871">
        <v>66</v>
      </c>
      <c r="F1871">
        <v>34</v>
      </c>
      <c r="G1871" t="s">
        <v>5804</v>
      </c>
      <c r="H1871" t="s">
        <v>5799</v>
      </c>
      <c r="I1871" t="s">
        <v>5778</v>
      </c>
      <c r="J1871" t="s">
        <v>1017</v>
      </c>
      <c r="K1871" t="s">
        <v>5806</v>
      </c>
    </row>
    <row r="1872" spans="1:11" x14ac:dyDescent="0.2">
      <c r="A1872" t="s">
        <v>5807</v>
      </c>
      <c r="B1872">
        <v>2987022</v>
      </c>
      <c r="C1872" t="s">
        <v>5808</v>
      </c>
      <c r="D1872" t="s">
        <v>5799</v>
      </c>
      <c r="E1872" t="s">
        <v>5778</v>
      </c>
      <c r="F1872" t="s">
        <v>1045</v>
      </c>
      <c r="G1872" t="s">
        <v>5809</v>
      </c>
    </row>
    <row r="1873" spans="1:11" x14ac:dyDescent="0.2">
      <c r="B1873">
        <v>6412838</v>
      </c>
      <c r="C1873">
        <v>2990005</v>
      </c>
      <c r="D1873" t="s">
        <v>5810</v>
      </c>
      <c r="E1873">
        <v>130</v>
      </c>
      <c r="F1873">
        <v>35</v>
      </c>
      <c r="G1873" t="s">
        <v>5811</v>
      </c>
      <c r="H1873" t="s">
        <v>5799</v>
      </c>
      <c r="I1873" t="s">
        <v>5778</v>
      </c>
      <c r="J1873" t="s">
        <v>2521</v>
      </c>
      <c r="K1873" t="s">
        <v>5812</v>
      </c>
    </row>
    <row r="1874" spans="1:11" x14ac:dyDescent="0.2">
      <c r="A1874" t="s">
        <v>5813</v>
      </c>
      <c r="B1874">
        <v>2980888</v>
      </c>
      <c r="C1874" t="s">
        <v>5814</v>
      </c>
      <c r="D1874" t="s">
        <v>5799</v>
      </c>
      <c r="E1874" t="s">
        <v>5778</v>
      </c>
      <c r="F1874" t="s">
        <v>1045</v>
      </c>
      <c r="G1874" t="s">
        <v>5815</v>
      </c>
    </row>
    <row r="1875" spans="1:11" x14ac:dyDescent="0.2">
      <c r="B1875">
        <v>6454059</v>
      </c>
      <c r="C1875">
        <v>3003847</v>
      </c>
      <c r="D1875" t="s">
        <v>5816</v>
      </c>
      <c r="E1875">
        <v>67</v>
      </c>
      <c r="F1875">
        <v>24</v>
      </c>
      <c r="G1875" t="s">
        <v>5817</v>
      </c>
      <c r="H1875" t="s">
        <v>5818</v>
      </c>
      <c r="I1875" t="s">
        <v>5778</v>
      </c>
      <c r="J1875" t="s">
        <v>2521</v>
      </c>
      <c r="K1875" t="s">
        <v>5819</v>
      </c>
    </row>
    <row r="1876" spans="1:11" x14ac:dyDescent="0.2">
      <c r="A1876" t="s">
        <v>5820</v>
      </c>
      <c r="B1876">
        <v>2997729</v>
      </c>
      <c r="C1876" t="s">
        <v>5821</v>
      </c>
      <c r="D1876" t="s">
        <v>5818</v>
      </c>
      <c r="E1876" t="s">
        <v>5822</v>
      </c>
      <c r="F1876" t="s">
        <v>1045</v>
      </c>
      <c r="G1876" t="s">
        <v>5823</v>
      </c>
    </row>
    <row r="1877" spans="1:11" x14ac:dyDescent="0.2">
      <c r="B1877">
        <v>6492680</v>
      </c>
      <c r="C1877">
        <v>3019240</v>
      </c>
      <c r="D1877" t="s">
        <v>3409</v>
      </c>
      <c r="E1877">
        <v>150</v>
      </c>
      <c r="F1877" t="s">
        <v>5824</v>
      </c>
      <c r="G1877" t="s">
        <v>5825</v>
      </c>
      <c r="H1877" t="s">
        <v>5822</v>
      </c>
      <c r="I1877" t="s">
        <v>2521</v>
      </c>
      <c r="J1877" t="s">
        <v>5826</v>
      </c>
    </row>
    <row r="1878" spans="1:11" x14ac:dyDescent="0.2">
      <c r="B1878">
        <v>6521675</v>
      </c>
      <c r="C1878">
        <v>3033076</v>
      </c>
      <c r="D1878" t="s">
        <v>5827</v>
      </c>
      <c r="E1878">
        <v>32</v>
      </c>
      <c r="F1878">
        <v>35</v>
      </c>
      <c r="G1878" t="s">
        <v>5824</v>
      </c>
      <c r="H1878" t="s">
        <v>5828</v>
      </c>
      <c r="I1878" t="s">
        <v>5822</v>
      </c>
      <c r="J1878" t="s">
        <v>2521</v>
      </c>
      <c r="K1878" t="s">
        <v>5829</v>
      </c>
    </row>
    <row r="1879" spans="1:11" x14ac:dyDescent="0.2">
      <c r="A1879" t="s">
        <v>5830</v>
      </c>
      <c r="B1879">
        <v>3029911</v>
      </c>
      <c r="C1879" t="s">
        <v>5831</v>
      </c>
      <c r="D1879" t="s">
        <v>5832</v>
      </c>
      <c r="E1879" t="s">
        <v>5822</v>
      </c>
      <c r="F1879" t="s">
        <v>1045</v>
      </c>
      <c r="G1879" t="s">
        <v>5833</v>
      </c>
    </row>
    <row r="1880" spans="1:11" x14ac:dyDescent="0.2">
      <c r="B1880">
        <v>6528313</v>
      </c>
      <c r="C1880">
        <v>3036109</v>
      </c>
      <c r="D1880" t="s">
        <v>5834</v>
      </c>
      <c r="E1880">
        <v>72</v>
      </c>
      <c r="F1880">
        <v>60</v>
      </c>
      <c r="G1880" t="s">
        <v>5835</v>
      </c>
      <c r="H1880" t="s">
        <v>5832</v>
      </c>
      <c r="I1880" t="s">
        <v>5822</v>
      </c>
      <c r="J1880" t="s">
        <v>2249</v>
      </c>
      <c r="K1880" t="s">
        <v>5836</v>
      </c>
    </row>
    <row r="1881" spans="1:11" x14ac:dyDescent="0.2">
      <c r="B1881">
        <v>6584724</v>
      </c>
      <c r="C1881">
        <v>3050097</v>
      </c>
      <c r="D1881" t="s">
        <v>5837</v>
      </c>
      <c r="E1881">
        <v>46</v>
      </c>
      <c r="F1881">
        <v>22</v>
      </c>
      <c r="G1881" t="s">
        <v>5835</v>
      </c>
      <c r="H1881" t="s">
        <v>5837</v>
      </c>
      <c r="I1881" t="s">
        <v>5838</v>
      </c>
      <c r="J1881" t="s">
        <v>2521</v>
      </c>
      <c r="K1881" t="s">
        <v>5839</v>
      </c>
    </row>
    <row r="1882" spans="1:11" x14ac:dyDescent="0.2">
      <c r="A1882" t="s">
        <v>5840</v>
      </c>
      <c r="B1882">
        <v>3046514</v>
      </c>
      <c r="C1882" t="s">
        <v>5841</v>
      </c>
      <c r="D1882" t="s">
        <v>5842</v>
      </c>
      <c r="E1882" t="s">
        <v>5838</v>
      </c>
      <c r="F1882" t="s">
        <v>2210</v>
      </c>
      <c r="G1882" t="s">
        <v>5839</v>
      </c>
    </row>
    <row r="1883" spans="1:11" x14ac:dyDescent="0.2">
      <c r="B1883">
        <v>6624000</v>
      </c>
      <c r="C1883">
        <v>3058698</v>
      </c>
      <c r="D1883" t="s">
        <v>5843</v>
      </c>
      <c r="E1883">
        <v>27</v>
      </c>
      <c r="F1883">
        <v>15</v>
      </c>
      <c r="G1883" t="s">
        <v>5844</v>
      </c>
      <c r="H1883" t="s">
        <v>5845</v>
      </c>
      <c r="I1883" t="s">
        <v>5838</v>
      </c>
      <c r="J1883" t="s">
        <v>2521</v>
      </c>
      <c r="K1883" t="s">
        <v>5846</v>
      </c>
    </row>
    <row r="1884" spans="1:11" x14ac:dyDescent="0.2">
      <c r="B1884">
        <v>6668106</v>
      </c>
      <c r="C1884">
        <v>3070546</v>
      </c>
      <c r="D1884" t="s">
        <v>5847</v>
      </c>
      <c r="E1884">
        <v>44</v>
      </c>
      <c r="F1884">
        <v>142</v>
      </c>
      <c r="G1884" t="s">
        <v>5844</v>
      </c>
      <c r="H1884" t="s">
        <v>5847</v>
      </c>
      <c r="I1884" t="s">
        <v>5848</v>
      </c>
      <c r="J1884" t="s">
        <v>2521</v>
      </c>
      <c r="K1884" t="s">
        <v>5849</v>
      </c>
    </row>
    <row r="1885" spans="1:11" x14ac:dyDescent="0.2">
      <c r="B1885">
        <v>6700266</v>
      </c>
      <c r="C1885">
        <v>3079212</v>
      </c>
      <c r="D1885" t="s">
        <v>5847</v>
      </c>
      <c r="E1885">
        <v>30</v>
      </c>
      <c r="F1885">
        <v>27</v>
      </c>
      <c r="G1885" t="s">
        <v>5844</v>
      </c>
      <c r="H1885" t="s">
        <v>5847</v>
      </c>
      <c r="I1885" t="s">
        <v>5848</v>
      </c>
      <c r="J1885" t="s">
        <v>2521</v>
      </c>
      <c r="K1885" t="s">
        <v>5850</v>
      </c>
    </row>
    <row r="1886" spans="1:11" x14ac:dyDescent="0.2">
      <c r="B1886">
        <v>6729509</v>
      </c>
      <c r="C1886">
        <v>3092995</v>
      </c>
      <c r="D1886" t="s">
        <v>5851</v>
      </c>
      <c r="E1886">
        <v>45</v>
      </c>
      <c r="F1886">
        <v>33</v>
      </c>
      <c r="G1886" t="s">
        <v>5844</v>
      </c>
      <c r="H1886" t="s">
        <v>5851</v>
      </c>
      <c r="I1886" t="s">
        <v>5848</v>
      </c>
      <c r="J1886" t="s">
        <v>1017</v>
      </c>
      <c r="K1886" t="s">
        <v>5852</v>
      </c>
    </row>
    <row r="1887" spans="1:11" x14ac:dyDescent="0.2">
      <c r="B1887">
        <v>6734300</v>
      </c>
      <c r="C1887">
        <v>3091635</v>
      </c>
      <c r="D1887" t="s">
        <v>5853</v>
      </c>
      <c r="E1887">
        <v>91</v>
      </c>
      <c r="F1887">
        <v>46</v>
      </c>
      <c r="G1887" t="s">
        <v>5844</v>
      </c>
      <c r="H1887" t="s">
        <v>5851</v>
      </c>
      <c r="I1887" t="s">
        <v>5848</v>
      </c>
      <c r="J1887" t="s">
        <v>2521</v>
      </c>
      <c r="K1887" t="s">
        <v>5854</v>
      </c>
    </row>
    <row r="1888" spans="1:11" x14ac:dyDescent="0.2">
      <c r="A1888" t="s">
        <v>5855</v>
      </c>
      <c r="B1888">
        <v>3088527</v>
      </c>
      <c r="C1888" t="s">
        <v>5856</v>
      </c>
      <c r="D1888" t="s">
        <v>5851</v>
      </c>
      <c r="E1888" t="s">
        <v>5848</v>
      </c>
      <c r="F1888" t="s">
        <v>1045</v>
      </c>
      <c r="G1888" t="s">
        <v>5857</v>
      </c>
    </row>
    <row r="1889" spans="1:11" x14ac:dyDescent="0.2">
      <c r="B1889">
        <v>6752789</v>
      </c>
      <c r="C1889">
        <v>3092524</v>
      </c>
      <c r="D1889" t="s">
        <v>5858</v>
      </c>
      <c r="E1889">
        <v>40</v>
      </c>
      <c r="F1889">
        <v>13</v>
      </c>
      <c r="G1889" t="s">
        <v>5859</v>
      </c>
      <c r="H1889" t="s">
        <v>5851</v>
      </c>
      <c r="I1889" t="s">
        <v>5848</v>
      </c>
      <c r="J1889" t="s">
        <v>2521</v>
      </c>
      <c r="K1889" t="s">
        <v>5860</v>
      </c>
    </row>
    <row r="1890" spans="1:11" x14ac:dyDescent="0.2">
      <c r="B1890">
        <v>6783203</v>
      </c>
      <c r="C1890">
        <v>3101945</v>
      </c>
      <c r="D1890" t="s">
        <v>3409</v>
      </c>
      <c r="E1890">
        <v>141</v>
      </c>
      <c r="F1890" t="s">
        <v>5859</v>
      </c>
      <c r="G1890" t="s">
        <v>5861</v>
      </c>
      <c r="H1890" t="s">
        <v>5848</v>
      </c>
      <c r="I1890" t="s">
        <v>2521</v>
      </c>
      <c r="J1890" t="s">
        <v>5862</v>
      </c>
    </row>
    <row r="1891" spans="1:11" x14ac:dyDescent="0.2">
      <c r="B1891">
        <v>6836654</v>
      </c>
      <c r="C1891">
        <v>3118225</v>
      </c>
      <c r="D1891" t="s">
        <v>5863</v>
      </c>
      <c r="E1891">
        <v>27</v>
      </c>
      <c r="F1891">
        <v>11</v>
      </c>
      <c r="G1891" t="s">
        <v>5859</v>
      </c>
      <c r="H1891" t="s">
        <v>5864</v>
      </c>
      <c r="I1891" t="s">
        <v>5848</v>
      </c>
      <c r="J1891" t="s">
        <v>1017</v>
      </c>
      <c r="K1891" t="s">
        <v>5865</v>
      </c>
    </row>
    <row r="1892" spans="1:11" x14ac:dyDescent="0.2">
      <c r="B1892">
        <v>6853119</v>
      </c>
      <c r="C1892">
        <v>3123236</v>
      </c>
      <c r="D1892" t="s">
        <v>3409</v>
      </c>
      <c r="E1892">
        <v>45</v>
      </c>
      <c r="F1892" t="s">
        <v>5859</v>
      </c>
      <c r="G1892" t="s">
        <v>5866</v>
      </c>
      <c r="H1892" t="s">
        <v>5848</v>
      </c>
      <c r="I1892" t="s">
        <v>1017</v>
      </c>
      <c r="J1892" t="s">
        <v>5867</v>
      </c>
    </row>
    <row r="1893" spans="1:11" x14ac:dyDescent="0.2">
      <c r="B1893">
        <v>6892554</v>
      </c>
      <c r="C1893">
        <v>3144665</v>
      </c>
      <c r="D1893" t="s">
        <v>5868</v>
      </c>
      <c r="E1893">
        <v>96</v>
      </c>
      <c r="F1893">
        <v>41</v>
      </c>
      <c r="G1893" t="s">
        <v>5859</v>
      </c>
      <c r="H1893" t="s">
        <v>5869</v>
      </c>
      <c r="I1893" t="s">
        <v>5848</v>
      </c>
      <c r="J1893" t="s">
        <v>2232</v>
      </c>
      <c r="K1893" t="s">
        <v>5870</v>
      </c>
    </row>
    <row r="1894" spans="1:11" x14ac:dyDescent="0.2">
      <c r="B1894">
        <v>6947662</v>
      </c>
      <c r="C1894">
        <v>3178338</v>
      </c>
      <c r="D1894" t="s">
        <v>5871</v>
      </c>
      <c r="E1894">
        <v>158</v>
      </c>
      <c r="F1894">
        <v>27</v>
      </c>
      <c r="G1894" t="s">
        <v>5859</v>
      </c>
      <c r="H1894" t="s">
        <v>5869</v>
      </c>
      <c r="I1894" t="s">
        <v>5848</v>
      </c>
      <c r="J1894" t="s">
        <v>2232</v>
      </c>
      <c r="K1894" t="s">
        <v>5872</v>
      </c>
    </row>
    <row r="1895" spans="1:11" x14ac:dyDescent="0.2">
      <c r="B1895">
        <v>6977104</v>
      </c>
      <c r="C1895">
        <v>3191687</v>
      </c>
      <c r="D1895" t="s">
        <v>5873</v>
      </c>
      <c r="E1895">
        <v>144</v>
      </c>
      <c r="F1895">
        <v>17</v>
      </c>
      <c r="G1895" t="s">
        <v>5859</v>
      </c>
      <c r="H1895" t="s">
        <v>5873</v>
      </c>
      <c r="I1895" t="s">
        <v>5848</v>
      </c>
      <c r="J1895" t="s">
        <v>2232</v>
      </c>
      <c r="K1895" t="s">
        <v>5874</v>
      </c>
    </row>
    <row r="1896" spans="1:11" x14ac:dyDescent="0.2">
      <c r="A1896" t="s">
        <v>5875</v>
      </c>
      <c r="B1896">
        <v>3199704</v>
      </c>
      <c r="C1896" t="s">
        <v>5876</v>
      </c>
      <c r="D1896" t="s">
        <v>5877</v>
      </c>
      <c r="E1896" t="s">
        <v>5878</v>
      </c>
      <c r="F1896" t="s">
        <v>2101</v>
      </c>
      <c r="G1896" t="s">
        <v>5879</v>
      </c>
    </row>
    <row r="1897" spans="1:11" x14ac:dyDescent="0.2">
      <c r="B1897">
        <v>7020002</v>
      </c>
      <c r="C1897">
        <v>3221309</v>
      </c>
      <c r="D1897" t="s">
        <v>5880</v>
      </c>
      <c r="E1897">
        <v>38</v>
      </c>
      <c r="F1897">
        <v>75</v>
      </c>
      <c r="G1897" t="s">
        <v>5881</v>
      </c>
      <c r="H1897" t="s">
        <v>5877</v>
      </c>
      <c r="I1897" t="s">
        <v>5878</v>
      </c>
      <c r="J1897" t="s">
        <v>2232</v>
      </c>
      <c r="K1897" t="s">
        <v>5882</v>
      </c>
    </row>
    <row r="1898" spans="1:11" x14ac:dyDescent="0.2">
      <c r="B1898">
        <v>7043325</v>
      </c>
      <c r="C1898">
        <v>3225194</v>
      </c>
      <c r="D1898" t="s">
        <v>5883</v>
      </c>
      <c r="E1898">
        <v>25</v>
      </c>
      <c r="F1898">
        <v>86</v>
      </c>
      <c r="G1898" t="s">
        <v>5881</v>
      </c>
      <c r="H1898" t="s">
        <v>5877</v>
      </c>
      <c r="I1898" t="s">
        <v>5878</v>
      </c>
      <c r="J1898" t="s">
        <v>1017</v>
      </c>
      <c r="K1898" t="s">
        <v>5884</v>
      </c>
    </row>
    <row r="1899" spans="1:11" x14ac:dyDescent="0.2">
      <c r="B1899">
        <v>7070622</v>
      </c>
      <c r="C1899">
        <v>3241376</v>
      </c>
      <c r="D1899" t="s">
        <v>5885</v>
      </c>
      <c r="E1899">
        <v>176</v>
      </c>
      <c r="F1899">
        <v>69</v>
      </c>
      <c r="G1899" t="s">
        <v>5881</v>
      </c>
      <c r="H1899" t="s">
        <v>5886</v>
      </c>
      <c r="I1899" t="s">
        <v>5878</v>
      </c>
      <c r="J1899" t="s">
        <v>1017</v>
      </c>
      <c r="K1899" t="s">
        <v>5887</v>
      </c>
    </row>
    <row r="1900" spans="1:11" x14ac:dyDescent="0.2">
      <c r="B1900">
        <v>7110921</v>
      </c>
      <c r="C1900">
        <v>3265071</v>
      </c>
      <c r="D1900" t="s">
        <v>2885</v>
      </c>
      <c r="E1900">
        <v>64</v>
      </c>
      <c r="F1900" t="s">
        <v>5881</v>
      </c>
      <c r="G1900" t="s">
        <v>5888</v>
      </c>
      <c r="H1900" t="s">
        <v>5878</v>
      </c>
      <c r="I1900" t="s">
        <v>1017</v>
      </c>
      <c r="J1900" t="s">
        <v>5889</v>
      </c>
    </row>
    <row r="1901" spans="1:11" x14ac:dyDescent="0.2">
      <c r="B1901">
        <v>7136269</v>
      </c>
      <c r="C1901">
        <v>3274892</v>
      </c>
      <c r="D1901" t="s">
        <v>5890</v>
      </c>
      <c r="E1901">
        <v>121</v>
      </c>
      <c r="F1901">
        <v>51</v>
      </c>
      <c r="G1901" t="s">
        <v>5881</v>
      </c>
      <c r="H1901" t="s">
        <v>5891</v>
      </c>
      <c r="I1901" t="s">
        <v>5878</v>
      </c>
      <c r="J1901" t="s">
        <v>2521</v>
      </c>
      <c r="K1901" t="s">
        <v>5892</v>
      </c>
    </row>
    <row r="1902" spans="1:11" x14ac:dyDescent="0.2">
      <c r="A1902" t="s">
        <v>5893</v>
      </c>
      <c r="B1902">
        <v>3277776</v>
      </c>
      <c r="C1902" t="s">
        <v>5894</v>
      </c>
      <c r="D1902" t="s">
        <v>5891</v>
      </c>
      <c r="E1902" t="s">
        <v>5878</v>
      </c>
      <c r="F1902" t="s">
        <v>2210</v>
      </c>
      <c r="G1902" t="s">
        <v>5895</v>
      </c>
    </row>
    <row r="1903" spans="1:11" x14ac:dyDescent="0.2">
      <c r="B1903">
        <v>7156110</v>
      </c>
      <c r="C1903">
        <v>3286083</v>
      </c>
      <c r="D1903" t="s">
        <v>5896</v>
      </c>
      <c r="E1903">
        <v>63</v>
      </c>
      <c r="F1903">
        <v>44</v>
      </c>
      <c r="G1903" t="s">
        <v>5897</v>
      </c>
      <c r="H1903" t="s">
        <v>5898</v>
      </c>
      <c r="I1903" t="s">
        <v>5878</v>
      </c>
      <c r="J1903" t="s">
        <v>2521</v>
      </c>
      <c r="K1903" t="s">
        <v>5899</v>
      </c>
    </row>
    <row r="1904" spans="1:11" x14ac:dyDescent="0.2">
      <c r="A1904" t="s">
        <v>5900</v>
      </c>
      <c r="B1904">
        <v>3290723</v>
      </c>
      <c r="C1904" t="s">
        <v>5901</v>
      </c>
      <c r="D1904" t="s">
        <v>5898</v>
      </c>
      <c r="E1904" t="s">
        <v>5878</v>
      </c>
      <c r="F1904" t="s">
        <v>2210</v>
      </c>
      <c r="G1904" t="s">
        <v>5902</v>
      </c>
    </row>
    <row r="1905" spans="1:11" x14ac:dyDescent="0.2">
      <c r="B1905">
        <v>7184671</v>
      </c>
      <c r="C1905">
        <v>3295391</v>
      </c>
      <c r="D1905" t="s">
        <v>5903</v>
      </c>
      <c r="E1905">
        <v>80</v>
      </c>
      <c r="F1905">
        <v>28</v>
      </c>
      <c r="G1905" t="s">
        <v>5904</v>
      </c>
      <c r="H1905" t="s">
        <v>5905</v>
      </c>
      <c r="I1905" t="s">
        <v>5878</v>
      </c>
      <c r="J1905" t="s">
        <v>2521</v>
      </c>
      <c r="K1905" t="s">
        <v>5906</v>
      </c>
    </row>
    <row r="1906" spans="1:11" x14ac:dyDescent="0.2">
      <c r="B1906">
        <v>7193127</v>
      </c>
      <c r="C1906">
        <v>3298859</v>
      </c>
      <c r="D1906" t="s">
        <v>5907</v>
      </c>
      <c r="E1906">
        <v>34</v>
      </c>
      <c r="F1906">
        <v>24</v>
      </c>
      <c r="G1906" t="s">
        <v>5904</v>
      </c>
      <c r="H1906" t="s">
        <v>5907</v>
      </c>
      <c r="I1906" t="s">
        <v>5908</v>
      </c>
      <c r="J1906" t="s">
        <v>2249</v>
      </c>
      <c r="K1906" t="s">
        <v>5909</v>
      </c>
    </row>
    <row r="1907" spans="1:11" x14ac:dyDescent="0.2">
      <c r="B1907">
        <v>7198245</v>
      </c>
      <c r="C1907">
        <v>3284871</v>
      </c>
      <c r="D1907" t="s">
        <v>5910</v>
      </c>
      <c r="E1907">
        <v>24</v>
      </c>
      <c r="F1907">
        <v>40</v>
      </c>
      <c r="G1907" t="s">
        <v>5904</v>
      </c>
      <c r="H1907" t="s">
        <v>5911</v>
      </c>
      <c r="I1907" t="s">
        <v>5908</v>
      </c>
      <c r="J1907" t="s">
        <v>2521</v>
      </c>
      <c r="K1907" t="s">
        <v>5912</v>
      </c>
    </row>
    <row r="1908" spans="1:11" x14ac:dyDescent="0.2">
      <c r="A1908" t="s">
        <v>5913</v>
      </c>
      <c r="B1908">
        <v>3282431</v>
      </c>
      <c r="C1908" t="s">
        <v>5914</v>
      </c>
      <c r="D1908" t="s">
        <v>5915</v>
      </c>
      <c r="E1908" t="s">
        <v>5908</v>
      </c>
      <c r="F1908" t="s">
        <v>2117</v>
      </c>
      <c r="G1908" t="s">
        <v>5916</v>
      </c>
    </row>
    <row r="1909" spans="1:11" x14ac:dyDescent="0.2">
      <c r="B1909">
        <v>7213633</v>
      </c>
      <c r="C1909">
        <v>3285448</v>
      </c>
      <c r="D1909" t="s">
        <v>5917</v>
      </c>
      <c r="E1909">
        <v>26</v>
      </c>
      <c r="F1909">
        <v>12</v>
      </c>
      <c r="G1909" t="s">
        <v>5918</v>
      </c>
      <c r="H1909" t="s">
        <v>5919</v>
      </c>
      <c r="I1909" t="s">
        <v>5908</v>
      </c>
      <c r="J1909" t="s">
        <v>2521</v>
      </c>
      <c r="K1909" t="s">
        <v>5920</v>
      </c>
    </row>
    <row r="1910" spans="1:11" x14ac:dyDescent="0.2">
      <c r="B1910">
        <v>7219659</v>
      </c>
      <c r="C1910">
        <v>3289814</v>
      </c>
      <c r="D1910" t="s">
        <v>5921</v>
      </c>
      <c r="E1910">
        <v>28</v>
      </c>
      <c r="F1910">
        <v>13</v>
      </c>
      <c r="G1910" t="s">
        <v>5918</v>
      </c>
      <c r="H1910" t="s">
        <v>5921</v>
      </c>
      <c r="I1910" t="s">
        <v>5908</v>
      </c>
      <c r="J1910" t="s">
        <v>2521</v>
      </c>
      <c r="K1910" t="s">
        <v>5922</v>
      </c>
    </row>
    <row r="1911" spans="1:11" x14ac:dyDescent="0.2">
      <c r="B1911">
        <v>7237737</v>
      </c>
      <c r="C1911">
        <v>3277922</v>
      </c>
      <c r="D1911" t="s">
        <v>5923</v>
      </c>
      <c r="E1911">
        <v>22</v>
      </c>
      <c r="F1911">
        <v>10</v>
      </c>
      <c r="G1911" t="s">
        <v>5918</v>
      </c>
      <c r="H1911" t="s">
        <v>5924</v>
      </c>
      <c r="I1911" t="s">
        <v>5908</v>
      </c>
      <c r="J1911" t="s">
        <v>2521</v>
      </c>
      <c r="K1911" t="s">
        <v>5925</v>
      </c>
    </row>
    <row r="1912" spans="1:11" x14ac:dyDescent="0.2">
      <c r="B1912">
        <v>7237780</v>
      </c>
      <c r="C1912">
        <v>3282836</v>
      </c>
      <c r="D1912" t="s">
        <v>3409</v>
      </c>
      <c r="E1912">
        <v>72</v>
      </c>
      <c r="F1912" t="s">
        <v>5918</v>
      </c>
      <c r="G1912" t="s">
        <v>5926</v>
      </c>
      <c r="H1912" t="s">
        <v>5927</v>
      </c>
      <c r="I1912" t="s">
        <v>2521</v>
      </c>
      <c r="J1912" t="s">
        <v>5928</v>
      </c>
    </row>
    <row r="1913" spans="1:11" x14ac:dyDescent="0.2">
      <c r="B1913">
        <v>7243874</v>
      </c>
      <c r="C1913">
        <v>3277929</v>
      </c>
      <c r="D1913" t="s">
        <v>5929</v>
      </c>
      <c r="E1913">
        <v>32</v>
      </c>
      <c r="F1913">
        <v>36</v>
      </c>
      <c r="G1913" t="s">
        <v>5918</v>
      </c>
      <c r="H1913" t="s">
        <v>5930</v>
      </c>
      <c r="I1913" t="s">
        <v>5927</v>
      </c>
      <c r="J1913" t="s">
        <v>2521</v>
      </c>
      <c r="K1913" t="s">
        <v>5931</v>
      </c>
    </row>
    <row r="1914" spans="1:11" x14ac:dyDescent="0.2">
      <c r="A1914" t="s">
        <v>5932</v>
      </c>
      <c r="B1914">
        <v>3277920</v>
      </c>
      <c r="C1914" t="s">
        <v>5933</v>
      </c>
      <c r="D1914" t="s">
        <v>5934</v>
      </c>
      <c r="E1914" t="s">
        <v>5927</v>
      </c>
      <c r="F1914" t="s">
        <v>2210</v>
      </c>
      <c r="G1914" t="s">
        <v>5931</v>
      </c>
    </row>
    <row r="1915" spans="1:11" x14ac:dyDescent="0.2">
      <c r="B1915">
        <v>7244250</v>
      </c>
      <c r="C1915">
        <v>3291192</v>
      </c>
      <c r="D1915" t="s">
        <v>5934</v>
      </c>
      <c r="E1915">
        <v>59</v>
      </c>
      <c r="F1915">
        <v>110</v>
      </c>
      <c r="G1915" t="s">
        <v>5935</v>
      </c>
      <c r="H1915" t="s">
        <v>5934</v>
      </c>
      <c r="I1915" t="s">
        <v>5927</v>
      </c>
      <c r="J1915" t="s">
        <v>2521</v>
      </c>
      <c r="K1915" t="s">
        <v>5936</v>
      </c>
    </row>
    <row r="1916" spans="1:11" x14ac:dyDescent="0.2">
      <c r="B1916">
        <v>7259832</v>
      </c>
      <c r="C1916">
        <v>3269493</v>
      </c>
      <c r="D1916" t="s">
        <v>5937</v>
      </c>
      <c r="E1916">
        <v>34</v>
      </c>
      <c r="F1916">
        <v>45</v>
      </c>
      <c r="G1916" t="s">
        <v>5935</v>
      </c>
      <c r="H1916" t="s">
        <v>5937</v>
      </c>
      <c r="I1916" t="s">
        <v>5938</v>
      </c>
      <c r="J1916" t="s">
        <v>2521</v>
      </c>
      <c r="K1916" t="s">
        <v>5939</v>
      </c>
    </row>
    <row r="1917" spans="1:11" x14ac:dyDescent="0.2">
      <c r="B1917">
        <v>7263101</v>
      </c>
      <c r="C1917">
        <v>3269507</v>
      </c>
      <c r="D1917" t="s">
        <v>5940</v>
      </c>
      <c r="E1917">
        <v>23</v>
      </c>
      <c r="F1917">
        <v>14</v>
      </c>
      <c r="G1917" t="s">
        <v>5935</v>
      </c>
      <c r="H1917" t="s">
        <v>5940</v>
      </c>
      <c r="I1917" t="s">
        <v>5938</v>
      </c>
      <c r="J1917" t="s">
        <v>2521</v>
      </c>
      <c r="K1917" t="s">
        <v>5941</v>
      </c>
    </row>
    <row r="1918" spans="1:11" x14ac:dyDescent="0.2">
      <c r="B1918">
        <v>7269646</v>
      </c>
      <c r="C1918">
        <v>3273271</v>
      </c>
      <c r="D1918" t="s">
        <v>2885</v>
      </c>
      <c r="E1918">
        <v>83</v>
      </c>
      <c r="F1918" t="s">
        <v>5935</v>
      </c>
      <c r="G1918" t="s">
        <v>5942</v>
      </c>
      <c r="H1918" t="s">
        <v>5938</v>
      </c>
      <c r="I1918" t="s">
        <v>2521</v>
      </c>
      <c r="J1918" t="s">
        <v>5943</v>
      </c>
    </row>
    <row r="1919" spans="1:11" x14ac:dyDescent="0.2">
      <c r="B1919">
        <v>7273807</v>
      </c>
      <c r="C1919">
        <v>3273201</v>
      </c>
      <c r="D1919" t="s">
        <v>5944</v>
      </c>
      <c r="E1919">
        <v>92</v>
      </c>
      <c r="F1919">
        <v>37</v>
      </c>
      <c r="G1919" t="s">
        <v>5935</v>
      </c>
      <c r="H1919" t="s">
        <v>5944</v>
      </c>
      <c r="I1919" t="s">
        <v>5938</v>
      </c>
      <c r="J1919" t="s">
        <v>2521</v>
      </c>
      <c r="K1919" t="s">
        <v>5945</v>
      </c>
    </row>
    <row r="1920" spans="1:11" x14ac:dyDescent="0.2">
      <c r="B1920">
        <v>7278791</v>
      </c>
      <c r="C1920">
        <v>3275684</v>
      </c>
      <c r="D1920" t="s">
        <v>5946</v>
      </c>
      <c r="E1920">
        <v>50</v>
      </c>
      <c r="F1920">
        <v>36</v>
      </c>
      <c r="G1920" t="s">
        <v>5935</v>
      </c>
      <c r="H1920" t="s">
        <v>5947</v>
      </c>
      <c r="I1920" t="s">
        <v>5938</v>
      </c>
      <c r="J1920" t="s">
        <v>2521</v>
      </c>
      <c r="K1920" t="s">
        <v>5948</v>
      </c>
    </row>
    <row r="1921" spans="1:11" x14ac:dyDescent="0.2">
      <c r="B1921">
        <v>7287580</v>
      </c>
      <c r="C1921">
        <v>3255546</v>
      </c>
      <c r="D1921" t="s">
        <v>5949</v>
      </c>
      <c r="E1921">
        <v>34</v>
      </c>
      <c r="F1921">
        <v>23</v>
      </c>
      <c r="G1921" t="s">
        <v>5935</v>
      </c>
      <c r="H1921" t="s">
        <v>5950</v>
      </c>
      <c r="I1921" t="s">
        <v>5951</v>
      </c>
      <c r="J1921" t="s">
        <v>2521</v>
      </c>
      <c r="K1921" t="s">
        <v>5952</v>
      </c>
    </row>
    <row r="1922" spans="1:11" x14ac:dyDescent="0.2">
      <c r="B1922">
        <v>7295456</v>
      </c>
      <c r="C1922">
        <v>3258394</v>
      </c>
      <c r="D1922" t="s">
        <v>5953</v>
      </c>
      <c r="E1922">
        <v>47</v>
      </c>
      <c r="F1922">
        <v>48</v>
      </c>
      <c r="G1922" t="s">
        <v>5935</v>
      </c>
      <c r="H1922" t="s">
        <v>5954</v>
      </c>
      <c r="I1922" t="s">
        <v>5951</v>
      </c>
      <c r="J1922" t="s">
        <v>2521</v>
      </c>
      <c r="K1922" t="s">
        <v>5955</v>
      </c>
    </row>
    <row r="1923" spans="1:11" x14ac:dyDescent="0.2">
      <c r="B1923">
        <v>7299916</v>
      </c>
      <c r="C1923">
        <v>3260421</v>
      </c>
      <c r="D1923" t="s">
        <v>5956</v>
      </c>
      <c r="E1923">
        <v>44</v>
      </c>
      <c r="F1923">
        <v>52</v>
      </c>
      <c r="G1923" t="s">
        <v>5935</v>
      </c>
      <c r="H1923" t="s">
        <v>5957</v>
      </c>
      <c r="I1923" t="s">
        <v>5951</v>
      </c>
      <c r="J1923" t="s">
        <v>2521</v>
      </c>
      <c r="K1923" t="s">
        <v>5958</v>
      </c>
    </row>
    <row r="1924" spans="1:11" x14ac:dyDescent="0.2">
      <c r="B1924">
        <v>7302707</v>
      </c>
      <c r="C1924">
        <v>3260436</v>
      </c>
      <c r="D1924" t="s">
        <v>5957</v>
      </c>
      <c r="E1924">
        <v>28</v>
      </c>
      <c r="F1924">
        <v>47</v>
      </c>
      <c r="G1924" t="s">
        <v>5935</v>
      </c>
      <c r="H1924" t="s">
        <v>5957</v>
      </c>
      <c r="I1924" t="s">
        <v>5951</v>
      </c>
      <c r="J1924" t="s">
        <v>2521</v>
      </c>
      <c r="K1924" t="s">
        <v>5959</v>
      </c>
    </row>
    <row r="1925" spans="1:11" x14ac:dyDescent="0.2">
      <c r="B1925">
        <v>7314242</v>
      </c>
      <c r="C1925">
        <v>3262468</v>
      </c>
      <c r="D1925" t="s">
        <v>5960</v>
      </c>
      <c r="E1925">
        <v>71</v>
      </c>
      <c r="F1925">
        <v>48</v>
      </c>
      <c r="G1925" t="s">
        <v>5935</v>
      </c>
      <c r="H1925" t="s">
        <v>5960</v>
      </c>
      <c r="I1925" t="s">
        <v>5961</v>
      </c>
      <c r="J1925" t="s">
        <v>2521</v>
      </c>
      <c r="K1925" t="s">
        <v>5962</v>
      </c>
    </row>
    <row r="1926" spans="1:11" x14ac:dyDescent="0.2">
      <c r="B1926">
        <v>7321590</v>
      </c>
      <c r="C1926">
        <v>3263267</v>
      </c>
      <c r="D1926" t="s">
        <v>5963</v>
      </c>
      <c r="E1926">
        <v>40</v>
      </c>
      <c r="F1926">
        <v>30</v>
      </c>
      <c r="G1926" t="s">
        <v>5935</v>
      </c>
      <c r="H1926" t="s">
        <v>5963</v>
      </c>
      <c r="I1926" t="s">
        <v>5961</v>
      </c>
      <c r="J1926" t="s">
        <v>2521</v>
      </c>
      <c r="K1926" t="s">
        <v>5964</v>
      </c>
    </row>
    <row r="1927" spans="1:11" x14ac:dyDescent="0.2">
      <c r="B1927">
        <v>7323968</v>
      </c>
      <c r="C1927">
        <v>3265898</v>
      </c>
      <c r="D1927" t="s">
        <v>5965</v>
      </c>
      <c r="E1927">
        <v>53</v>
      </c>
      <c r="F1927">
        <v>64</v>
      </c>
      <c r="G1927" t="s">
        <v>5935</v>
      </c>
      <c r="H1927" t="s">
        <v>5966</v>
      </c>
      <c r="I1927" t="s">
        <v>5961</v>
      </c>
      <c r="J1927" t="s">
        <v>2521</v>
      </c>
      <c r="K1927" t="s">
        <v>5967</v>
      </c>
    </row>
    <row r="1928" spans="1:11" x14ac:dyDescent="0.2">
      <c r="B1928">
        <v>7339897</v>
      </c>
      <c r="C1928">
        <v>3269030</v>
      </c>
      <c r="D1928" t="s">
        <v>5968</v>
      </c>
      <c r="E1928">
        <v>50</v>
      </c>
      <c r="F1928">
        <v>20</v>
      </c>
      <c r="G1928" t="s">
        <v>5935</v>
      </c>
      <c r="H1928" t="s">
        <v>5969</v>
      </c>
      <c r="I1928" t="s">
        <v>5961</v>
      </c>
      <c r="J1928" t="s">
        <v>1046</v>
      </c>
      <c r="K1928" t="s">
        <v>5970</v>
      </c>
    </row>
    <row r="1929" spans="1:11" x14ac:dyDescent="0.2">
      <c r="A1929" t="s">
        <v>5971</v>
      </c>
      <c r="B1929">
        <v>3268484</v>
      </c>
      <c r="C1929" t="s">
        <v>5972</v>
      </c>
      <c r="D1929" t="s">
        <v>5973</v>
      </c>
      <c r="E1929" t="s">
        <v>5961</v>
      </c>
      <c r="F1929" t="s">
        <v>2236</v>
      </c>
      <c r="G1929" t="s">
        <v>5974</v>
      </c>
    </row>
    <row r="1930" spans="1:11" x14ac:dyDescent="0.2">
      <c r="B1930">
        <v>7367785</v>
      </c>
      <c r="C1930">
        <v>3267272</v>
      </c>
      <c r="D1930" t="s">
        <v>5975</v>
      </c>
      <c r="E1930">
        <v>21</v>
      </c>
      <c r="F1930">
        <v>1</v>
      </c>
      <c r="G1930" t="s">
        <v>5976</v>
      </c>
      <c r="H1930" t="s">
        <v>5977</v>
      </c>
      <c r="I1930" t="s">
        <v>5961</v>
      </c>
      <c r="J1930" t="s">
        <v>2249</v>
      </c>
      <c r="K1930" t="s">
        <v>5978</v>
      </c>
    </row>
    <row r="1931" spans="1:11" x14ac:dyDescent="0.2">
      <c r="A1931" t="s">
        <v>5979</v>
      </c>
      <c r="B1931">
        <v>3267268</v>
      </c>
      <c r="C1931" t="s">
        <v>5980</v>
      </c>
      <c r="D1931" t="s">
        <v>5975</v>
      </c>
      <c r="E1931" t="s">
        <v>5961</v>
      </c>
      <c r="F1931" t="s">
        <v>2117</v>
      </c>
      <c r="G1931" t="s">
        <v>5978</v>
      </c>
    </row>
    <row r="1932" spans="1:11" x14ac:dyDescent="0.2">
      <c r="B1932">
        <v>7372594</v>
      </c>
      <c r="C1932">
        <v>3270781</v>
      </c>
      <c r="D1932" t="s">
        <v>5981</v>
      </c>
      <c r="E1932">
        <v>89</v>
      </c>
      <c r="F1932">
        <v>49</v>
      </c>
      <c r="G1932" t="s">
        <v>5982</v>
      </c>
      <c r="H1932" t="s">
        <v>5975</v>
      </c>
      <c r="I1932" t="s">
        <v>5961</v>
      </c>
      <c r="J1932" t="s">
        <v>2249</v>
      </c>
      <c r="K1932" t="s">
        <v>5983</v>
      </c>
    </row>
    <row r="1933" spans="1:11" x14ac:dyDescent="0.2">
      <c r="A1933" t="s">
        <v>5984</v>
      </c>
      <c r="B1933">
        <v>3267332</v>
      </c>
      <c r="C1933" t="s">
        <v>5985</v>
      </c>
      <c r="D1933" t="s">
        <v>5986</v>
      </c>
      <c r="E1933" t="s">
        <v>5987</v>
      </c>
      <c r="F1933" t="s">
        <v>2236</v>
      </c>
      <c r="G1933" t="s">
        <v>5988</v>
      </c>
    </row>
    <row r="1934" spans="1:11" x14ac:dyDescent="0.2">
      <c r="B1934">
        <v>7374191</v>
      </c>
      <c r="C1934">
        <v>3267213</v>
      </c>
      <c r="D1934" t="s">
        <v>2885</v>
      </c>
      <c r="E1934">
        <v>53</v>
      </c>
      <c r="F1934" t="s">
        <v>5989</v>
      </c>
      <c r="G1934" t="s">
        <v>5986</v>
      </c>
      <c r="H1934" t="s">
        <v>5987</v>
      </c>
      <c r="I1934" t="s">
        <v>1046</v>
      </c>
      <c r="J1934" t="s">
        <v>5990</v>
      </c>
    </row>
    <row r="1935" spans="1:11" x14ac:dyDescent="0.2">
      <c r="B1935">
        <v>7390086</v>
      </c>
      <c r="C1935">
        <v>3270935</v>
      </c>
      <c r="D1935" t="s">
        <v>5991</v>
      </c>
      <c r="E1935">
        <v>99</v>
      </c>
      <c r="F1935">
        <v>63</v>
      </c>
      <c r="G1935" t="s">
        <v>5989</v>
      </c>
      <c r="H1935" t="s">
        <v>5992</v>
      </c>
      <c r="I1935" t="s">
        <v>5987</v>
      </c>
      <c r="J1935" t="s">
        <v>1046</v>
      </c>
      <c r="K1935" t="s">
        <v>5993</v>
      </c>
    </row>
    <row r="1936" spans="1:11" x14ac:dyDescent="0.2">
      <c r="B1936">
        <v>7395791</v>
      </c>
      <c r="C1936">
        <v>3272330</v>
      </c>
      <c r="D1936" t="s">
        <v>3409</v>
      </c>
      <c r="E1936">
        <v>73</v>
      </c>
      <c r="F1936" t="s">
        <v>5989</v>
      </c>
      <c r="G1936" t="s">
        <v>5992</v>
      </c>
      <c r="H1936" t="s">
        <v>5987</v>
      </c>
      <c r="I1936" t="s">
        <v>1046</v>
      </c>
      <c r="J1936" t="s">
        <v>5994</v>
      </c>
    </row>
    <row r="1937" spans="1:11" x14ac:dyDescent="0.2">
      <c r="B1937">
        <v>7402680</v>
      </c>
      <c r="C1937">
        <v>3272346</v>
      </c>
      <c r="D1937" t="s">
        <v>3409</v>
      </c>
      <c r="E1937">
        <v>50</v>
      </c>
      <c r="F1937" t="s">
        <v>5989</v>
      </c>
      <c r="G1937" t="s">
        <v>5995</v>
      </c>
      <c r="H1937" t="s">
        <v>5987</v>
      </c>
      <c r="I1937" t="s">
        <v>1023</v>
      </c>
      <c r="J1937" t="s">
        <v>5996</v>
      </c>
    </row>
    <row r="1938" spans="1:11" x14ac:dyDescent="0.2">
      <c r="B1938">
        <v>7406166</v>
      </c>
      <c r="C1938">
        <v>3272362</v>
      </c>
      <c r="D1938" t="s">
        <v>5997</v>
      </c>
      <c r="E1938">
        <v>26</v>
      </c>
      <c r="F1938">
        <v>51</v>
      </c>
      <c r="G1938" t="s">
        <v>5989</v>
      </c>
      <c r="H1938" t="s">
        <v>5997</v>
      </c>
      <c r="I1938" t="s">
        <v>5987</v>
      </c>
      <c r="J1938" t="s">
        <v>1023</v>
      </c>
      <c r="K1938" t="s">
        <v>5998</v>
      </c>
    </row>
    <row r="1939" spans="1:11" x14ac:dyDescent="0.2">
      <c r="A1939" t="s">
        <v>5999</v>
      </c>
      <c r="B1939">
        <v>3270411</v>
      </c>
      <c r="C1939" t="s">
        <v>6000</v>
      </c>
      <c r="D1939" t="s">
        <v>6001</v>
      </c>
      <c r="E1939" t="s">
        <v>6002</v>
      </c>
      <c r="F1939" t="s">
        <v>2521</v>
      </c>
      <c r="G1939" t="s">
        <v>6003</v>
      </c>
    </row>
    <row r="1940" spans="1:11" x14ac:dyDescent="0.2">
      <c r="A1940" t="s">
        <v>6004</v>
      </c>
      <c r="B1940">
        <v>3271749</v>
      </c>
      <c r="C1940" t="s">
        <v>6005</v>
      </c>
      <c r="D1940" t="s">
        <v>6006</v>
      </c>
      <c r="E1940" t="s">
        <v>6002</v>
      </c>
      <c r="F1940" t="s">
        <v>1017</v>
      </c>
      <c r="G1940" t="s">
        <v>6007</v>
      </c>
    </row>
    <row r="1941" spans="1:11" x14ac:dyDescent="0.2">
      <c r="B1941">
        <v>7432827</v>
      </c>
      <c r="C1941">
        <v>3227516</v>
      </c>
      <c r="D1941" t="s">
        <v>6008</v>
      </c>
      <c r="E1941">
        <v>130</v>
      </c>
      <c r="F1941">
        <v>61</v>
      </c>
      <c r="G1941" t="s">
        <v>6009</v>
      </c>
      <c r="H1941" t="s">
        <v>6008</v>
      </c>
      <c r="I1941" t="s">
        <v>6002</v>
      </c>
      <c r="J1941" t="s">
        <v>1023</v>
      </c>
      <c r="K1941" t="s">
        <v>6010</v>
      </c>
    </row>
    <row r="1942" spans="1:11" x14ac:dyDescent="0.2">
      <c r="B1942">
        <v>7439886</v>
      </c>
      <c r="C1942">
        <v>3225907</v>
      </c>
      <c r="D1942" t="s">
        <v>6011</v>
      </c>
      <c r="E1942">
        <v>45</v>
      </c>
      <c r="F1942">
        <v>21</v>
      </c>
      <c r="G1942" t="s">
        <v>6009</v>
      </c>
      <c r="H1942" t="s">
        <v>6011</v>
      </c>
      <c r="I1942" t="s">
        <v>6002</v>
      </c>
      <c r="J1942" t="s">
        <v>1023</v>
      </c>
      <c r="K1942" t="s">
        <v>6012</v>
      </c>
    </row>
    <row r="1943" spans="1:11" x14ac:dyDescent="0.2">
      <c r="A1943" t="s">
        <v>6013</v>
      </c>
      <c r="B1943">
        <v>3223969</v>
      </c>
      <c r="C1943" t="s">
        <v>6014</v>
      </c>
      <c r="D1943" t="s">
        <v>6015</v>
      </c>
      <c r="E1943" t="s">
        <v>6002</v>
      </c>
      <c r="F1943" t="s">
        <v>1017</v>
      </c>
      <c r="G1943" t="s">
        <v>6012</v>
      </c>
    </row>
    <row r="1944" spans="1:11" x14ac:dyDescent="0.2">
      <c r="B1944">
        <v>7450400</v>
      </c>
      <c r="C1944">
        <v>3231974</v>
      </c>
      <c r="D1944" t="s">
        <v>6016</v>
      </c>
      <c r="E1944">
        <v>131</v>
      </c>
      <c r="F1944">
        <v>7</v>
      </c>
      <c r="G1944" t="s">
        <v>6017</v>
      </c>
      <c r="H1944" t="s">
        <v>6015</v>
      </c>
      <c r="I1944" t="s">
        <v>6002</v>
      </c>
      <c r="J1944" t="s">
        <v>1023</v>
      </c>
      <c r="K1944" t="s">
        <v>6018</v>
      </c>
    </row>
    <row r="1945" spans="1:11" x14ac:dyDescent="0.2">
      <c r="B1945">
        <v>7474269</v>
      </c>
      <c r="C1945">
        <v>3234823</v>
      </c>
      <c r="D1945" t="s">
        <v>6019</v>
      </c>
      <c r="E1945">
        <v>32</v>
      </c>
      <c r="F1945">
        <v>31</v>
      </c>
      <c r="G1945" t="s">
        <v>6017</v>
      </c>
      <c r="H1945" t="s">
        <v>6019</v>
      </c>
      <c r="I1945" t="s">
        <v>6020</v>
      </c>
      <c r="J1945" t="s">
        <v>2194</v>
      </c>
      <c r="K1945" t="s">
        <v>6021</v>
      </c>
    </row>
    <row r="1946" spans="1:11" x14ac:dyDescent="0.2">
      <c r="A1946" t="s">
        <v>6022</v>
      </c>
      <c r="B1946">
        <v>3234790</v>
      </c>
      <c r="C1946" t="s">
        <v>6023</v>
      </c>
      <c r="D1946" t="s">
        <v>6024</v>
      </c>
      <c r="E1946" t="s">
        <v>6020</v>
      </c>
      <c r="F1946" t="s">
        <v>2521</v>
      </c>
      <c r="G1946" t="s">
        <v>6021</v>
      </c>
    </row>
    <row r="1947" spans="1:11" x14ac:dyDescent="0.2">
      <c r="B1947">
        <v>7474389</v>
      </c>
      <c r="C1947">
        <v>3236259</v>
      </c>
      <c r="D1947" t="s">
        <v>6025</v>
      </c>
      <c r="E1947">
        <v>232</v>
      </c>
      <c r="F1947">
        <v>25</v>
      </c>
      <c r="G1947" t="s">
        <v>6026</v>
      </c>
      <c r="H1947" t="s">
        <v>6027</v>
      </c>
      <c r="I1947" t="s">
        <v>6020</v>
      </c>
      <c r="J1947" t="s">
        <v>2194</v>
      </c>
      <c r="K1947" t="s">
        <v>6028</v>
      </c>
    </row>
    <row r="1948" spans="1:11" x14ac:dyDescent="0.2">
      <c r="B1948">
        <v>7483165</v>
      </c>
      <c r="C1948">
        <v>3243391</v>
      </c>
      <c r="D1948" t="s">
        <v>6027</v>
      </c>
      <c r="E1948">
        <v>142</v>
      </c>
      <c r="F1948">
        <v>38</v>
      </c>
      <c r="G1948" t="s">
        <v>6026</v>
      </c>
      <c r="H1948" t="s">
        <v>6027</v>
      </c>
      <c r="I1948" t="s">
        <v>6020</v>
      </c>
      <c r="J1948" t="s">
        <v>2194</v>
      </c>
      <c r="K1948" t="s">
        <v>6029</v>
      </c>
    </row>
    <row r="1949" spans="1:11" x14ac:dyDescent="0.2">
      <c r="A1949" t="s">
        <v>6030</v>
      </c>
      <c r="B1949">
        <v>3243391</v>
      </c>
      <c r="C1949" t="s">
        <v>6031</v>
      </c>
      <c r="D1949" t="s">
        <v>6027</v>
      </c>
      <c r="E1949" t="s">
        <v>6020</v>
      </c>
      <c r="F1949" t="s">
        <v>2521</v>
      </c>
      <c r="G1949" t="s">
        <v>6029</v>
      </c>
    </row>
    <row r="1950" spans="1:11" x14ac:dyDescent="0.2">
      <c r="B1950">
        <v>7498133</v>
      </c>
      <c r="C1950">
        <v>3221385</v>
      </c>
      <c r="D1950" t="s">
        <v>6032</v>
      </c>
      <c r="E1950">
        <v>40</v>
      </c>
      <c r="F1950">
        <v>12</v>
      </c>
      <c r="G1950" t="s">
        <v>6033</v>
      </c>
      <c r="H1950" t="s">
        <v>6032</v>
      </c>
      <c r="I1950" t="s">
        <v>6020</v>
      </c>
      <c r="J1950" t="s">
        <v>2194</v>
      </c>
      <c r="K1950" t="s">
        <v>6034</v>
      </c>
    </row>
    <row r="1951" spans="1:11" x14ac:dyDescent="0.2">
      <c r="B1951">
        <v>7501291</v>
      </c>
      <c r="C1951">
        <v>3223394</v>
      </c>
      <c r="D1951" t="s">
        <v>6035</v>
      </c>
      <c r="E1951">
        <v>72</v>
      </c>
      <c r="F1951">
        <v>31</v>
      </c>
      <c r="G1951" t="s">
        <v>6033</v>
      </c>
      <c r="H1951" t="s">
        <v>6036</v>
      </c>
      <c r="I1951" t="s">
        <v>6020</v>
      </c>
      <c r="J1951" t="s">
        <v>2194</v>
      </c>
      <c r="K1951" t="s">
        <v>6037</v>
      </c>
    </row>
    <row r="1952" spans="1:11" x14ac:dyDescent="0.2">
      <c r="A1952" t="s">
        <v>6038</v>
      </c>
      <c r="B1952">
        <v>3224464</v>
      </c>
      <c r="C1952" t="s">
        <v>6039</v>
      </c>
      <c r="D1952" t="s">
        <v>6040</v>
      </c>
      <c r="E1952" t="s">
        <v>6041</v>
      </c>
      <c r="F1952" t="s">
        <v>2249</v>
      </c>
      <c r="G1952" t="s">
        <v>6042</v>
      </c>
    </row>
    <row r="1953" spans="1:11" x14ac:dyDescent="0.2">
      <c r="B1953">
        <v>7514510</v>
      </c>
      <c r="C1953">
        <v>3201442</v>
      </c>
      <c r="D1953" t="s">
        <v>6043</v>
      </c>
      <c r="E1953">
        <v>77</v>
      </c>
      <c r="F1953">
        <v>36</v>
      </c>
      <c r="G1953" t="s">
        <v>6044</v>
      </c>
      <c r="H1953" t="s">
        <v>6040</v>
      </c>
      <c r="I1953" t="s">
        <v>6041</v>
      </c>
      <c r="J1953" t="s">
        <v>2194</v>
      </c>
      <c r="K1953" t="s">
        <v>6045</v>
      </c>
    </row>
    <row r="1954" spans="1:11" x14ac:dyDescent="0.2">
      <c r="B1954">
        <v>7518861</v>
      </c>
      <c r="C1954">
        <v>3199412</v>
      </c>
      <c r="D1954" t="s">
        <v>6046</v>
      </c>
      <c r="E1954">
        <v>30</v>
      </c>
      <c r="F1954">
        <v>30</v>
      </c>
      <c r="G1954" t="s">
        <v>6044</v>
      </c>
      <c r="H1954" t="s">
        <v>6046</v>
      </c>
      <c r="I1954" t="s">
        <v>6041</v>
      </c>
      <c r="J1954" t="s">
        <v>2194</v>
      </c>
      <c r="K1954" t="s">
        <v>6047</v>
      </c>
    </row>
    <row r="1955" spans="1:11" x14ac:dyDescent="0.2">
      <c r="A1955" t="s">
        <v>6048</v>
      </c>
      <c r="B1955">
        <v>3200549</v>
      </c>
      <c r="C1955" t="s">
        <v>6049</v>
      </c>
      <c r="D1955" t="s">
        <v>6050</v>
      </c>
      <c r="E1955" t="s">
        <v>6041</v>
      </c>
      <c r="F1955" t="s">
        <v>2249</v>
      </c>
      <c r="G1955" t="s">
        <v>6051</v>
      </c>
    </row>
    <row r="1956" spans="1:11" x14ac:dyDescent="0.2">
      <c r="B1956">
        <v>7527200</v>
      </c>
      <c r="C1956">
        <v>3202122</v>
      </c>
      <c r="D1956" t="s">
        <v>6052</v>
      </c>
      <c r="E1956">
        <v>27</v>
      </c>
      <c r="F1956">
        <v>14</v>
      </c>
      <c r="G1956" t="s">
        <v>6053</v>
      </c>
      <c r="H1956" t="s">
        <v>6052</v>
      </c>
      <c r="I1956" t="s">
        <v>6041</v>
      </c>
      <c r="J1956" t="s">
        <v>1040</v>
      </c>
      <c r="K1956" t="s">
        <v>6054</v>
      </c>
    </row>
    <row r="1957" spans="1:11" x14ac:dyDescent="0.2">
      <c r="B1957">
        <v>7527221</v>
      </c>
      <c r="C1957">
        <v>3202656</v>
      </c>
      <c r="D1957" t="s">
        <v>6055</v>
      </c>
      <c r="E1957">
        <v>70</v>
      </c>
      <c r="F1957">
        <v>49</v>
      </c>
      <c r="G1957" t="s">
        <v>6053</v>
      </c>
      <c r="H1957" t="s">
        <v>6056</v>
      </c>
      <c r="I1957" t="s">
        <v>6057</v>
      </c>
      <c r="J1957" t="s">
        <v>1040</v>
      </c>
      <c r="K1957" t="s">
        <v>6058</v>
      </c>
    </row>
    <row r="1958" spans="1:11" x14ac:dyDescent="0.2">
      <c r="A1958" t="s">
        <v>6059</v>
      </c>
      <c r="B1958">
        <v>3197822</v>
      </c>
      <c r="C1958" t="s">
        <v>6060</v>
      </c>
      <c r="D1958" t="s">
        <v>6061</v>
      </c>
      <c r="E1958" t="s">
        <v>6057</v>
      </c>
      <c r="F1958" t="s">
        <v>2249</v>
      </c>
      <c r="G1958" t="s">
        <v>6062</v>
      </c>
    </row>
    <row r="1959" spans="1:11" x14ac:dyDescent="0.2">
      <c r="B1959">
        <v>7535433</v>
      </c>
      <c r="C1959">
        <v>3200681</v>
      </c>
      <c r="D1959" t="s">
        <v>6063</v>
      </c>
      <c r="E1959">
        <v>54</v>
      </c>
      <c r="F1959">
        <v>51</v>
      </c>
      <c r="G1959" t="s">
        <v>6064</v>
      </c>
      <c r="H1959" t="s">
        <v>6061</v>
      </c>
      <c r="I1959" t="s">
        <v>6057</v>
      </c>
      <c r="J1959" t="s">
        <v>1040</v>
      </c>
      <c r="K1959" t="s">
        <v>6065</v>
      </c>
    </row>
    <row r="1960" spans="1:11" x14ac:dyDescent="0.2">
      <c r="B1960">
        <v>7540698</v>
      </c>
      <c r="C1960">
        <v>3203732</v>
      </c>
      <c r="D1960" t="s">
        <v>6066</v>
      </c>
      <c r="E1960">
        <v>32</v>
      </c>
      <c r="F1960">
        <v>16</v>
      </c>
      <c r="G1960" t="s">
        <v>6064</v>
      </c>
      <c r="H1960" t="s">
        <v>6066</v>
      </c>
      <c r="I1960" t="s">
        <v>6067</v>
      </c>
      <c r="J1960" t="s">
        <v>2138</v>
      </c>
      <c r="K1960" t="s">
        <v>6068</v>
      </c>
    </row>
    <row r="1961" spans="1:11" x14ac:dyDescent="0.2">
      <c r="B1961">
        <v>7548855</v>
      </c>
      <c r="C1961">
        <v>3210117</v>
      </c>
      <c r="D1961" t="s">
        <v>6069</v>
      </c>
      <c r="E1961">
        <v>149</v>
      </c>
      <c r="F1961">
        <v>102</v>
      </c>
      <c r="G1961" t="s">
        <v>6064</v>
      </c>
      <c r="H1961" t="s">
        <v>6069</v>
      </c>
      <c r="I1961" t="s">
        <v>6067</v>
      </c>
      <c r="J1961" t="s">
        <v>2138</v>
      </c>
      <c r="K1961" t="s">
        <v>6070</v>
      </c>
    </row>
    <row r="1962" spans="1:11" x14ac:dyDescent="0.2">
      <c r="B1962">
        <v>7553788</v>
      </c>
      <c r="C1962">
        <v>3210149</v>
      </c>
      <c r="D1962" t="s">
        <v>6071</v>
      </c>
      <c r="E1962">
        <v>32</v>
      </c>
      <c r="F1962">
        <v>9</v>
      </c>
      <c r="G1962" t="s">
        <v>6064</v>
      </c>
      <c r="H1962" t="s">
        <v>6071</v>
      </c>
      <c r="I1962" t="s">
        <v>6067</v>
      </c>
      <c r="J1962" t="s">
        <v>2138</v>
      </c>
      <c r="K1962" t="s">
        <v>6072</v>
      </c>
    </row>
    <row r="1963" spans="1:11" x14ac:dyDescent="0.2">
      <c r="B1963">
        <v>7555552</v>
      </c>
      <c r="C1963">
        <v>3206350</v>
      </c>
      <c r="D1963" t="s">
        <v>6073</v>
      </c>
      <c r="E1963">
        <v>51</v>
      </c>
      <c r="F1963">
        <v>17</v>
      </c>
      <c r="G1963" t="s">
        <v>6064</v>
      </c>
      <c r="H1963" t="s">
        <v>6074</v>
      </c>
      <c r="I1963" t="s">
        <v>6067</v>
      </c>
      <c r="J1963" t="s">
        <v>2138</v>
      </c>
      <c r="K1963" t="s">
        <v>6075</v>
      </c>
    </row>
    <row r="1964" spans="1:11" x14ac:dyDescent="0.2">
      <c r="A1964" t="s">
        <v>6076</v>
      </c>
      <c r="B1964">
        <v>3205857</v>
      </c>
      <c r="C1964" t="s">
        <v>6077</v>
      </c>
      <c r="D1964" t="s">
        <v>6078</v>
      </c>
      <c r="E1964" t="s">
        <v>6067</v>
      </c>
      <c r="F1964" t="s">
        <v>1046</v>
      </c>
      <c r="G1964" t="s">
        <v>6075</v>
      </c>
    </row>
    <row r="1965" spans="1:11" x14ac:dyDescent="0.2">
      <c r="B1965">
        <v>7573539</v>
      </c>
      <c r="C1965">
        <v>3179687</v>
      </c>
      <c r="D1965" t="s">
        <v>2885</v>
      </c>
      <c r="E1965">
        <v>30</v>
      </c>
      <c r="F1965" t="s">
        <v>6079</v>
      </c>
      <c r="G1965" t="s">
        <v>6080</v>
      </c>
      <c r="H1965" t="s">
        <v>6067</v>
      </c>
      <c r="I1965" t="s">
        <v>2138</v>
      </c>
      <c r="J1965" t="s">
        <v>6081</v>
      </c>
    </row>
    <row r="1966" spans="1:11" x14ac:dyDescent="0.2">
      <c r="B1966">
        <v>7593177</v>
      </c>
      <c r="C1966">
        <v>3164781</v>
      </c>
      <c r="D1966" t="s">
        <v>6082</v>
      </c>
      <c r="E1966">
        <v>32</v>
      </c>
      <c r="F1966">
        <v>23</v>
      </c>
      <c r="G1966" t="s">
        <v>6079</v>
      </c>
      <c r="H1966" t="s">
        <v>6082</v>
      </c>
      <c r="I1966" t="s">
        <v>6083</v>
      </c>
      <c r="J1966" t="s">
        <v>2138</v>
      </c>
      <c r="K1966" t="s">
        <v>6084</v>
      </c>
    </row>
    <row r="1967" spans="1:11" x14ac:dyDescent="0.2">
      <c r="A1967" t="s">
        <v>6085</v>
      </c>
      <c r="B1967">
        <v>3164771</v>
      </c>
      <c r="C1967" t="s">
        <v>6086</v>
      </c>
      <c r="D1967" t="s">
        <v>6087</v>
      </c>
      <c r="E1967" t="s">
        <v>6083</v>
      </c>
      <c r="F1967" t="s">
        <v>1046</v>
      </c>
      <c r="G1967" t="s">
        <v>6088</v>
      </c>
    </row>
    <row r="1968" spans="1:11" x14ac:dyDescent="0.2">
      <c r="B1968">
        <v>7596547</v>
      </c>
      <c r="C1968">
        <v>3162949</v>
      </c>
      <c r="D1968" t="s">
        <v>6089</v>
      </c>
      <c r="E1968">
        <v>57</v>
      </c>
      <c r="F1968">
        <v>15</v>
      </c>
      <c r="G1968" t="s">
        <v>6090</v>
      </c>
      <c r="H1968" t="s">
        <v>6091</v>
      </c>
      <c r="I1968" t="s">
        <v>6083</v>
      </c>
      <c r="J1968" t="s">
        <v>2138</v>
      </c>
      <c r="K1968" t="s">
        <v>6092</v>
      </c>
    </row>
    <row r="1969" spans="1:11" x14ac:dyDescent="0.2">
      <c r="B1969">
        <v>7619681</v>
      </c>
      <c r="C1969">
        <v>3167259</v>
      </c>
      <c r="D1969" t="s">
        <v>6093</v>
      </c>
      <c r="E1969">
        <v>31</v>
      </c>
      <c r="F1969">
        <v>55</v>
      </c>
      <c r="G1969" t="s">
        <v>6090</v>
      </c>
      <c r="H1969" t="s">
        <v>6093</v>
      </c>
      <c r="I1969" t="s">
        <v>6083</v>
      </c>
      <c r="J1969" t="s">
        <v>2138</v>
      </c>
      <c r="K1969" t="s">
        <v>6094</v>
      </c>
    </row>
    <row r="1970" spans="1:11" x14ac:dyDescent="0.2">
      <c r="B1970">
        <v>7629958</v>
      </c>
      <c r="C1970">
        <v>3143130</v>
      </c>
      <c r="D1970" t="s">
        <v>6095</v>
      </c>
      <c r="E1970">
        <v>27</v>
      </c>
      <c r="F1970">
        <v>3</v>
      </c>
      <c r="G1970" t="s">
        <v>6090</v>
      </c>
      <c r="H1970" t="s">
        <v>6095</v>
      </c>
      <c r="I1970" t="s">
        <v>6083</v>
      </c>
      <c r="J1970" t="s">
        <v>2138</v>
      </c>
      <c r="K1970" t="s">
        <v>6096</v>
      </c>
    </row>
    <row r="1971" spans="1:11" x14ac:dyDescent="0.2">
      <c r="B1971">
        <v>7636502</v>
      </c>
      <c r="C1971">
        <v>3151048</v>
      </c>
      <c r="D1971" t="s">
        <v>6097</v>
      </c>
      <c r="E1971">
        <v>149</v>
      </c>
      <c r="F1971">
        <v>66</v>
      </c>
      <c r="G1971" t="s">
        <v>6090</v>
      </c>
      <c r="H1971" t="s">
        <v>6098</v>
      </c>
      <c r="I1971" t="s">
        <v>6083</v>
      </c>
      <c r="J1971" t="s">
        <v>2138</v>
      </c>
      <c r="K1971" t="s">
        <v>6099</v>
      </c>
    </row>
    <row r="1972" spans="1:11" x14ac:dyDescent="0.2">
      <c r="B1972">
        <v>7649697</v>
      </c>
      <c r="C1972">
        <v>3153504</v>
      </c>
      <c r="D1972" t="s">
        <v>6100</v>
      </c>
      <c r="E1972">
        <v>43</v>
      </c>
      <c r="F1972">
        <v>40</v>
      </c>
      <c r="G1972" t="s">
        <v>6090</v>
      </c>
      <c r="H1972" t="s">
        <v>6101</v>
      </c>
      <c r="I1972" t="s">
        <v>6102</v>
      </c>
      <c r="J1972" t="s">
        <v>2138</v>
      </c>
      <c r="K1972" t="s">
        <v>6103</v>
      </c>
    </row>
    <row r="1973" spans="1:11" x14ac:dyDescent="0.2">
      <c r="B1973">
        <v>7655882</v>
      </c>
      <c r="C1973">
        <v>3154209</v>
      </c>
      <c r="D1973" t="s">
        <v>6104</v>
      </c>
      <c r="E1973">
        <v>45</v>
      </c>
      <c r="F1973">
        <v>37</v>
      </c>
      <c r="G1973" t="s">
        <v>6090</v>
      </c>
      <c r="H1973" t="s">
        <v>6105</v>
      </c>
      <c r="I1973" t="s">
        <v>6102</v>
      </c>
      <c r="J1973" t="s">
        <v>2297</v>
      </c>
      <c r="K1973" t="s">
        <v>6106</v>
      </c>
    </row>
    <row r="1974" spans="1:11" x14ac:dyDescent="0.2">
      <c r="A1974" t="s">
        <v>6107</v>
      </c>
      <c r="B1974">
        <v>3152881</v>
      </c>
      <c r="C1974" t="s">
        <v>6108</v>
      </c>
      <c r="D1974" t="s">
        <v>6109</v>
      </c>
      <c r="E1974" t="s">
        <v>6102</v>
      </c>
      <c r="F1974" t="s">
        <v>1020</v>
      </c>
      <c r="G1974" t="s">
        <v>6110</v>
      </c>
    </row>
    <row r="1975" spans="1:11" x14ac:dyDescent="0.2">
      <c r="B1975">
        <v>7662284</v>
      </c>
      <c r="C1975">
        <v>3152310</v>
      </c>
      <c r="D1975" t="s">
        <v>6109</v>
      </c>
      <c r="E1975">
        <v>37</v>
      </c>
      <c r="F1975">
        <v>31</v>
      </c>
      <c r="G1975" t="s">
        <v>6111</v>
      </c>
      <c r="H1975" t="s">
        <v>6109</v>
      </c>
      <c r="I1975" t="s">
        <v>6102</v>
      </c>
      <c r="J1975" t="s">
        <v>2138</v>
      </c>
      <c r="K1975" t="s">
        <v>6112</v>
      </c>
    </row>
    <row r="1976" spans="1:11" x14ac:dyDescent="0.2">
      <c r="B1976">
        <v>7673799</v>
      </c>
      <c r="C1976">
        <v>3155702</v>
      </c>
      <c r="D1976" t="s">
        <v>6113</v>
      </c>
      <c r="E1976">
        <v>32</v>
      </c>
      <c r="F1976">
        <v>15</v>
      </c>
      <c r="G1976" t="s">
        <v>6111</v>
      </c>
      <c r="H1976" t="s">
        <v>6113</v>
      </c>
      <c r="I1976" t="s">
        <v>6102</v>
      </c>
      <c r="J1976" t="s">
        <v>2138</v>
      </c>
      <c r="K1976" t="s">
        <v>6114</v>
      </c>
    </row>
    <row r="1977" spans="1:11" x14ac:dyDescent="0.2">
      <c r="A1977" t="s">
        <v>6115</v>
      </c>
      <c r="B1977">
        <v>3156969</v>
      </c>
      <c r="C1977" t="s">
        <v>6116</v>
      </c>
      <c r="D1977" t="s">
        <v>6113</v>
      </c>
      <c r="E1977" t="s">
        <v>6102</v>
      </c>
      <c r="F1977" t="s">
        <v>1020</v>
      </c>
      <c r="G1977" t="s">
        <v>6117</v>
      </c>
    </row>
    <row r="1978" spans="1:11" x14ac:dyDescent="0.2">
      <c r="B1978">
        <v>7682308</v>
      </c>
      <c r="C1978">
        <v>3149534</v>
      </c>
      <c r="D1978" t="s">
        <v>6118</v>
      </c>
      <c r="E1978">
        <v>76</v>
      </c>
      <c r="F1978">
        <v>39</v>
      </c>
      <c r="G1978" t="s">
        <v>6119</v>
      </c>
      <c r="H1978" t="s">
        <v>6118</v>
      </c>
      <c r="I1978" t="s">
        <v>6102</v>
      </c>
      <c r="J1978" t="s">
        <v>2138</v>
      </c>
      <c r="K1978" t="s">
        <v>6120</v>
      </c>
    </row>
    <row r="1979" spans="1:11" x14ac:dyDescent="0.2">
      <c r="B1979">
        <v>7697280</v>
      </c>
      <c r="C1979">
        <v>3149031</v>
      </c>
      <c r="D1979" t="s">
        <v>3409</v>
      </c>
      <c r="E1979">
        <v>113</v>
      </c>
      <c r="F1979" t="s">
        <v>6119</v>
      </c>
      <c r="G1979" t="s">
        <v>6118</v>
      </c>
      <c r="H1979" t="s">
        <v>6102</v>
      </c>
      <c r="I1979" t="s">
        <v>2138</v>
      </c>
      <c r="J1979" t="s">
        <v>6121</v>
      </c>
    </row>
    <row r="1980" spans="1:11" x14ac:dyDescent="0.2">
      <c r="B1980">
        <v>7712245</v>
      </c>
      <c r="C1980">
        <v>3141367</v>
      </c>
      <c r="D1980" t="s">
        <v>6122</v>
      </c>
      <c r="E1980">
        <v>46</v>
      </c>
      <c r="F1980">
        <v>8</v>
      </c>
      <c r="G1980" t="s">
        <v>6119</v>
      </c>
      <c r="H1980" t="s">
        <v>6122</v>
      </c>
      <c r="I1980" t="s">
        <v>6102</v>
      </c>
      <c r="J1980" t="s">
        <v>2138</v>
      </c>
      <c r="K1980" t="s">
        <v>6123</v>
      </c>
    </row>
    <row r="1981" spans="1:11" x14ac:dyDescent="0.2">
      <c r="A1981" t="s">
        <v>6124</v>
      </c>
      <c r="B1981">
        <v>3138459</v>
      </c>
      <c r="C1981" t="s">
        <v>6125</v>
      </c>
      <c r="D1981" t="s">
        <v>6126</v>
      </c>
      <c r="E1981" t="s">
        <v>6127</v>
      </c>
      <c r="F1981" t="s">
        <v>1020</v>
      </c>
      <c r="G1981" t="s">
        <v>6128</v>
      </c>
    </row>
    <row r="1982" spans="1:11" x14ac:dyDescent="0.2">
      <c r="B1982">
        <v>7723863</v>
      </c>
      <c r="C1982">
        <v>3136722</v>
      </c>
      <c r="D1982" t="s">
        <v>3409</v>
      </c>
      <c r="E1982">
        <v>80</v>
      </c>
      <c r="F1982" t="s">
        <v>6129</v>
      </c>
      <c r="G1982" t="s">
        <v>6126</v>
      </c>
      <c r="H1982" t="s">
        <v>6127</v>
      </c>
      <c r="I1982" t="s">
        <v>2297</v>
      </c>
      <c r="J1982" t="s">
        <v>6130</v>
      </c>
    </row>
    <row r="1983" spans="1:11" x14ac:dyDescent="0.2">
      <c r="B1983">
        <v>7763657</v>
      </c>
      <c r="C1983">
        <v>3127664</v>
      </c>
      <c r="D1983" t="s">
        <v>6131</v>
      </c>
      <c r="E1983">
        <v>49</v>
      </c>
      <c r="F1983">
        <v>13</v>
      </c>
      <c r="G1983" t="s">
        <v>6129</v>
      </c>
      <c r="H1983" t="s">
        <v>6132</v>
      </c>
      <c r="I1983" t="s">
        <v>6127</v>
      </c>
      <c r="J1983" t="s">
        <v>2138</v>
      </c>
      <c r="K1983" t="s">
        <v>6133</v>
      </c>
    </row>
    <row r="1984" spans="1:11" x14ac:dyDescent="0.2">
      <c r="B1984">
        <v>7777072</v>
      </c>
      <c r="C1984">
        <v>3129496</v>
      </c>
      <c r="D1984" t="s">
        <v>6134</v>
      </c>
      <c r="E1984">
        <v>32</v>
      </c>
      <c r="F1984">
        <v>7</v>
      </c>
      <c r="G1984" t="s">
        <v>6129</v>
      </c>
      <c r="H1984" t="s">
        <v>6135</v>
      </c>
      <c r="I1984" t="s">
        <v>6127</v>
      </c>
      <c r="J1984" t="s">
        <v>2138</v>
      </c>
      <c r="K1984" t="s">
        <v>6136</v>
      </c>
    </row>
    <row r="1985" spans="1:11" x14ac:dyDescent="0.2">
      <c r="A1985" t="s">
        <v>6137</v>
      </c>
      <c r="B1985">
        <v>3128031</v>
      </c>
      <c r="C1985" t="s">
        <v>6138</v>
      </c>
      <c r="D1985" t="s">
        <v>6139</v>
      </c>
      <c r="E1985" t="s">
        <v>6127</v>
      </c>
      <c r="F1985" t="s">
        <v>1046</v>
      </c>
      <c r="G1985" t="s">
        <v>6136</v>
      </c>
    </row>
    <row r="1986" spans="1:11" x14ac:dyDescent="0.2">
      <c r="B1986">
        <v>7780062</v>
      </c>
      <c r="C1986">
        <v>3130169</v>
      </c>
      <c r="D1986" t="s">
        <v>6140</v>
      </c>
      <c r="E1986">
        <v>38</v>
      </c>
      <c r="F1986">
        <v>34</v>
      </c>
      <c r="G1986" t="s">
        <v>6141</v>
      </c>
      <c r="H1986" t="s">
        <v>6140</v>
      </c>
      <c r="I1986" t="s">
        <v>6127</v>
      </c>
      <c r="J1986" t="s">
        <v>2138</v>
      </c>
      <c r="K1986" t="s">
        <v>6142</v>
      </c>
    </row>
    <row r="1987" spans="1:11" x14ac:dyDescent="0.2">
      <c r="B1987">
        <v>7784505</v>
      </c>
      <c r="C1987">
        <v>3095170</v>
      </c>
      <c r="D1987" t="s">
        <v>6143</v>
      </c>
      <c r="E1987">
        <v>43</v>
      </c>
      <c r="F1987">
        <v>12</v>
      </c>
      <c r="G1987" t="s">
        <v>6141</v>
      </c>
      <c r="H1987" t="s">
        <v>6144</v>
      </c>
      <c r="I1987" t="s">
        <v>6145</v>
      </c>
      <c r="J1987" t="s">
        <v>2138</v>
      </c>
      <c r="K1987" t="s">
        <v>6146</v>
      </c>
    </row>
    <row r="1988" spans="1:11" x14ac:dyDescent="0.2">
      <c r="A1988" t="s">
        <v>6147</v>
      </c>
      <c r="B1988">
        <v>3093007</v>
      </c>
      <c r="C1988" t="s">
        <v>6148</v>
      </c>
      <c r="D1988" t="s">
        <v>6149</v>
      </c>
      <c r="E1988" t="s">
        <v>6150</v>
      </c>
      <c r="F1988" t="s">
        <v>1046</v>
      </c>
      <c r="G1988" t="s">
        <v>6151</v>
      </c>
    </row>
    <row r="1989" spans="1:11" x14ac:dyDescent="0.2">
      <c r="B1989">
        <v>7789832</v>
      </c>
      <c r="C1989">
        <v>3093365</v>
      </c>
      <c r="D1989" t="s">
        <v>6152</v>
      </c>
      <c r="E1989">
        <v>32</v>
      </c>
      <c r="F1989">
        <v>9</v>
      </c>
      <c r="G1989" t="s">
        <v>6153</v>
      </c>
      <c r="H1989" t="s">
        <v>6152</v>
      </c>
      <c r="I1989" t="s">
        <v>6150</v>
      </c>
      <c r="J1989" t="s">
        <v>2138</v>
      </c>
      <c r="K1989" t="s">
        <v>6154</v>
      </c>
    </row>
    <row r="1990" spans="1:11" x14ac:dyDescent="0.2">
      <c r="A1990" t="s">
        <v>6155</v>
      </c>
      <c r="B1990">
        <v>3093359</v>
      </c>
      <c r="C1990" t="s">
        <v>6156</v>
      </c>
      <c r="D1990" t="s">
        <v>6157</v>
      </c>
      <c r="E1990" t="s">
        <v>6150</v>
      </c>
      <c r="F1990" t="s">
        <v>1046</v>
      </c>
      <c r="G1990" t="s">
        <v>6154</v>
      </c>
    </row>
    <row r="1991" spans="1:11" x14ac:dyDescent="0.2">
      <c r="B1991">
        <v>7796222</v>
      </c>
      <c r="C1991">
        <v>3093434</v>
      </c>
      <c r="D1991" t="s">
        <v>6158</v>
      </c>
      <c r="E1991">
        <v>65</v>
      </c>
      <c r="F1991">
        <v>10</v>
      </c>
      <c r="G1991" t="s">
        <v>6159</v>
      </c>
      <c r="H1991" t="s">
        <v>6160</v>
      </c>
      <c r="I1991" t="s">
        <v>6150</v>
      </c>
      <c r="J1991" t="s">
        <v>2138</v>
      </c>
      <c r="K1991" t="s">
        <v>6161</v>
      </c>
    </row>
    <row r="1992" spans="1:11" x14ac:dyDescent="0.2">
      <c r="A1992" t="s">
        <v>6162</v>
      </c>
      <c r="B1992">
        <v>3093434</v>
      </c>
      <c r="C1992" t="s">
        <v>6163</v>
      </c>
      <c r="D1992" t="s">
        <v>6164</v>
      </c>
      <c r="E1992" t="s">
        <v>6150</v>
      </c>
      <c r="F1992" t="s">
        <v>1046</v>
      </c>
      <c r="G1992" t="s">
        <v>6161</v>
      </c>
    </row>
    <row r="1993" spans="1:11" x14ac:dyDescent="0.2">
      <c r="A1993" t="s">
        <v>6165</v>
      </c>
      <c r="B1993">
        <v>3094899</v>
      </c>
      <c r="C1993" t="s">
        <v>6166</v>
      </c>
      <c r="D1993" t="s">
        <v>6167</v>
      </c>
      <c r="E1993" t="s">
        <v>6150</v>
      </c>
      <c r="F1993" t="s">
        <v>1046</v>
      </c>
      <c r="G1993" t="s">
        <v>6168</v>
      </c>
    </row>
    <row r="1994" spans="1:11" x14ac:dyDescent="0.2">
      <c r="B1994">
        <v>7826309</v>
      </c>
      <c r="C1994">
        <v>3103589</v>
      </c>
      <c r="D1994" t="s">
        <v>6169</v>
      </c>
      <c r="E1994">
        <v>88</v>
      </c>
      <c r="F1994">
        <v>49</v>
      </c>
      <c r="G1994" t="s">
        <v>6170</v>
      </c>
      <c r="H1994" t="s">
        <v>6171</v>
      </c>
      <c r="I1994" t="s">
        <v>6150</v>
      </c>
      <c r="J1994" t="s">
        <v>2138</v>
      </c>
      <c r="K1994" t="s">
        <v>6172</v>
      </c>
    </row>
    <row r="1995" spans="1:11" x14ac:dyDescent="0.2">
      <c r="B1995">
        <v>7838714</v>
      </c>
      <c r="C1995">
        <v>3079080</v>
      </c>
      <c r="D1995" t="s">
        <v>6173</v>
      </c>
      <c r="E1995">
        <v>27</v>
      </c>
      <c r="F1995">
        <v>13</v>
      </c>
      <c r="G1995" t="s">
        <v>6170</v>
      </c>
      <c r="H1995" t="s">
        <v>6174</v>
      </c>
      <c r="I1995" t="s">
        <v>6150</v>
      </c>
      <c r="J1995" t="s">
        <v>2138</v>
      </c>
      <c r="K1995" t="s">
        <v>6175</v>
      </c>
    </row>
    <row r="1996" spans="1:11" x14ac:dyDescent="0.2">
      <c r="B1996">
        <v>7844066</v>
      </c>
      <c r="C1996">
        <v>3083998</v>
      </c>
      <c r="D1996" t="s">
        <v>6176</v>
      </c>
      <c r="E1996">
        <v>26</v>
      </c>
      <c r="F1996">
        <v>14</v>
      </c>
      <c r="G1996" t="s">
        <v>6170</v>
      </c>
      <c r="H1996" t="s">
        <v>6177</v>
      </c>
      <c r="I1996" t="s">
        <v>6150</v>
      </c>
      <c r="J1996" t="s">
        <v>2138</v>
      </c>
      <c r="K1996" t="s">
        <v>6178</v>
      </c>
    </row>
    <row r="1997" spans="1:11" x14ac:dyDescent="0.2">
      <c r="B1997">
        <v>7852014</v>
      </c>
      <c r="C1997">
        <v>3085413</v>
      </c>
      <c r="D1997" t="s">
        <v>6179</v>
      </c>
      <c r="E1997">
        <v>26</v>
      </c>
      <c r="F1997">
        <v>4</v>
      </c>
      <c r="G1997" t="s">
        <v>6170</v>
      </c>
      <c r="H1997" t="s">
        <v>6179</v>
      </c>
      <c r="I1997" t="s">
        <v>6150</v>
      </c>
      <c r="J1997" t="s">
        <v>1040</v>
      </c>
      <c r="K1997" t="s">
        <v>6180</v>
      </c>
    </row>
    <row r="1998" spans="1:11" x14ac:dyDescent="0.2">
      <c r="B1998">
        <v>7855248</v>
      </c>
      <c r="C1998">
        <v>3085598</v>
      </c>
      <c r="D1998" t="s">
        <v>6179</v>
      </c>
      <c r="E1998">
        <v>30</v>
      </c>
      <c r="F1998">
        <v>28</v>
      </c>
      <c r="G1998" t="s">
        <v>6170</v>
      </c>
      <c r="H1998" t="s">
        <v>6179</v>
      </c>
      <c r="I1998" t="s">
        <v>6150</v>
      </c>
      <c r="J1998" t="s">
        <v>2138</v>
      </c>
      <c r="K1998" t="s">
        <v>6181</v>
      </c>
    </row>
    <row r="1999" spans="1:11" x14ac:dyDescent="0.2">
      <c r="A1999" t="s">
        <v>6182</v>
      </c>
      <c r="B1999">
        <v>3084590</v>
      </c>
      <c r="C1999" t="s">
        <v>6183</v>
      </c>
      <c r="D1999" t="s">
        <v>6179</v>
      </c>
      <c r="E1999" t="s">
        <v>6184</v>
      </c>
      <c r="F1999" t="s">
        <v>1046</v>
      </c>
      <c r="G1999" t="s">
        <v>6185</v>
      </c>
    </row>
    <row r="2000" spans="1:11" x14ac:dyDescent="0.2">
      <c r="B2000">
        <v>7864941</v>
      </c>
      <c r="C2000">
        <v>3084433</v>
      </c>
      <c r="D2000" t="s">
        <v>6186</v>
      </c>
      <c r="E2000">
        <v>55</v>
      </c>
      <c r="F2000">
        <v>35</v>
      </c>
      <c r="G2000" t="s">
        <v>6187</v>
      </c>
      <c r="H2000" t="s">
        <v>6188</v>
      </c>
      <c r="I2000" t="s">
        <v>6184</v>
      </c>
      <c r="J2000" t="s">
        <v>1040</v>
      </c>
      <c r="K2000" t="s">
        <v>6189</v>
      </c>
    </row>
    <row r="2001" spans="1:11" x14ac:dyDescent="0.2">
      <c r="A2001" t="s">
        <v>6190</v>
      </c>
      <c r="B2001">
        <v>3084075</v>
      </c>
      <c r="C2001" t="s">
        <v>6191</v>
      </c>
      <c r="D2001" t="s">
        <v>6192</v>
      </c>
      <c r="E2001" t="s">
        <v>6184</v>
      </c>
      <c r="F2001" t="s">
        <v>1046</v>
      </c>
      <c r="G2001" t="s">
        <v>6193</v>
      </c>
    </row>
    <row r="2002" spans="1:11" x14ac:dyDescent="0.2">
      <c r="B2002">
        <v>7887832</v>
      </c>
      <c r="C2002">
        <v>3093756</v>
      </c>
      <c r="D2002" t="s">
        <v>3409</v>
      </c>
      <c r="E2002">
        <v>95</v>
      </c>
      <c r="F2002" t="s">
        <v>6194</v>
      </c>
      <c r="G2002" t="s">
        <v>6192</v>
      </c>
      <c r="H2002" t="s">
        <v>6184</v>
      </c>
      <c r="I2002" t="s">
        <v>1040</v>
      </c>
      <c r="J2002" t="s">
        <v>6195</v>
      </c>
    </row>
    <row r="2003" spans="1:11" x14ac:dyDescent="0.2">
      <c r="B2003">
        <v>7900392</v>
      </c>
      <c r="C2003">
        <v>3100185</v>
      </c>
      <c r="D2003" t="s">
        <v>6196</v>
      </c>
      <c r="E2003">
        <v>40</v>
      </c>
      <c r="F2003">
        <v>65</v>
      </c>
      <c r="G2003" t="s">
        <v>6194</v>
      </c>
      <c r="H2003" t="s">
        <v>6196</v>
      </c>
      <c r="I2003" t="s">
        <v>6184</v>
      </c>
      <c r="J2003" t="s">
        <v>2138</v>
      </c>
      <c r="K2003" t="s">
        <v>6197</v>
      </c>
    </row>
    <row r="2004" spans="1:11" x14ac:dyDescent="0.2">
      <c r="A2004" t="s">
        <v>6198</v>
      </c>
      <c r="B2004">
        <v>3075258</v>
      </c>
      <c r="C2004" t="s">
        <v>6199</v>
      </c>
      <c r="D2004" t="s">
        <v>6200</v>
      </c>
      <c r="E2004" t="s">
        <v>6201</v>
      </c>
      <c r="F2004" t="s">
        <v>1046</v>
      </c>
      <c r="G2004" t="s">
        <v>6202</v>
      </c>
    </row>
    <row r="2005" spans="1:11" x14ac:dyDescent="0.2">
      <c r="B2005">
        <v>7916731</v>
      </c>
      <c r="C2005">
        <v>3075272</v>
      </c>
      <c r="D2005" t="s">
        <v>6203</v>
      </c>
      <c r="E2005">
        <v>32</v>
      </c>
      <c r="F2005">
        <v>31</v>
      </c>
      <c r="G2005" t="s">
        <v>6204</v>
      </c>
      <c r="H2005" t="s">
        <v>6205</v>
      </c>
      <c r="I2005" t="s">
        <v>6206</v>
      </c>
      <c r="J2005" t="s">
        <v>1040</v>
      </c>
      <c r="K2005" t="s">
        <v>6207</v>
      </c>
    </row>
    <row r="2006" spans="1:11" x14ac:dyDescent="0.2">
      <c r="B2006">
        <v>7927612</v>
      </c>
      <c r="C2006">
        <v>3067718</v>
      </c>
      <c r="D2006" t="s">
        <v>6208</v>
      </c>
      <c r="E2006">
        <v>32</v>
      </c>
      <c r="F2006">
        <v>4</v>
      </c>
      <c r="G2006" t="s">
        <v>6204</v>
      </c>
      <c r="H2006" t="s">
        <v>6209</v>
      </c>
      <c r="I2006" t="s">
        <v>6210</v>
      </c>
      <c r="J2006" t="s">
        <v>2138</v>
      </c>
      <c r="K2006" t="s">
        <v>6211</v>
      </c>
    </row>
    <row r="2007" spans="1:11" x14ac:dyDescent="0.2">
      <c r="A2007" t="s">
        <v>6212</v>
      </c>
      <c r="B2007">
        <v>3066091</v>
      </c>
      <c r="C2007" t="s">
        <v>6213</v>
      </c>
      <c r="D2007" t="s">
        <v>6214</v>
      </c>
      <c r="E2007" t="s">
        <v>6210</v>
      </c>
      <c r="F2007" t="s">
        <v>1046</v>
      </c>
      <c r="G2007" t="s">
        <v>6211</v>
      </c>
    </row>
    <row r="2008" spans="1:11" x14ac:dyDescent="0.2">
      <c r="B2008">
        <v>7927702</v>
      </c>
      <c r="C2008">
        <v>3066129</v>
      </c>
      <c r="D2008" t="s">
        <v>6215</v>
      </c>
      <c r="E2008">
        <v>42</v>
      </c>
      <c r="F2008">
        <v>23</v>
      </c>
      <c r="G2008" t="s">
        <v>6216</v>
      </c>
      <c r="H2008" t="s">
        <v>6215</v>
      </c>
      <c r="I2008" t="s">
        <v>6210</v>
      </c>
      <c r="J2008" t="s">
        <v>2138</v>
      </c>
      <c r="K2008" t="s">
        <v>6217</v>
      </c>
    </row>
    <row r="2009" spans="1:11" x14ac:dyDescent="0.2">
      <c r="B2009">
        <v>7930339</v>
      </c>
      <c r="C2009">
        <v>3068192</v>
      </c>
      <c r="D2009" t="s">
        <v>3409</v>
      </c>
      <c r="E2009">
        <v>42</v>
      </c>
      <c r="F2009" t="s">
        <v>6216</v>
      </c>
      <c r="G2009" t="s">
        <v>6218</v>
      </c>
      <c r="H2009" t="s">
        <v>6219</v>
      </c>
      <c r="I2009" t="s">
        <v>2138</v>
      </c>
      <c r="J2009" t="s">
        <v>6220</v>
      </c>
    </row>
    <row r="2010" spans="1:11" x14ac:dyDescent="0.2">
      <c r="A2010" t="s">
        <v>6221</v>
      </c>
      <c r="B2010">
        <v>3036715</v>
      </c>
      <c r="C2010" t="s">
        <v>6222</v>
      </c>
      <c r="D2010" t="s">
        <v>6223</v>
      </c>
      <c r="E2010" t="s">
        <v>6219</v>
      </c>
      <c r="F2010" t="s">
        <v>1046</v>
      </c>
      <c r="G2010" t="s">
        <v>6224</v>
      </c>
    </row>
    <row r="2011" spans="1:11" x14ac:dyDescent="0.2">
      <c r="B2011">
        <v>7938954</v>
      </c>
      <c r="C2011">
        <v>3039893</v>
      </c>
      <c r="D2011" t="s">
        <v>6223</v>
      </c>
      <c r="E2011">
        <v>33</v>
      </c>
      <c r="F2011">
        <v>143</v>
      </c>
      <c r="G2011" t="s">
        <v>6225</v>
      </c>
      <c r="H2011" t="s">
        <v>6223</v>
      </c>
      <c r="I2011" t="s">
        <v>6219</v>
      </c>
      <c r="J2011" t="s">
        <v>2138</v>
      </c>
      <c r="K2011" t="s">
        <v>6226</v>
      </c>
    </row>
    <row r="2012" spans="1:11" x14ac:dyDescent="0.2">
      <c r="A2012" t="s">
        <v>6227</v>
      </c>
      <c r="B2012">
        <v>3040484</v>
      </c>
      <c r="C2012" t="s">
        <v>6228</v>
      </c>
      <c r="D2012" t="s">
        <v>6229</v>
      </c>
      <c r="E2012" t="s">
        <v>6230</v>
      </c>
      <c r="F2012" t="s">
        <v>1046</v>
      </c>
      <c r="G2012" t="s">
        <v>6231</v>
      </c>
    </row>
    <row r="2013" spans="1:11" x14ac:dyDescent="0.2">
      <c r="B2013">
        <v>7951671</v>
      </c>
      <c r="C2013">
        <v>3042265</v>
      </c>
      <c r="D2013" t="s">
        <v>6232</v>
      </c>
      <c r="E2013">
        <v>23</v>
      </c>
      <c r="F2013">
        <v>7</v>
      </c>
      <c r="G2013" t="s">
        <v>6233</v>
      </c>
      <c r="H2013" t="s">
        <v>6232</v>
      </c>
      <c r="I2013" t="s">
        <v>6230</v>
      </c>
      <c r="J2013" t="s">
        <v>1040</v>
      </c>
      <c r="K2013" t="s">
        <v>6234</v>
      </c>
    </row>
    <row r="2014" spans="1:11" x14ac:dyDescent="0.2">
      <c r="B2014">
        <v>7958187</v>
      </c>
      <c r="C2014">
        <v>3044296</v>
      </c>
      <c r="D2014" t="s">
        <v>6235</v>
      </c>
      <c r="E2014">
        <v>41</v>
      </c>
      <c r="F2014">
        <v>27</v>
      </c>
      <c r="G2014" t="s">
        <v>6233</v>
      </c>
      <c r="H2014" t="s">
        <v>6236</v>
      </c>
      <c r="I2014" t="s">
        <v>6230</v>
      </c>
      <c r="J2014" t="s">
        <v>2138</v>
      </c>
      <c r="K2014" t="s">
        <v>6237</v>
      </c>
    </row>
    <row r="2015" spans="1:11" x14ac:dyDescent="0.2">
      <c r="B2015">
        <v>7980573</v>
      </c>
      <c r="C2015">
        <v>3042641</v>
      </c>
      <c r="D2015" t="s">
        <v>6238</v>
      </c>
      <c r="E2015">
        <v>27</v>
      </c>
      <c r="F2015">
        <v>49</v>
      </c>
      <c r="G2015" t="s">
        <v>6233</v>
      </c>
      <c r="H2015" t="s">
        <v>6238</v>
      </c>
      <c r="I2015" t="s">
        <v>6230</v>
      </c>
      <c r="J2015" t="s">
        <v>1040</v>
      </c>
      <c r="K2015" t="s">
        <v>6239</v>
      </c>
    </row>
    <row r="2016" spans="1:11" x14ac:dyDescent="0.2">
      <c r="B2016">
        <v>7982274</v>
      </c>
      <c r="C2016">
        <v>3045312</v>
      </c>
      <c r="D2016" t="s">
        <v>6240</v>
      </c>
      <c r="E2016">
        <v>73</v>
      </c>
      <c r="F2016">
        <v>30</v>
      </c>
      <c r="G2016" t="s">
        <v>6233</v>
      </c>
      <c r="H2016" t="s">
        <v>6241</v>
      </c>
      <c r="I2016" t="s">
        <v>6230</v>
      </c>
      <c r="J2016" t="s">
        <v>1040</v>
      </c>
      <c r="K2016" t="s">
        <v>6242</v>
      </c>
    </row>
    <row r="2017" spans="1:11" x14ac:dyDescent="0.2">
      <c r="A2017" t="s">
        <v>6243</v>
      </c>
      <c r="B2017">
        <v>3042593</v>
      </c>
      <c r="C2017" t="s">
        <v>6244</v>
      </c>
      <c r="D2017" t="s">
        <v>6241</v>
      </c>
      <c r="E2017" t="s">
        <v>6230</v>
      </c>
      <c r="F2017" t="s">
        <v>1046</v>
      </c>
      <c r="G2017" t="s">
        <v>6242</v>
      </c>
    </row>
    <row r="2018" spans="1:11" x14ac:dyDescent="0.2">
      <c r="B2018">
        <v>7998401</v>
      </c>
      <c r="C2018">
        <v>3049079</v>
      </c>
      <c r="D2018" t="s">
        <v>6245</v>
      </c>
      <c r="E2018">
        <v>27</v>
      </c>
      <c r="F2018">
        <v>19</v>
      </c>
      <c r="G2018" t="s">
        <v>6246</v>
      </c>
      <c r="H2018" t="s">
        <v>6245</v>
      </c>
      <c r="I2018" t="s">
        <v>6247</v>
      </c>
      <c r="J2018" t="s">
        <v>2138</v>
      </c>
      <c r="K2018" t="s">
        <v>6248</v>
      </c>
    </row>
    <row r="2019" spans="1:11" x14ac:dyDescent="0.2">
      <c r="B2019">
        <v>8015835</v>
      </c>
      <c r="C2019">
        <v>3051788</v>
      </c>
      <c r="D2019" t="s">
        <v>6249</v>
      </c>
      <c r="E2019">
        <v>27</v>
      </c>
      <c r="F2019">
        <v>22</v>
      </c>
      <c r="G2019" t="s">
        <v>6246</v>
      </c>
      <c r="H2019" t="s">
        <v>6249</v>
      </c>
      <c r="I2019" t="s">
        <v>6247</v>
      </c>
      <c r="J2019" t="s">
        <v>2297</v>
      </c>
      <c r="K2019" t="s">
        <v>6250</v>
      </c>
    </row>
    <row r="2020" spans="1:11" x14ac:dyDescent="0.2">
      <c r="A2020" t="s">
        <v>6251</v>
      </c>
      <c r="B2020">
        <v>3049308</v>
      </c>
      <c r="C2020" t="s">
        <v>6252</v>
      </c>
      <c r="D2020" t="s">
        <v>6249</v>
      </c>
      <c r="E2020" t="s">
        <v>6247</v>
      </c>
      <c r="F2020" t="s">
        <v>1020</v>
      </c>
      <c r="G2020" t="s">
        <v>6250</v>
      </c>
    </row>
    <row r="2021" spans="1:11" x14ac:dyDescent="0.2">
      <c r="B2021">
        <v>8025149</v>
      </c>
      <c r="C2021">
        <v>3050763</v>
      </c>
      <c r="D2021" t="s">
        <v>6253</v>
      </c>
      <c r="E2021">
        <v>30</v>
      </c>
      <c r="F2021">
        <v>19</v>
      </c>
      <c r="G2021" t="s">
        <v>6254</v>
      </c>
      <c r="H2021" t="s">
        <v>6255</v>
      </c>
      <c r="I2021" t="s">
        <v>6247</v>
      </c>
      <c r="J2021" t="s">
        <v>2297</v>
      </c>
      <c r="K2021" t="s">
        <v>6256</v>
      </c>
    </row>
    <row r="2022" spans="1:11" x14ac:dyDescent="0.2">
      <c r="A2022" t="s">
        <v>6257</v>
      </c>
      <c r="B2022">
        <v>3049262</v>
      </c>
      <c r="C2022" t="s">
        <v>6258</v>
      </c>
      <c r="D2022" t="s">
        <v>6259</v>
      </c>
      <c r="E2022" t="s">
        <v>6247</v>
      </c>
      <c r="F2022" t="s">
        <v>1020</v>
      </c>
      <c r="G2022" t="s">
        <v>6256</v>
      </c>
    </row>
    <row r="2023" spans="1:11" x14ac:dyDescent="0.2">
      <c r="B2023">
        <v>8027826</v>
      </c>
      <c r="C2023">
        <v>3050158</v>
      </c>
      <c r="D2023" t="s">
        <v>6260</v>
      </c>
      <c r="E2023">
        <v>27</v>
      </c>
      <c r="F2023">
        <v>42</v>
      </c>
      <c r="G2023" t="s">
        <v>6261</v>
      </c>
      <c r="H2023" t="s">
        <v>6260</v>
      </c>
      <c r="I2023" t="s">
        <v>6247</v>
      </c>
      <c r="J2023" t="s">
        <v>2297</v>
      </c>
      <c r="K2023" t="s">
        <v>6262</v>
      </c>
    </row>
    <row r="2024" spans="1:11" x14ac:dyDescent="0.2">
      <c r="A2024" t="s">
        <v>6263</v>
      </c>
      <c r="B2024">
        <v>3050148</v>
      </c>
      <c r="C2024" t="s">
        <v>6264</v>
      </c>
      <c r="D2024" t="s">
        <v>6265</v>
      </c>
      <c r="E2024" t="s">
        <v>6266</v>
      </c>
      <c r="F2024" t="s">
        <v>1020</v>
      </c>
      <c r="G2024" t="s">
        <v>6262</v>
      </c>
    </row>
    <row r="2025" spans="1:11" x14ac:dyDescent="0.2">
      <c r="A2025" t="s">
        <v>6267</v>
      </c>
      <c r="B2025">
        <v>3032050</v>
      </c>
      <c r="C2025" t="s">
        <v>6268</v>
      </c>
      <c r="D2025" t="s">
        <v>6265</v>
      </c>
      <c r="E2025" t="s">
        <v>6266</v>
      </c>
      <c r="F2025" t="s">
        <v>1020</v>
      </c>
      <c r="G2025" t="s">
        <v>6269</v>
      </c>
    </row>
    <row r="2026" spans="1:11" x14ac:dyDescent="0.2">
      <c r="B2026">
        <v>8039676</v>
      </c>
      <c r="C2026">
        <v>3031402</v>
      </c>
      <c r="D2026" t="s">
        <v>3409</v>
      </c>
      <c r="E2026">
        <v>62</v>
      </c>
      <c r="F2026" t="s">
        <v>6270</v>
      </c>
      <c r="G2026" t="s">
        <v>6265</v>
      </c>
      <c r="H2026" t="s">
        <v>6266</v>
      </c>
      <c r="I2026" t="s">
        <v>2297</v>
      </c>
      <c r="J2026" t="s">
        <v>6271</v>
      </c>
    </row>
    <row r="2027" spans="1:11" x14ac:dyDescent="0.2">
      <c r="B2027">
        <v>8046703</v>
      </c>
      <c r="C2027">
        <v>3024658</v>
      </c>
      <c r="D2027" t="s">
        <v>6272</v>
      </c>
      <c r="E2027">
        <v>44</v>
      </c>
      <c r="F2027">
        <v>26</v>
      </c>
      <c r="G2027" t="s">
        <v>6270</v>
      </c>
      <c r="H2027" t="s">
        <v>6272</v>
      </c>
      <c r="I2027" t="s">
        <v>6266</v>
      </c>
      <c r="J2027" t="s">
        <v>2297</v>
      </c>
      <c r="K2027" t="s">
        <v>6273</v>
      </c>
    </row>
    <row r="2028" spans="1:11" x14ac:dyDescent="0.2">
      <c r="A2028" t="s">
        <v>6274</v>
      </c>
      <c r="B2028">
        <v>3023175</v>
      </c>
      <c r="C2028" t="s">
        <v>6275</v>
      </c>
      <c r="D2028" t="s">
        <v>6276</v>
      </c>
      <c r="E2028" t="s">
        <v>6266</v>
      </c>
      <c r="F2028" t="s">
        <v>1020</v>
      </c>
      <c r="G2028" t="s">
        <v>6273</v>
      </c>
    </row>
    <row r="2029" spans="1:11" x14ac:dyDescent="0.2">
      <c r="A2029" t="s">
        <v>6277</v>
      </c>
      <c r="B2029">
        <v>3017552</v>
      </c>
      <c r="C2029" t="s">
        <v>6278</v>
      </c>
      <c r="D2029" t="s">
        <v>6279</v>
      </c>
      <c r="E2029" t="s">
        <v>6266</v>
      </c>
      <c r="F2029" t="s">
        <v>1020</v>
      </c>
      <c r="G2029" t="s">
        <v>6280</v>
      </c>
    </row>
    <row r="2030" spans="1:11" x14ac:dyDescent="0.2">
      <c r="B2030">
        <v>8056271</v>
      </c>
      <c r="C2030">
        <v>3016410</v>
      </c>
      <c r="D2030" t="s">
        <v>2885</v>
      </c>
      <c r="E2030">
        <v>67</v>
      </c>
      <c r="F2030" t="s">
        <v>6281</v>
      </c>
      <c r="G2030" t="s">
        <v>6282</v>
      </c>
      <c r="H2030" t="s">
        <v>6283</v>
      </c>
      <c r="I2030" t="s">
        <v>2297</v>
      </c>
      <c r="J2030" t="s">
        <v>6284</v>
      </c>
    </row>
    <row r="2031" spans="1:11" x14ac:dyDescent="0.2">
      <c r="B2031">
        <v>8082304</v>
      </c>
      <c r="C2031">
        <v>3017957</v>
      </c>
      <c r="D2031" t="s">
        <v>6285</v>
      </c>
      <c r="E2031">
        <v>44</v>
      </c>
      <c r="F2031">
        <v>25</v>
      </c>
      <c r="G2031" t="s">
        <v>6281</v>
      </c>
      <c r="H2031" t="s">
        <v>6285</v>
      </c>
      <c r="I2031" t="s">
        <v>6283</v>
      </c>
      <c r="J2031" t="s">
        <v>2297</v>
      </c>
      <c r="K2031" t="s">
        <v>6286</v>
      </c>
    </row>
    <row r="2032" spans="1:11" x14ac:dyDescent="0.2">
      <c r="B2032">
        <v>8089306</v>
      </c>
      <c r="C2032">
        <v>3022461</v>
      </c>
      <c r="D2032" t="s">
        <v>3409</v>
      </c>
      <c r="E2032">
        <v>196</v>
      </c>
      <c r="F2032" t="s">
        <v>6281</v>
      </c>
      <c r="G2032" t="s">
        <v>6287</v>
      </c>
      <c r="H2032" t="s">
        <v>6283</v>
      </c>
      <c r="I2032" t="s">
        <v>2297</v>
      </c>
      <c r="J2032" t="s">
        <v>6288</v>
      </c>
    </row>
    <row r="2033" spans="1:11" x14ac:dyDescent="0.2">
      <c r="B2033">
        <v>8101132</v>
      </c>
      <c r="C2033">
        <v>3023833</v>
      </c>
      <c r="D2033" t="s">
        <v>6289</v>
      </c>
      <c r="E2033">
        <v>38</v>
      </c>
      <c r="F2033">
        <v>20</v>
      </c>
      <c r="G2033" t="s">
        <v>6281</v>
      </c>
      <c r="H2033" t="s">
        <v>6289</v>
      </c>
      <c r="I2033" t="s">
        <v>6283</v>
      </c>
      <c r="J2033" t="s">
        <v>2262</v>
      </c>
      <c r="K2033" t="s">
        <v>6290</v>
      </c>
    </row>
    <row r="2034" spans="1:11" x14ac:dyDescent="0.2">
      <c r="B2034">
        <v>8120286</v>
      </c>
      <c r="C2034">
        <v>3026525</v>
      </c>
      <c r="D2034" t="s">
        <v>6291</v>
      </c>
      <c r="E2034">
        <v>52</v>
      </c>
      <c r="F2034">
        <v>38</v>
      </c>
      <c r="G2034" t="s">
        <v>6281</v>
      </c>
      <c r="H2034" t="s">
        <v>6291</v>
      </c>
      <c r="I2034" t="s">
        <v>6283</v>
      </c>
      <c r="J2034" t="s">
        <v>2297</v>
      </c>
      <c r="K2034" t="s">
        <v>6292</v>
      </c>
    </row>
    <row r="2035" spans="1:11" x14ac:dyDescent="0.2">
      <c r="B2035">
        <v>8129853</v>
      </c>
      <c r="C2035">
        <v>3027384</v>
      </c>
      <c r="D2035" t="s">
        <v>3409</v>
      </c>
      <c r="E2035">
        <v>69</v>
      </c>
      <c r="F2035" t="s">
        <v>6281</v>
      </c>
      <c r="G2035" t="s">
        <v>6291</v>
      </c>
      <c r="H2035" t="s">
        <v>6283</v>
      </c>
      <c r="I2035" t="s">
        <v>2262</v>
      </c>
      <c r="J2035" t="s">
        <v>6293</v>
      </c>
    </row>
    <row r="2036" spans="1:11" x14ac:dyDescent="0.2">
      <c r="A2036" t="s">
        <v>6294</v>
      </c>
      <c r="B2036">
        <v>3022697</v>
      </c>
      <c r="C2036" t="s">
        <v>6295</v>
      </c>
      <c r="D2036" t="s">
        <v>6291</v>
      </c>
      <c r="E2036" t="s">
        <v>6296</v>
      </c>
      <c r="F2036" t="s">
        <v>2194</v>
      </c>
      <c r="G2036" t="s">
        <v>6297</v>
      </c>
    </row>
    <row r="2037" spans="1:11" x14ac:dyDescent="0.2">
      <c r="A2037" t="s">
        <v>6298</v>
      </c>
      <c r="B2037">
        <v>3014168</v>
      </c>
      <c r="C2037" t="s">
        <v>6299</v>
      </c>
      <c r="D2037" t="s">
        <v>6300</v>
      </c>
      <c r="E2037" t="s">
        <v>6296</v>
      </c>
      <c r="F2037" t="s">
        <v>2194</v>
      </c>
      <c r="G2037" t="s">
        <v>6301</v>
      </c>
    </row>
    <row r="2038" spans="1:11" x14ac:dyDescent="0.2">
      <c r="B2038">
        <v>8146598</v>
      </c>
      <c r="C2038">
        <v>3012429</v>
      </c>
      <c r="D2038" t="s">
        <v>2885</v>
      </c>
      <c r="E2038">
        <v>52</v>
      </c>
      <c r="F2038" t="s">
        <v>6302</v>
      </c>
      <c r="G2038" t="s">
        <v>6303</v>
      </c>
      <c r="H2038" t="s">
        <v>6296</v>
      </c>
      <c r="I2038" t="s">
        <v>2262</v>
      </c>
      <c r="J2038" t="s">
        <v>6304</v>
      </c>
    </row>
    <row r="2039" spans="1:11" x14ac:dyDescent="0.2">
      <c r="B2039">
        <v>8166702</v>
      </c>
      <c r="C2039">
        <v>3011552</v>
      </c>
      <c r="D2039" t="s">
        <v>3409</v>
      </c>
      <c r="E2039">
        <v>99</v>
      </c>
      <c r="F2039" t="s">
        <v>6302</v>
      </c>
      <c r="G2039" t="s">
        <v>6305</v>
      </c>
      <c r="H2039" t="s">
        <v>6296</v>
      </c>
      <c r="I2039" t="s">
        <v>2262</v>
      </c>
      <c r="J2039" t="s">
        <v>6306</v>
      </c>
    </row>
    <row r="2040" spans="1:11" x14ac:dyDescent="0.2">
      <c r="B2040">
        <v>8182768</v>
      </c>
      <c r="C2040">
        <v>3009890</v>
      </c>
      <c r="D2040" t="s">
        <v>6307</v>
      </c>
      <c r="E2040">
        <v>46</v>
      </c>
      <c r="F2040">
        <v>17</v>
      </c>
      <c r="G2040" t="s">
        <v>6302</v>
      </c>
      <c r="H2040" t="s">
        <v>6307</v>
      </c>
      <c r="I2040" t="s">
        <v>6308</v>
      </c>
      <c r="J2040" t="s">
        <v>2398</v>
      </c>
      <c r="K2040" t="s">
        <v>6309</v>
      </c>
    </row>
    <row r="2041" spans="1:11" x14ac:dyDescent="0.2">
      <c r="A2041" t="s">
        <v>6310</v>
      </c>
      <c r="B2041">
        <v>3008258</v>
      </c>
      <c r="C2041" t="s">
        <v>6311</v>
      </c>
      <c r="D2041" t="s">
        <v>6312</v>
      </c>
      <c r="E2041" t="s">
        <v>6308</v>
      </c>
      <c r="F2041" t="s">
        <v>1040</v>
      </c>
      <c r="G2041" t="s">
        <v>6309</v>
      </c>
    </row>
    <row r="2042" spans="1:11" x14ac:dyDescent="0.2">
      <c r="B2042">
        <v>8195083</v>
      </c>
      <c r="C2042">
        <v>3004296</v>
      </c>
      <c r="D2042" t="s">
        <v>6313</v>
      </c>
      <c r="E2042">
        <v>56</v>
      </c>
      <c r="F2042">
        <v>36</v>
      </c>
      <c r="G2042" t="s">
        <v>6314</v>
      </c>
      <c r="H2042" t="s">
        <v>6315</v>
      </c>
      <c r="I2042" t="s">
        <v>6308</v>
      </c>
      <c r="J2042" t="s">
        <v>2398</v>
      </c>
      <c r="K2042" t="s">
        <v>6316</v>
      </c>
    </row>
    <row r="2043" spans="1:11" x14ac:dyDescent="0.2">
      <c r="B2043">
        <v>8215762</v>
      </c>
      <c r="C2043">
        <v>3008044</v>
      </c>
      <c r="D2043" t="s">
        <v>6315</v>
      </c>
      <c r="E2043">
        <v>118</v>
      </c>
      <c r="F2043">
        <v>21</v>
      </c>
      <c r="G2043" t="s">
        <v>6314</v>
      </c>
      <c r="H2043" t="s">
        <v>6315</v>
      </c>
      <c r="I2043" t="s">
        <v>6308</v>
      </c>
      <c r="J2043" t="s">
        <v>2398</v>
      </c>
      <c r="K2043" t="s">
        <v>6317</v>
      </c>
    </row>
    <row r="2044" spans="1:11" x14ac:dyDescent="0.2">
      <c r="B2044">
        <v>8268477</v>
      </c>
      <c r="C2044">
        <v>3013926</v>
      </c>
      <c r="D2044" t="s">
        <v>6318</v>
      </c>
      <c r="E2044">
        <v>37</v>
      </c>
      <c r="F2044">
        <v>23</v>
      </c>
      <c r="G2044" t="s">
        <v>6314</v>
      </c>
      <c r="H2044" t="s">
        <v>6319</v>
      </c>
      <c r="I2044" t="s">
        <v>6308</v>
      </c>
      <c r="J2044" t="s">
        <v>2262</v>
      </c>
      <c r="K2044" t="s">
        <v>6320</v>
      </c>
    </row>
    <row r="2045" spans="1:11" x14ac:dyDescent="0.2">
      <c r="A2045" t="s">
        <v>6321</v>
      </c>
      <c r="B2045">
        <v>3007973</v>
      </c>
      <c r="C2045" t="s">
        <v>6322</v>
      </c>
      <c r="D2045" t="s">
        <v>6323</v>
      </c>
      <c r="E2045" t="s">
        <v>6308</v>
      </c>
      <c r="F2045" t="s">
        <v>2194</v>
      </c>
      <c r="G2045" t="s">
        <v>6324</v>
      </c>
    </row>
    <row r="2046" spans="1:11" x14ac:dyDescent="0.2">
      <c r="B2046">
        <v>8281965</v>
      </c>
      <c r="C2046">
        <v>3008480</v>
      </c>
      <c r="D2046" t="s">
        <v>2885</v>
      </c>
      <c r="E2046">
        <v>61</v>
      </c>
      <c r="F2046" t="s">
        <v>6325</v>
      </c>
      <c r="G2046" t="s">
        <v>6323</v>
      </c>
      <c r="H2046" t="s">
        <v>6308</v>
      </c>
      <c r="I2046" t="s">
        <v>2262</v>
      </c>
      <c r="J2046" t="s">
        <v>6326</v>
      </c>
    </row>
    <row r="2047" spans="1:11" x14ac:dyDescent="0.2">
      <c r="B2047">
        <v>8296707</v>
      </c>
      <c r="C2047">
        <v>3007810</v>
      </c>
      <c r="D2047" t="s">
        <v>6327</v>
      </c>
      <c r="E2047">
        <v>24</v>
      </c>
      <c r="F2047">
        <v>43</v>
      </c>
      <c r="G2047" t="s">
        <v>6325</v>
      </c>
      <c r="H2047" t="s">
        <v>6328</v>
      </c>
      <c r="I2047" t="s">
        <v>6308</v>
      </c>
      <c r="J2047" t="s">
        <v>2262</v>
      </c>
      <c r="K2047" t="s">
        <v>6329</v>
      </c>
    </row>
    <row r="2048" spans="1:11" x14ac:dyDescent="0.2">
      <c r="A2048" t="s">
        <v>6330</v>
      </c>
      <c r="B2048">
        <v>3008315</v>
      </c>
      <c r="C2048" t="s">
        <v>6331</v>
      </c>
      <c r="D2048" t="s">
        <v>6332</v>
      </c>
      <c r="E2048" t="s">
        <v>6308</v>
      </c>
      <c r="F2048" t="s">
        <v>2194</v>
      </c>
      <c r="G2048" t="s">
        <v>6333</v>
      </c>
    </row>
    <row r="2049" spans="1:11" x14ac:dyDescent="0.2">
      <c r="A2049" t="s">
        <v>6334</v>
      </c>
      <c r="B2049">
        <v>2998072</v>
      </c>
      <c r="C2049" t="s">
        <v>6335</v>
      </c>
      <c r="D2049" t="s">
        <v>6336</v>
      </c>
      <c r="E2049" t="s">
        <v>6308</v>
      </c>
      <c r="F2049" t="s">
        <v>2194</v>
      </c>
      <c r="G2049" t="s">
        <v>6337</v>
      </c>
    </row>
    <row r="2050" spans="1:11" x14ac:dyDescent="0.2">
      <c r="B2050">
        <v>8330288</v>
      </c>
      <c r="C2050">
        <v>2996061</v>
      </c>
      <c r="D2050" t="s">
        <v>2885</v>
      </c>
      <c r="E2050">
        <v>53</v>
      </c>
      <c r="F2050" t="s">
        <v>6338</v>
      </c>
      <c r="G2050" t="s">
        <v>6339</v>
      </c>
      <c r="H2050" t="s">
        <v>6340</v>
      </c>
      <c r="I2050" t="s">
        <v>2262</v>
      </c>
      <c r="J2050" t="s">
        <v>6341</v>
      </c>
    </row>
    <row r="2051" spans="1:11" x14ac:dyDescent="0.2">
      <c r="B2051">
        <v>8333470</v>
      </c>
      <c r="C2051">
        <v>2996081</v>
      </c>
      <c r="D2051" t="s">
        <v>6342</v>
      </c>
      <c r="E2051">
        <v>32</v>
      </c>
      <c r="F2051">
        <v>23</v>
      </c>
      <c r="G2051" t="s">
        <v>6338</v>
      </c>
      <c r="H2051" t="s">
        <v>6342</v>
      </c>
      <c r="I2051" t="s">
        <v>6340</v>
      </c>
      <c r="J2051" t="s">
        <v>2262</v>
      </c>
      <c r="K2051" t="s">
        <v>6343</v>
      </c>
    </row>
    <row r="2052" spans="1:11" x14ac:dyDescent="0.2">
      <c r="A2052" t="s">
        <v>6344</v>
      </c>
      <c r="B2052">
        <v>2994318</v>
      </c>
      <c r="C2052" t="s">
        <v>6345</v>
      </c>
      <c r="D2052" t="s">
        <v>6346</v>
      </c>
      <c r="E2052" t="s">
        <v>6340</v>
      </c>
      <c r="F2052" t="s">
        <v>2194</v>
      </c>
      <c r="G2052" t="s">
        <v>6343</v>
      </c>
    </row>
    <row r="2053" spans="1:11" x14ac:dyDescent="0.2">
      <c r="B2053">
        <v>8342348</v>
      </c>
      <c r="C2053">
        <v>2990725</v>
      </c>
      <c r="D2053" t="s">
        <v>3409</v>
      </c>
      <c r="E2053">
        <v>52</v>
      </c>
      <c r="F2053" t="s">
        <v>6347</v>
      </c>
      <c r="G2053" t="s">
        <v>6346</v>
      </c>
      <c r="H2053" t="s">
        <v>6340</v>
      </c>
      <c r="I2053" t="s">
        <v>2398</v>
      </c>
      <c r="J2053" t="s">
        <v>6348</v>
      </c>
    </row>
    <row r="2054" spans="1:11" x14ac:dyDescent="0.2">
      <c r="A2054" t="s">
        <v>6349</v>
      </c>
      <c r="B2054">
        <v>2983210</v>
      </c>
      <c r="C2054" t="s">
        <v>6350</v>
      </c>
      <c r="D2054" t="s">
        <v>6346</v>
      </c>
      <c r="E2054" t="s">
        <v>6340</v>
      </c>
      <c r="F2054" t="s">
        <v>1040</v>
      </c>
      <c r="G2054" t="s">
        <v>6351</v>
      </c>
    </row>
    <row r="2055" spans="1:11" x14ac:dyDescent="0.2">
      <c r="B2055">
        <v>8371427</v>
      </c>
      <c r="C2055">
        <v>2978219</v>
      </c>
      <c r="D2055" t="s">
        <v>6352</v>
      </c>
      <c r="E2055">
        <v>34</v>
      </c>
      <c r="F2055">
        <v>33</v>
      </c>
      <c r="G2055" t="s">
        <v>6353</v>
      </c>
      <c r="H2055" t="s">
        <v>6354</v>
      </c>
      <c r="I2055" t="s">
        <v>6340</v>
      </c>
      <c r="J2055" t="s">
        <v>2398</v>
      </c>
      <c r="K2055" t="s">
        <v>6355</v>
      </c>
    </row>
    <row r="2056" spans="1:11" x14ac:dyDescent="0.2">
      <c r="A2056" t="s">
        <v>6356</v>
      </c>
      <c r="B2056">
        <v>2963829</v>
      </c>
      <c r="C2056" t="s">
        <v>6357</v>
      </c>
      <c r="D2056" t="s">
        <v>6358</v>
      </c>
      <c r="E2056" t="s">
        <v>6359</v>
      </c>
      <c r="F2056" t="s">
        <v>1040</v>
      </c>
      <c r="G2056" t="s">
        <v>6360</v>
      </c>
    </row>
    <row r="2057" spans="1:11" x14ac:dyDescent="0.2">
      <c r="B2057">
        <v>8380818</v>
      </c>
      <c r="C2057">
        <v>2965091</v>
      </c>
      <c r="D2057" t="s">
        <v>6361</v>
      </c>
      <c r="E2057">
        <v>77</v>
      </c>
      <c r="F2057">
        <v>26</v>
      </c>
      <c r="G2057" t="s">
        <v>6362</v>
      </c>
      <c r="H2057" t="s">
        <v>6361</v>
      </c>
      <c r="I2057" t="s">
        <v>6359</v>
      </c>
      <c r="J2057" t="s">
        <v>2398</v>
      </c>
      <c r="K2057" t="s">
        <v>6363</v>
      </c>
    </row>
    <row r="2058" spans="1:11" x14ac:dyDescent="0.2">
      <c r="A2058" t="s">
        <v>6364</v>
      </c>
      <c r="B2058">
        <v>2958090</v>
      </c>
      <c r="C2058" t="s">
        <v>6365</v>
      </c>
      <c r="D2058" t="s">
        <v>6361</v>
      </c>
      <c r="E2058" t="s">
        <v>6359</v>
      </c>
      <c r="F2058" t="s">
        <v>1040</v>
      </c>
      <c r="G2058" t="s">
        <v>6366</v>
      </c>
    </row>
    <row r="2059" spans="1:11" x14ac:dyDescent="0.2">
      <c r="B2059">
        <v>8384672</v>
      </c>
      <c r="C2059">
        <v>2958323</v>
      </c>
      <c r="D2059" t="s">
        <v>6361</v>
      </c>
      <c r="E2059">
        <v>53</v>
      </c>
      <c r="F2059">
        <v>11</v>
      </c>
      <c r="G2059" t="s">
        <v>6367</v>
      </c>
      <c r="H2059" t="s">
        <v>6361</v>
      </c>
      <c r="I2059" t="s">
        <v>6359</v>
      </c>
      <c r="J2059" t="s">
        <v>2398</v>
      </c>
      <c r="K2059" t="s">
        <v>6368</v>
      </c>
    </row>
    <row r="2060" spans="1:11" x14ac:dyDescent="0.2">
      <c r="B2060">
        <v>8391568</v>
      </c>
      <c r="C2060">
        <v>2959047</v>
      </c>
      <c r="D2060" t="s">
        <v>6361</v>
      </c>
      <c r="E2060">
        <v>45</v>
      </c>
      <c r="F2060">
        <v>13</v>
      </c>
      <c r="G2060" t="s">
        <v>6367</v>
      </c>
      <c r="H2060" t="s">
        <v>6361</v>
      </c>
      <c r="I2060" t="s">
        <v>6359</v>
      </c>
      <c r="J2060" t="s">
        <v>2398</v>
      </c>
      <c r="K2060" t="s">
        <v>6369</v>
      </c>
    </row>
    <row r="2061" spans="1:11" x14ac:dyDescent="0.2">
      <c r="B2061">
        <v>8421784</v>
      </c>
      <c r="C2061">
        <v>2929892</v>
      </c>
      <c r="D2061" t="s">
        <v>6370</v>
      </c>
      <c r="E2061">
        <v>109</v>
      </c>
      <c r="F2061">
        <v>53</v>
      </c>
      <c r="G2061" t="s">
        <v>6367</v>
      </c>
      <c r="H2061" t="s">
        <v>6361</v>
      </c>
      <c r="I2061" t="s">
        <v>6359</v>
      </c>
      <c r="J2061" t="s">
        <v>2398</v>
      </c>
      <c r="K2061" t="s">
        <v>6371</v>
      </c>
    </row>
    <row r="2062" spans="1:11" x14ac:dyDescent="0.2">
      <c r="B2062">
        <v>8424157</v>
      </c>
      <c r="C2062">
        <v>2929156</v>
      </c>
      <c r="D2062" t="s">
        <v>6372</v>
      </c>
      <c r="E2062">
        <v>64</v>
      </c>
      <c r="F2062">
        <v>32</v>
      </c>
      <c r="G2062" t="s">
        <v>6367</v>
      </c>
      <c r="H2062" t="s">
        <v>6372</v>
      </c>
      <c r="I2062" t="s">
        <v>6373</v>
      </c>
      <c r="J2062" t="s">
        <v>2398</v>
      </c>
      <c r="K2062" t="s">
        <v>6374</v>
      </c>
    </row>
    <row r="2063" spans="1:11" x14ac:dyDescent="0.2">
      <c r="B2063">
        <v>8433567</v>
      </c>
      <c r="C2063">
        <v>2931191</v>
      </c>
      <c r="D2063" t="s">
        <v>6375</v>
      </c>
      <c r="E2063">
        <v>98</v>
      </c>
      <c r="F2063">
        <v>52</v>
      </c>
      <c r="G2063" t="s">
        <v>6367</v>
      </c>
      <c r="H2063" t="s">
        <v>6372</v>
      </c>
      <c r="I2063" t="s">
        <v>6373</v>
      </c>
      <c r="J2063" t="s">
        <v>2398</v>
      </c>
      <c r="K2063" t="s">
        <v>6376</v>
      </c>
    </row>
    <row r="2064" spans="1:11" x14ac:dyDescent="0.2">
      <c r="B2064">
        <v>8444508</v>
      </c>
      <c r="C2064">
        <v>2902832</v>
      </c>
      <c r="D2064" t="s">
        <v>3409</v>
      </c>
      <c r="E2064">
        <v>120</v>
      </c>
      <c r="F2064" t="s">
        <v>6367</v>
      </c>
      <c r="G2064" t="s">
        <v>6372</v>
      </c>
      <c r="H2064" t="s">
        <v>6373</v>
      </c>
      <c r="I2064" t="s">
        <v>2398</v>
      </c>
      <c r="J2064" t="s">
        <v>6377</v>
      </c>
    </row>
    <row r="2065" spans="1:11" x14ac:dyDescent="0.2">
      <c r="B2065">
        <v>8450544</v>
      </c>
      <c r="C2065">
        <v>2898343</v>
      </c>
      <c r="D2065" t="s">
        <v>6372</v>
      </c>
      <c r="E2065">
        <v>72</v>
      </c>
      <c r="F2065">
        <v>46</v>
      </c>
      <c r="G2065" t="s">
        <v>6367</v>
      </c>
      <c r="H2065" t="s">
        <v>6372</v>
      </c>
      <c r="I2065" t="s">
        <v>6373</v>
      </c>
      <c r="J2065" t="s">
        <v>1022</v>
      </c>
      <c r="K2065" t="s">
        <v>6378</v>
      </c>
    </row>
    <row r="2066" spans="1:11" x14ac:dyDescent="0.2">
      <c r="B2066">
        <v>8460499</v>
      </c>
      <c r="C2066">
        <v>2892464</v>
      </c>
      <c r="D2066" t="s">
        <v>2885</v>
      </c>
      <c r="E2066">
        <v>54</v>
      </c>
      <c r="F2066" t="s">
        <v>6367</v>
      </c>
      <c r="G2066" t="s">
        <v>6379</v>
      </c>
      <c r="H2066" t="s">
        <v>6373</v>
      </c>
      <c r="I2066" t="s">
        <v>2291</v>
      </c>
      <c r="J2066" t="s">
        <v>6380</v>
      </c>
    </row>
    <row r="2067" spans="1:11" x14ac:dyDescent="0.2">
      <c r="B2067">
        <v>8463465</v>
      </c>
      <c r="C2067">
        <v>2893203</v>
      </c>
      <c r="D2067" t="s">
        <v>6381</v>
      </c>
      <c r="E2067">
        <v>81</v>
      </c>
      <c r="F2067">
        <v>42</v>
      </c>
      <c r="G2067" t="s">
        <v>6367</v>
      </c>
      <c r="H2067" t="s">
        <v>6382</v>
      </c>
      <c r="I2067" t="s">
        <v>6373</v>
      </c>
      <c r="J2067" t="s">
        <v>2291</v>
      </c>
      <c r="K2067" t="s">
        <v>6383</v>
      </c>
    </row>
    <row r="2068" spans="1:11" x14ac:dyDescent="0.2">
      <c r="B2068">
        <v>8463500</v>
      </c>
      <c r="C2068">
        <v>2896616</v>
      </c>
      <c r="D2068" t="s">
        <v>2885</v>
      </c>
      <c r="E2068">
        <v>82</v>
      </c>
      <c r="F2068" t="s">
        <v>6367</v>
      </c>
      <c r="G2068" t="s">
        <v>6382</v>
      </c>
      <c r="H2068" t="s">
        <v>6373</v>
      </c>
      <c r="I2068" t="s">
        <v>2291</v>
      </c>
      <c r="J2068" t="s">
        <v>6384</v>
      </c>
    </row>
    <row r="2069" spans="1:11" x14ac:dyDescent="0.2">
      <c r="B2069">
        <v>8481080</v>
      </c>
      <c r="C2069">
        <v>2898253</v>
      </c>
      <c r="D2069" t="s">
        <v>6385</v>
      </c>
      <c r="E2069">
        <v>93</v>
      </c>
      <c r="F2069">
        <v>28</v>
      </c>
      <c r="G2069" t="s">
        <v>6367</v>
      </c>
      <c r="H2069" t="s">
        <v>6382</v>
      </c>
      <c r="I2069" t="s">
        <v>6373</v>
      </c>
      <c r="J2069" t="s">
        <v>2291</v>
      </c>
      <c r="K2069" t="s">
        <v>6386</v>
      </c>
    </row>
    <row r="2070" spans="1:11" x14ac:dyDescent="0.2">
      <c r="B2070">
        <v>8492560</v>
      </c>
      <c r="C2070">
        <v>2899676</v>
      </c>
      <c r="D2070" t="s">
        <v>6387</v>
      </c>
      <c r="E2070">
        <v>81</v>
      </c>
      <c r="F2070">
        <v>32</v>
      </c>
      <c r="G2070" t="s">
        <v>6367</v>
      </c>
      <c r="H2070" t="s">
        <v>6382</v>
      </c>
      <c r="I2070" t="s">
        <v>6373</v>
      </c>
      <c r="J2070" t="s">
        <v>2189</v>
      </c>
      <c r="K2070" t="s">
        <v>6388</v>
      </c>
    </row>
    <row r="2071" spans="1:11" x14ac:dyDescent="0.2">
      <c r="B2071">
        <v>8505429</v>
      </c>
      <c r="C2071">
        <v>2899255</v>
      </c>
      <c r="D2071" t="s">
        <v>6382</v>
      </c>
      <c r="E2071">
        <v>96</v>
      </c>
      <c r="F2071">
        <v>13</v>
      </c>
      <c r="G2071" t="s">
        <v>6367</v>
      </c>
      <c r="H2071" t="s">
        <v>6382</v>
      </c>
      <c r="I2071" t="s">
        <v>6373</v>
      </c>
      <c r="J2071" t="s">
        <v>2189</v>
      </c>
      <c r="K2071" t="s">
        <v>6389</v>
      </c>
    </row>
    <row r="2072" spans="1:11" x14ac:dyDescent="0.2">
      <c r="B2072">
        <v>8535972</v>
      </c>
      <c r="C2072">
        <v>2870718</v>
      </c>
      <c r="D2072" t="s">
        <v>2885</v>
      </c>
      <c r="E2072">
        <v>59</v>
      </c>
      <c r="F2072" t="s">
        <v>6367</v>
      </c>
      <c r="G2072" t="s">
        <v>6382</v>
      </c>
      <c r="H2072" t="s">
        <v>6373</v>
      </c>
      <c r="I2072" t="s">
        <v>2291</v>
      </c>
      <c r="J2072" t="s">
        <v>6390</v>
      </c>
    </row>
    <row r="2073" spans="1:11" x14ac:dyDescent="0.2">
      <c r="B2073">
        <v>8578376</v>
      </c>
      <c r="C2073">
        <v>2866371</v>
      </c>
      <c r="D2073" t="s">
        <v>6391</v>
      </c>
      <c r="E2073">
        <v>144</v>
      </c>
      <c r="F2073">
        <v>20</v>
      </c>
      <c r="G2073" t="s">
        <v>6367</v>
      </c>
      <c r="H2073" t="s">
        <v>6392</v>
      </c>
      <c r="I2073" t="s">
        <v>6373</v>
      </c>
      <c r="J2073" t="s">
        <v>2291</v>
      </c>
      <c r="K2073" t="s">
        <v>6393</v>
      </c>
    </row>
    <row r="2074" spans="1:11" x14ac:dyDescent="0.2">
      <c r="A2074" t="s">
        <v>6394</v>
      </c>
      <c r="B2074">
        <v>2848527</v>
      </c>
      <c r="C2074" t="s">
        <v>6395</v>
      </c>
      <c r="D2074" t="s">
        <v>6396</v>
      </c>
      <c r="E2074" t="s">
        <v>6373</v>
      </c>
      <c r="F2074" t="s">
        <v>2297</v>
      </c>
      <c r="G2074" t="s">
        <v>6397</v>
      </c>
    </row>
    <row r="2075" spans="1:11" x14ac:dyDescent="0.2">
      <c r="B2075">
        <v>8598247</v>
      </c>
      <c r="C2075">
        <v>2847055</v>
      </c>
      <c r="D2075" t="s">
        <v>2885</v>
      </c>
      <c r="E2075">
        <v>55</v>
      </c>
      <c r="F2075" t="s">
        <v>6398</v>
      </c>
      <c r="G2075" t="s">
        <v>6399</v>
      </c>
      <c r="H2075" t="s">
        <v>6373</v>
      </c>
      <c r="I2075" t="s">
        <v>2189</v>
      </c>
      <c r="J2075" t="s">
        <v>6400</v>
      </c>
    </row>
    <row r="2076" spans="1:11" x14ac:dyDescent="0.2">
      <c r="B2076">
        <v>8613548</v>
      </c>
      <c r="C2076">
        <v>2844472</v>
      </c>
      <c r="D2076" t="s">
        <v>6401</v>
      </c>
      <c r="E2076">
        <v>48</v>
      </c>
      <c r="F2076">
        <v>16</v>
      </c>
      <c r="G2076" t="s">
        <v>6398</v>
      </c>
      <c r="H2076" t="s">
        <v>6401</v>
      </c>
      <c r="I2076" t="s">
        <v>6373</v>
      </c>
      <c r="J2076" t="s">
        <v>2189</v>
      </c>
      <c r="K2076" t="s">
        <v>6402</v>
      </c>
    </row>
    <row r="2077" spans="1:11" x14ac:dyDescent="0.2">
      <c r="B2077">
        <v>8629508</v>
      </c>
      <c r="C2077">
        <v>2843593</v>
      </c>
      <c r="D2077" t="s">
        <v>6403</v>
      </c>
      <c r="E2077">
        <v>62</v>
      </c>
      <c r="F2077">
        <v>19</v>
      </c>
      <c r="G2077" t="s">
        <v>6398</v>
      </c>
      <c r="H2077" t="s">
        <v>6404</v>
      </c>
      <c r="I2077" t="s">
        <v>6405</v>
      </c>
      <c r="J2077" t="s">
        <v>1021</v>
      </c>
      <c r="K2077" t="s">
        <v>6406</v>
      </c>
    </row>
    <row r="2078" spans="1:11" x14ac:dyDescent="0.2">
      <c r="B2078">
        <v>8632801</v>
      </c>
      <c r="C2078">
        <v>2843410</v>
      </c>
      <c r="D2078" t="s">
        <v>2885</v>
      </c>
      <c r="E2078">
        <v>39</v>
      </c>
      <c r="F2078" t="s">
        <v>6398</v>
      </c>
      <c r="G2078" t="s">
        <v>6407</v>
      </c>
      <c r="H2078" t="s">
        <v>6405</v>
      </c>
      <c r="I2078" t="s">
        <v>2189</v>
      </c>
      <c r="J2078" t="s">
        <v>6408</v>
      </c>
    </row>
    <row r="2079" spans="1:11" x14ac:dyDescent="0.2">
      <c r="B2079">
        <v>8651793</v>
      </c>
      <c r="C2079">
        <v>2839521</v>
      </c>
      <c r="D2079" t="s">
        <v>3409</v>
      </c>
      <c r="E2079">
        <v>54</v>
      </c>
      <c r="F2079" t="s">
        <v>6398</v>
      </c>
      <c r="G2079" t="s">
        <v>6409</v>
      </c>
      <c r="H2079" t="s">
        <v>6405</v>
      </c>
      <c r="I2079" t="s">
        <v>1021</v>
      </c>
      <c r="J2079" t="s">
        <v>6410</v>
      </c>
    </row>
    <row r="2080" spans="1:11" x14ac:dyDescent="0.2">
      <c r="B2080">
        <v>8682976</v>
      </c>
      <c r="C2080">
        <v>2839000</v>
      </c>
      <c r="D2080" t="s">
        <v>6411</v>
      </c>
      <c r="E2080">
        <v>77</v>
      </c>
      <c r="F2080">
        <v>42</v>
      </c>
      <c r="G2080" t="s">
        <v>6398</v>
      </c>
      <c r="H2080" t="s">
        <v>6412</v>
      </c>
      <c r="I2080" t="s">
        <v>6405</v>
      </c>
      <c r="J2080" t="s">
        <v>1021</v>
      </c>
      <c r="K2080" t="s">
        <v>6413</v>
      </c>
    </row>
    <row r="2081" spans="1:11" x14ac:dyDescent="0.2">
      <c r="B2081">
        <v>8718959</v>
      </c>
      <c r="C2081">
        <v>2841521</v>
      </c>
      <c r="D2081" t="s">
        <v>6414</v>
      </c>
      <c r="E2081">
        <v>64</v>
      </c>
      <c r="F2081">
        <v>20</v>
      </c>
      <c r="G2081" t="s">
        <v>6398</v>
      </c>
      <c r="H2081" t="s">
        <v>6412</v>
      </c>
      <c r="I2081" t="s">
        <v>6405</v>
      </c>
      <c r="J2081" t="s">
        <v>1021</v>
      </c>
      <c r="K2081" t="s">
        <v>6415</v>
      </c>
    </row>
    <row r="2082" spans="1:11" x14ac:dyDescent="0.2">
      <c r="B2082">
        <v>8735020</v>
      </c>
      <c r="C2082">
        <v>2843784</v>
      </c>
      <c r="D2082" t="s">
        <v>6416</v>
      </c>
      <c r="E2082">
        <v>71</v>
      </c>
      <c r="F2082">
        <v>47</v>
      </c>
      <c r="G2082" t="s">
        <v>6398</v>
      </c>
      <c r="H2082" t="s">
        <v>6412</v>
      </c>
      <c r="I2082" t="s">
        <v>6405</v>
      </c>
      <c r="J2082" t="s">
        <v>1021</v>
      </c>
      <c r="K2082" t="s">
        <v>6417</v>
      </c>
    </row>
    <row r="2083" spans="1:11" x14ac:dyDescent="0.2">
      <c r="B2083">
        <v>8751147</v>
      </c>
      <c r="C2083">
        <v>2843826</v>
      </c>
      <c r="D2083" t="s">
        <v>3409</v>
      </c>
      <c r="E2083">
        <v>126</v>
      </c>
      <c r="F2083" t="s">
        <v>6398</v>
      </c>
      <c r="G2083" t="s">
        <v>6412</v>
      </c>
      <c r="H2083" t="s">
        <v>6405</v>
      </c>
      <c r="I2083" t="s">
        <v>1021</v>
      </c>
      <c r="J2083" t="s">
        <v>6418</v>
      </c>
    </row>
    <row r="2084" spans="1:11" x14ac:dyDescent="0.2">
      <c r="B2084">
        <v>8761696</v>
      </c>
      <c r="C2084">
        <v>2844716</v>
      </c>
      <c r="D2084" t="s">
        <v>6412</v>
      </c>
      <c r="E2084">
        <v>45</v>
      </c>
      <c r="F2084">
        <v>36</v>
      </c>
      <c r="G2084" t="s">
        <v>6398</v>
      </c>
      <c r="H2084" t="s">
        <v>6412</v>
      </c>
      <c r="I2084" t="s">
        <v>6405</v>
      </c>
      <c r="J2084" t="s">
        <v>1021</v>
      </c>
      <c r="K2084" t="s">
        <v>6419</v>
      </c>
    </row>
    <row r="2086" spans="1:11" x14ac:dyDescent="0.2">
      <c r="A2086" t="s">
        <v>852</v>
      </c>
      <c r="B2086" t="s">
        <v>853</v>
      </c>
    </row>
    <row r="2087" spans="1:11" x14ac:dyDescent="0.2">
      <c r="B2087" t="s">
        <v>6420</v>
      </c>
      <c r="C2087">
        <v>874</v>
      </c>
    </row>
    <row r="2088" spans="1:11" x14ac:dyDescent="0.2">
      <c r="B2088" t="s">
        <v>6421</v>
      </c>
      <c r="C2088">
        <v>84</v>
      </c>
    </row>
    <row r="2089" spans="1:11" x14ac:dyDescent="0.2">
      <c r="B2089" t="s">
        <v>854</v>
      </c>
      <c r="C2089">
        <v>19199</v>
      </c>
    </row>
    <row r="2090" spans="1:11" x14ac:dyDescent="0.2">
      <c r="B2090" t="s">
        <v>855</v>
      </c>
      <c r="C2090" t="s">
        <v>856</v>
      </c>
      <c r="D2090">
        <v>14467</v>
      </c>
    </row>
    <row r="2091" spans="1:11" x14ac:dyDescent="0.2">
      <c r="B2091" t="s">
        <v>857</v>
      </c>
      <c r="C2091">
        <v>375</v>
      </c>
    </row>
    <row r="2092" spans="1:11" x14ac:dyDescent="0.2">
      <c r="B2092" t="s">
        <v>858</v>
      </c>
      <c r="C2092">
        <v>62194</v>
      </c>
    </row>
    <row r="2093" spans="1:11" x14ac:dyDescent="0.2">
      <c r="B2093" t="s">
        <v>859</v>
      </c>
      <c r="C2093">
        <v>43593</v>
      </c>
    </row>
    <row r="2094" spans="1:11" x14ac:dyDescent="0.2">
      <c r="B2094" t="s">
        <v>6422</v>
      </c>
      <c r="C2094" t="s">
        <v>861</v>
      </c>
      <c r="D2094">
        <v>185</v>
      </c>
    </row>
    <row r="2095" spans="1:11" x14ac:dyDescent="0.2">
      <c r="B2095" t="s">
        <v>860</v>
      </c>
      <c r="C2095" t="s">
        <v>861</v>
      </c>
      <c r="D2095">
        <v>79</v>
      </c>
    </row>
    <row r="2096" spans="1:11" x14ac:dyDescent="0.2">
      <c r="B2096" t="s">
        <v>6423</v>
      </c>
      <c r="C2096" t="s">
        <v>6424</v>
      </c>
      <c r="D2096">
        <v>23</v>
      </c>
    </row>
    <row r="2097" spans="1:12" x14ac:dyDescent="0.2">
      <c r="B2097" t="s">
        <v>862</v>
      </c>
      <c r="C2097">
        <v>5</v>
      </c>
    </row>
    <row r="2098" spans="1:12" x14ac:dyDescent="0.2">
      <c r="B2098" t="s">
        <v>863</v>
      </c>
      <c r="C2098">
        <v>1996</v>
      </c>
    </row>
    <row r="2100" spans="1:12" x14ac:dyDescent="0.2">
      <c r="A2100" t="s">
        <v>864</v>
      </c>
      <c r="B2100">
        <v>8791019</v>
      </c>
      <c r="C2100" t="s">
        <v>865</v>
      </c>
      <c r="D2100" t="s">
        <v>6425</v>
      </c>
      <c r="E2100" t="s">
        <v>783</v>
      </c>
      <c r="F2100" t="s">
        <v>867</v>
      </c>
      <c r="G2100" t="s">
        <v>749</v>
      </c>
      <c r="H2100" t="s">
        <v>6426</v>
      </c>
      <c r="I2100" t="s">
        <v>752</v>
      </c>
      <c r="J2100" t="s">
        <v>6427</v>
      </c>
      <c r="K2100" t="s">
        <v>754</v>
      </c>
      <c r="L2100" t="s">
        <v>755</v>
      </c>
    </row>
    <row r="2101" spans="1:12" x14ac:dyDescent="0.2">
      <c r="A2101" t="s">
        <v>464</v>
      </c>
      <c r="B2101" t="s">
        <v>870</v>
      </c>
      <c r="C2101" t="s">
        <v>871</v>
      </c>
      <c r="D2101">
        <v>16</v>
      </c>
      <c r="E2101" t="s">
        <v>872</v>
      </c>
      <c r="F2101">
        <v>16</v>
      </c>
      <c r="G2101" t="s">
        <v>873</v>
      </c>
      <c r="H2101" t="s">
        <v>874</v>
      </c>
    </row>
    <row r="2103" spans="1:12" x14ac:dyDescent="0.2">
      <c r="A2103" t="s">
        <v>875</v>
      </c>
      <c r="B2103" t="s">
        <v>870</v>
      </c>
      <c r="C2103" s="12">
        <v>0.41666666666666669</v>
      </c>
      <c r="D2103" t="s">
        <v>6428</v>
      </c>
      <c r="E2103" t="s">
        <v>6429</v>
      </c>
      <c r="F2103" t="s">
        <v>6430</v>
      </c>
      <c r="G2103" t="s">
        <v>512</v>
      </c>
      <c r="H2103" t="s">
        <v>6431</v>
      </c>
    </row>
    <row r="2105" spans="1:12" x14ac:dyDescent="0.2">
      <c r="A2105" t="s">
        <v>756</v>
      </c>
      <c r="B2105" t="s">
        <v>793</v>
      </c>
      <c r="C2105" t="s">
        <v>6432</v>
      </c>
      <c r="D2105" t="s">
        <v>6433</v>
      </c>
      <c r="E2105" t="s">
        <v>6434</v>
      </c>
    </row>
    <row r="2106" spans="1:12" x14ac:dyDescent="0.2">
      <c r="A2106" t="s">
        <v>882</v>
      </c>
      <c r="B2106" t="s">
        <v>505</v>
      </c>
      <c r="C2106" t="s">
        <v>6435</v>
      </c>
      <c r="D2106" t="s">
        <v>884</v>
      </c>
      <c r="E2106" t="s">
        <v>885</v>
      </c>
      <c r="F2106" t="s">
        <v>6436</v>
      </c>
      <c r="G2106" t="s">
        <v>887</v>
      </c>
      <c r="H2106" t="s">
        <v>6437</v>
      </c>
    </row>
    <row r="2107" spans="1:12" x14ac:dyDescent="0.2">
      <c r="B2107" t="s">
        <v>909</v>
      </c>
      <c r="C2107" t="s">
        <v>910</v>
      </c>
      <c r="D2107" t="s">
        <v>911</v>
      </c>
      <c r="E2107" t="s">
        <v>912</v>
      </c>
      <c r="F2107" t="s">
        <v>913</v>
      </c>
    </row>
    <row r="2108" spans="1:12" x14ac:dyDescent="0.2">
      <c r="B2108" t="s">
        <v>914</v>
      </c>
    </row>
    <row r="2109" spans="1:12" x14ac:dyDescent="0.2">
      <c r="A2109">
        <v>0</v>
      </c>
      <c r="B2109" t="s">
        <v>915</v>
      </c>
      <c r="C2109" t="s">
        <v>6438</v>
      </c>
      <c r="D2109" t="s">
        <v>1003</v>
      </c>
      <c r="E2109" t="s">
        <v>6439</v>
      </c>
    </row>
    <row r="2110" spans="1:12" x14ac:dyDescent="0.2">
      <c r="A2110">
        <v>1</v>
      </c>
      <c r="B2110" t="s">
        <v>919</v>
      </c>
      <c r="C2110" t="s">
        <v>6440</v>
      </c>
      <c r="D2110" t="s">
        <v>6441</v>
      </c>
      <c r="E2110" t="s">
        <v>6442</v>
      </c>
    </row>
    <row r="2111" spans="1:12" x14ac:dyDescent="0.2">
      <c r="A2111">
        <v>2</v>
      </c>
      <c r="B2111" t="s">
        <v>923</v>
      </c>
      <c r="C2111" t="s">
        <v>6443</v>
      </c>
      <c r="D2111" t="s">
        <v>6444</v>
      </c>
      <c r="E2111" t="s">
        <v>6445</v>
      </c>
    </row>
    <row r="2112" spans="1:12" x14ac:dyDescent="0.2">
      <c r="A2112">
        <v>3</v>
      </c>
      <c r="B2112" t="s">
        <v>926</v>
      </c>
      <c r="C2112" t="s">
        <v>6446</v>
      </c>
      <c r="D2112" t="s">
        <v>6447</v>
      </c>
      <c r="E2112" t="s">
        <v>6448</v>
      </c>
    </row>
    <row r="2113" spans="1:5" x14ac:dyDescent="0.2">
      <c r="A2113">
        <v>4</v>
      </c>
      <c r="B2113" t="s">
        <v>930</v>
      </c>
      <c r="C2113" t="s">
        <v>6449</v>
      </c>
      <c r="D2113" t="s">
        <v>6450</v>
      </c>
      <c r="E2113" t="s">
        <v>6451</v>
      </c>
    </row>
    <row r="2114" spans="1:5" x14ac:dyDescent="0.2">
      <c r="A2114">
        <v>5</v>
      </c>
      <c r="B2114" t="s">
        <v>934</v>
      </c>
      <c r="C2114" t="s">
        <v>927</v>
      </c>
      <c r="D2114" t="s">
        <v>928</v>
      </c>
      <c r="E2114" t="s">
        <v>929</v>
      </c>
    </row>
    <row r="2115" spans="1:5" x14ac:dyDescent="0.2">
      <c r="A2115">
        <v>6</v>
      </c>
      <c r="B2115" t="s">
        <v>935</v>
      </c>
      <c r="C2115" t="s">
        <v>927</v>
      </c>
      <c r="D2115" t="s">
        <v>928</v>
      </c>
      <c r="E2115" t="s">
        <v>929</v>
      </c>
    </row>
    <row r="2116" spans="1:5" x14ac:dyDescent="0.2">
      <c r="A2116">
        <v>7</v>
      </c>
      <c r="B2116" t="s">
        <v>939</v>
      </c>
      <c r="C2116" t="s">
        <v>6452</v>
      </c>
      <c r="D2116" t="s">
        <v>6453</v>
      </c>
      <c r="E2116" t="s">
        <v>6454</v>
      </c>
    </row>
    <row r="2117" spans="1:5" x14ac:dyDescent="0.2">
      <c r="A2117">
        <v>8</v>
      </c>
      <c r="B2117" t="s">
        <v>943</v>
      </c>
      <c r="C2117" t="s">
        <v>74</v>
      </c>
      <c r="D2117" t="s">
        <v>979</v>
      </c>
      <c r="E2117" t="s">
        <v>6455</v>
      </c>
    </row>
    <row r="2118" spans="1:5" x14ac:dyDescent="0.2">
      <c r="A2118">
        <v>9</v>
      </c>
      <c r="B2118" t="s">
        <v>947</v>
      </c>
      <c r="C2118" t="s">
        <v>948</v>
      </c>
      <c r="D2118" t="s">
        <v>949</v>
      </c>
      <c r="E2118" t="s">
        <v>950</v>
      </c>
    </row>
    <row r="2119" spans="1:5" x14ac:dyDescent="0.2">
      <c r="A2119">
        <v>10</v>
      </c>
      <c r="B2119" t="s">
        <v>951</v>
      </c>
      <c r="C2119" t="s">
        <v>927</v>
      </c>
      <c r="D2119" t="s">
        <v>928</v>
      </c>
      <c r="E2119" t="s">
        <v>929</v>
      </c>
    </row>
    <row r="2120" spans="1:5" x14ac:dyDescent="0.2">
      <c r="A2120">
        <v>11</v>
      </c>
      <c r="B2120" t="s">
        <v>955</v>
      </c>
      <c r="C2120" t="s">
        <v>927</v>
      </c>
      <c r="D2120" t="s">
        <v>928</v>
      </c>
      <c r="E2120" t="s">
        <v>929</v>
      </c>
    </row>
    <row r="2121" spans="1:5" x14ac:dyDescent="0.2">
      <c r="A2121">
        <v>12</v>
      </c>
      <c r="B2121" t="s">
        <v>959</v>
      </c>
      <c r="C2121" t="s">
        <v>927</v>
      </c>
      <c r="D2121" t="s">
        <v>928</v>
      </c>
      <c r="E2121" t="s">
        <v>929</v>
      </c>
    </row>
    <row r="2122" spans="1:5" x14ac:dyDescent="0.2">
      <c r="A2122">
        <v>13</v>
      </c>
      <c r="B2122" t="s">
        <v>963</v>
      </c>
      <c r="C2122" t="s">
        <v>6456</v>
      </c>
      <c r="D2122" t="s">
        <v>6457</v>
      </c>
      <c r="E2122" t="s">
        <v>6458</v>
      </c>
    </row>
    <row r="2123" spans="1:5" x14ac:dyDescent="0.2">
      <c r="A2123">
        <v>14</v>
      </c>
      <c r="B2123" t="s">
        <v>966</v>
      </c>
      <c r="C2123" t="s">
        <v>6459</v>
      </c>
      <c r="D2123" t="s">
        <v>928</v>
      </c>
      <c r="E2123" t="s">
        <v>1058</v>
      </c>
    </row>
    <row r="2124" spans="1:5" x14ac:dyDescent="0.2">
      <c r="A2124">
        <v>15</v>
      </c>
      <c r="B2124" t="s">
        <v>970</v>
      </c>
      <c r="C2124" t="s">
        <v>6460</v>
      </c>
      <c r="D2124" t="s">
        <v>6461</v>
      </c>
      <c r="E2124" t="s">
        <v>6462</v>
      </c>
    </row>
    <row r="2125" spans="1:5" x14ac:dyDescent="0.2">
      <c r="A2125">
        <v>16</v>
      </c>
      <c r="B2125" t="s">
        <v>974</v>
      </c>
      <c r="C2125" t="s">
        <v>6463</v>
      </c>
      <c r="D2125" t="s">
        <v>6464</v>
      </c>
      <c r="E2125" t="s">
        <v>2364</v>
      </c>
    </row>
    <row r="2126" spans="1:5" x14ac:dyDescent="0.2">
      <c r="A2126">
        <v>17</v>
      </c>
      <c r="B2126" t="s">
        <v>978</v>
      </c>
      <c r="C2126" t="s">
        <v>927</v>
      </c>
      <c r="D2126" t="s">
        <v>928</v>
      </c>
      <c r="E2126" t="s">
        <v>929</v>
      </c>
    </row>
    <row r="2127" spans="1:5" x14ac:dyDescent="0.2">
      <c r="A2127">
        <v>18</v>
      </c>
      <c r="B2127" t="s">
        <v>981</v>
      </c>
      <c r="C2127" t="s">
        <v>6465</v>
      </c>
      <c r="D2127" t="s">
        <v>979</v>
      </c>
      <c r="E2127" t="s">
        <v>6466</v>
      </c>
    </row>
    <row r="2128" spans="1:5" x14ac:dyDescent="0.2">
      <c r="A2128">
        <v>19</v>
      </c>
      <c r="B2128" t="s">
        <v>985</v>
      </c>
      <c r="C2128" t="s">
        <v>927</v>
      </c>
      <c r="D2128" t="s">
        <v>928</v>
      </c>
      <c r="E2128" t="s">
        <v>929</v>
      </c>
    </row>
    <row r="2129" spans="1:15" x14ac:dyDescent="0.2">
      <c r="A2129">
        <v>20</v>
      </c>
      <c r="B2129" t="s">
        <v>989</v>
      </c>
      <c r="C2129" t="s">
        <v>6467</v>
      </c>
      <c r="D2129" t="s">
        <v>6468</v>
      </c>
      <c r="E2129" t="s">
        <v>6469</v>
      </c>
    </row>
    <row r="2130" spans="1:15" x14ac:dyDescent="0.2">
      <c r="A2130">
        <v>21</v>
      </c>
      <c r="B2130" t="s">
        <v>993</v>
      </c>
      <c r="C2130" t="s">
        <v>6470</v>
      </c>
      <c r="D2130" t="s">
        <v>6471</v>
      </c>
      <c r="E2130" t="s">
        <v>6472</v>
      </c>
    </row>
    <row r="2131" spans="1:15" x14ac:dyDescent="0.2">
      <c r="A2131">
        <v>22</v>
      </c>
      <c r="B2131" t="s">
        <v>997</v>
      </c>
      <c r="C2131" t="s">
        <v>6473</v>
      </c>
      <c r="D2131" t="s">
        <v>6474</v>
      </c>
      <c r="E2131" t="s">
        <v>6475</v>
      </c>
    </row>
    <row r="2132" spans="1:15" x14ac:dyDescent="0.2">
      <c r="A2132">
        <v>23</v>
      </c>
      <c r="B2132" t="s">
        <v>1001</v>
      </c>
      <c r="C2132" t="s">
        <v>927</v>
      </c>
      <c r="D2132" t="s">
        <v>928</v>
      </c>
      <c r="E2132" t="s">
        <v>929</v>
      </c>
    </row>
    <row r="2133" spans="1:15" x14ac:dyDescent="0.2">
      <c r="A2133">
        <v>24</v>
      </c>
      <c r="B2133" t="s">
        <v>1005</v>
      </c>
      <c r="C2133" t="s">
        <v>138</v>
      </c>
      <c r="D2133" t="s">
        <v>1003</v>
      </c>
      <c r="E2133" t="s">
        <v>2152</v>
      </c>
    </row>
    <row r="2136" spans="1:15" x14ac:dyDescent="0.2">
      <c r="A2136" t="s">
        <v>1008</v>
      </c>
      <c r="B2136" t="s">
        <v>1009</v>
      </c>
      <c r="C2136" t="s">
        <v>1010</v>
      </c>
      <c r="D2136" t="s">
        <v>1011</v>
      </c>
    </row>
    <row r="2137" spans="1:15" x14ac:dyDescent="0.2">
      <c r="A2137" t="s">
        <v>893</v>
      </c>
    </row>
    <row r="2138" spans="1:15" x14ac:dyDescent="0.2">
      <c r="A2138" t="s">
        <v>894</v>
      </c>
      <c r="B2138">
        <v>1</v>
      </c>
    </row>
    <row r="2139" spans="1:15" x14ac:dyDescent="0.2">
      <c r="B2139">
        <v>1</v>
      </c>
      <c r="C2139">
        <v>2</v>
      </c>
      <c r="D2139">
        <v>3</v>
      </c>
      <c r="E2139">
        <v>4</v>
      </c>
      <c r="F2139">
        <v>5</v>
      </c>
      <c r="G2139">
        <v>6</v>
      </c>
      <c r="H2139">
        <v>7</v>
      </c>
      <c r="I2139">
        <v>8</v>
      </c>
      <c r="J2139">
        <v>9</v>
      </c>
      <c r="K2139">
        <v>10</v>
      </c>
      <c r="L2139">
        <v>11</v>
      </c>
      <c r="M2139">
        <v>12</v>
      </c>
      <c r="N2139">
        <v>13</v>
      </c>
      <c r="O2139">
        <v>14</v>
      </c>
    </row>
    <row r="2140" spans="1:15" x14ac:dyDescent="0.2">
      <c r="B2140" t="s">
        <v>895</v>
      </c>
    </row>
    <row r="2141" spans="1:15" x14ac:dyDescent="0.2">
      <c r="B2141" t="s">
        <v>6476</v>
      </c>
      <c r="C2141" t="s">
        <v>6477</v>
      </c>
      <c r="D2141" t="s">
        <v>6478</v>
      </c>
      <c r="E2141" t="s">
        <v>2746</v>
      </c>
      <c r="F2141" t="s">
        <v>6479</v>
      </c>
      <c r="G2141" t="s">
        <v>6480</v>
      </c>
      <c r="H2141" t="s">
        <v>1019</v>
      </c>
      <c r="I2141" t="s">
        <v>3044</v>
      </c>
      <c r="J2141" t="s">
        <v>2999</v>
      </c>
      <c r="K2141" t="s">
        <v>2837</v>
      </c>
      <c r="L2141" t="s">
        <v>2746</v>
      </c>
      <c r="M2141" t="s">
        <v>6481</v>
      </c>
      <c r="N2141" t="s">
        <v>6482</v>
      </c>
      <c r="O2141" t="s">
        <v>2129</v>
      </c>
    </row>
    <row r="2142" spans="1:15" x14ac:dyDescent="0.2">
      <c r="B2142" t="s">
        <v>6483</v>
      </c>
      <c r="C2142" t="s">
        <v>6484</v>
      </c>
      <c r="D2142" t="s">
        <v>6485</v>
      </c>
      <c r="E2142" t="s">
        <v>6486</v>
      </c>
      <c r="F2142" t="s">
        <v>1052</v>
      </c>
      <c r="G2142" t="s">
        <v>6487</v>
      </c>
      <c r="H2142" t="s">
        <v>929</v>
      </c>
      <c r="I2142" t="s">
        <v>6488</v>
      </c>
      <c r="J2142" t="s">
        <v>6486</v>
      </c>
      <c r="K2142" t="s">
        <v>6489</v>
      </c>
      <c r="L2142" t="s">
        <v>6490</v>
      </c>
      <c r="M2142" t="s">
        <v>1027</v>
      </c>
      <c r="N2142" t="s">
        <v>1031</v>
      </c>
      <c r="O2142" t="s">
        <v>929</v>
      </c>
    </row>
    <row r="2143" spans="1:15" x14ac:dyDescent="0.2">
      <c r="B2143" t="s">
        <v>895</v>
      </c>
    </row>
    <row r="2144" spans="1:15" x14ac:dyDescent="0.2">
      <c r="A2144" t="s">
        <v>894</v>
      </c>
      <c r="B2144">
        <v>2</v>
      </c>
    </row>
    <row r="2145" spans="1:16" x14ac:dyDescent="0.2">
      <c r="B2145">
        <v>15</v>
      </c>
      <c r="C2145">
        <v>16</v>
      </c>
      <c r="D2145">
        <v>17</v>
      </c>
      <c r="E2145">
        <v>18</v>
      </c>
      <c r="F2145">
        <v>19</v>
      </c>
      <c r="G2145">
        <v>20</v>
      </c>
      <c r="H2145">
        <v>21</v>
      </c>
      <c r="I2145">
        <v>22</v>
      </c>
      <c r="J2145">
        <v>23</v>
      </c>
      <c r="K2145">
        <v>24</v>
      </c>
      <c r="L2145">
        <v>25</v>
      </c>
      <c r="M2145">
        <v>26</v>
      </c>
      <c r="N2145">
        <v>27</v>
      </c>
      <c r="O2145">
        <v>28</v>
      </c>
    </row>
    <row r="2146" spans="1:16" x14ac:dyDescent="0.2">
      <c r="B2146" t="s">
        <v>895</v>
      </c>
    </row>
    <row r="2147" spans="1:16" x14ac:dyDescent="0.2">
      <c r="B2147" t="s">
        <v>6491</v>
      </c>
      <c r="C2147" t="s">
        <v>6492</v>
      </c>
      <c r="D2147" t="s">
        <v>2766</v>
      </c>
      <c r="E2147" t="s">
        <v>6493</v>
      </c>
      <c r="F2147" t="s">
        <v>6494</v>
      </c>
      <c r="G2147" t="s">
        <v>6495</v>
      </c>
      <c r="H2147" t="s">
        <v>2121</v>
      </c>
      <c r="I2147" t="s">
        <v>6496</v>
      </c>
      <c r="J2147" t="s">
        <v>6497</v>
      </c>
      <c r="K2147" t="s">
        <v>6498</v>
      </c>
      <c r="L2147" t="s">
        <v>2088</v>
      </c>
      <c r="M2147" t="s">
        <v>2088</v>
      </c>
      <c r="N2147" t="s">
        <v>6499</v>
      </c>
      <c r="O2147" t="s">
        <v>2861</v>
      </c>
    </row>
    <row r="2148" spans="1:16" x14ac:dyDescent="0.2">
      <c r="B2148" t="s">
        <v>6500</v>
      </c>
      <c r="C2148" t="s">
        <v>6484</v>
      </c>
      <c r="D2148" t="s">
        <v>6501</v>
      </c>
      <c r="E2148" t="s">
        <v>6486</v>
      </c>
      <c r="F2148" t="s">
        <v>6502</v>
      </c>
      <c r="G2148" t="s">
        <v>6503</v>
      </c>
      <c r="H2148" t="s">
        <v>929</v>
      </c>
      <c r="I2148" t="s">
        <v>6504</v>
      </c>
      <c r="J2148" t="s">
        <v>6501</v>
      </c>
      <c r="K2148" t="s">
        <v>6505</v>
      </c>
      <c r="L2148" t="s">
        <v>6506</v>
      </c>
      <c r="M2148" t="s">
        <v>1052</v>
      </c>
      <c r="N2148" t="s">
        <v>6503</v>
      </c>
      <c r="O2148" t="s">
        <v>929</v>
      </c>
    </row>
    <row r="2149" spans="1:16" x14ac:dyDescent="0.2">
      <c r="B2149" t="s">
        <v>895</v>
      </c>
    </row>
    <row r="2150" spans="1:16" x14ac:dyDescent="0.2">
      <c r="A2150" t="s">
        <v>135</v>
      </c>
      <c r="B2150">
        <v>25</v>
      </c>
      <c r="C2150" t="s">
        <v>136</v>
      </c>
      <c r="D2150">
        <v>600</v>
      </c>
      <c r="E2150" t="s">
        <v>137</v>
      </c>
      <c r="F2150" t="s">
        <v>138</v>
      </c>
      <c r="G2150" t="s">
        <v>139</v>
      </c>
      <c r="H2150" t="s">
        <v>140</v>
      </c>
      <c r="I2150" t="s">
        <v>141</v>
      </c>
      <c r="J2150" t="s">
        <v>6507</v>
      </c>
      <c r="K2150" t="s">
        <v>143</v>
      </c>
      <c r="L2150" t="s">
        <v>6508</v>
      </c>
      <c r="M2150" t="s">
        <v>145</v>
      </c>
      <c r="N2150" t="s">
        <v>949</v>
      </c>
      <c r="O2150" t="s">
        <v>147</v>
      </c>
      <c r="P2150" t="s">
        <v>6509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97145-2393-E04E-A083-B70667CAAE8B}">
  <dimension ref="A1"/>
  <sheetViews>
    <sheetView topLeftCell="U1" workbookViewId="0">
      <selection activeCell="AF36" sqref="AF36"/>
    </sheetView>
  </sheetViews>
  <sheetFormatPr baseColWidth="10" defaultRowHeight="15" x14ac:dyDescent="0.2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8E4B5-C47A-8A4D-84C7-43F759D2DC86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2</vt:i4>
      </vt:variant>
    </vt:vector>
  </HeadingPairs>
  <TitlesOfParts>
    <vt:vector size="11" baseType="lpstr">
      <vt:lpstr>problem_size_MIP</vt:lpstr>
      <vt:lpstr>problem_size_pattern</vt:lpstr>
      <vt:lpstr>Pattern_vs_MIP</vt:lpstr>
      <vt:lpstr>flexibility_complexety</vt:lpstr>
      <vt:lpstr>Bed_ward_complexety</vt:lpstr>
      <vt:lpstr>12h_9g_250scen_10flex_MIP</vt:lpstr>
      <vt:lpstr>12h_25g_600scen_10flex_MIP</vt:lpstr>
      <vt:lpstr>12h_9g_Cutting_Stock</vt:lpstr>
      <vt:lpstr>Sheet4</vt:lpstr>
      <vt:lpstr>'12h_9g_250scen_10flex_MIP'!MIP_12h_250scen_seed1_flex10_9groups_tabs</vt:lpstr>
      <vt:lpstr>'12h_25g_600scen_10flex_MIP'!MIP_25g_600_scen_OldFullBedCap_10flex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2022-05-06T15:06:50Z</dcterms:created>
  <dcterms:modified xsi:type="dcterms:W3CDTF">2022-05-16T15:05:38Z</dcterms:modified>
</cp:coreProperties>
</file>