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lendcorneliussen/Documents/Studier/Master/GitHub Repository/master2022/input_output/"/>
    </mc:Choice>
  </mc:AlternateContent>
  <xr:revisionPtr revIDLastSave="0" documentId="13_ncr:1_{7ABC3AF0-0B8C-344C-B77E-9363AEC8A3D5}" xr6:coauthVersionLast="47" xr6:coauthVersionMax="47" xr10:uidLastSave="{00000000-0000-0000-0000-000000000000}"/>
  <bookViews>
    <workbookView xWindow="0" yWindow="500" windowWidth="38400" windowHeight="21600" xr2:uid="{A5361B1D-8409-0845-981B-BA630B7E70E6}"/>
  </bookViews>
  <sheets>
    <sheet name="Parameters" sheetId="14" r:id="rId1"/>
    <sheet name="Sets" sheetId="15" r:id="rId2"/>
    <sheet name="MC" sheetId="12" r:id="rId3"/>
    <sheet name="IC" sheetId="5" r:id="rId4"/>
    <sheet name="MCcalculations" sheetId="16" r:id="rId5"/>
    <sheet name="ICcalculations" sheetId="18" r:id="rId6"/>
  </sheet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7" i="16" l="1"/>
  <c r="P147" i="16"/>
  <c r="Q147" i="16"/>
  <c r="R147" i="16"/>
  <c r="S147" i="16"/>
  <c r="T147" i="16"/>
  <c r="U147" i="16"/>
  <c r="O148" i="16"/>
  <c r="P148" i="16"/>
  <c r="Q148" i="16"/>
  <c r="R148" i="16"/>
  <c r="S148" i="16"/>
  <c r="T148" i="16"/>
  <c r="U148" i="16"/>
  <c r="I147" i="16"/>
  <c r="J147" i="16"/>
  <c r="K147" i="16"/>
  <c r="L147" i="16"/>
  <c r="M147" i="16"/>
  <c r="N147" i="16"/>
  <c r="I148" i="16"/>
  <c r="J148" i="16"/>
  <c r="K148" i="16"/>
  <c r="L148" i="16"/>
  <c r="M148" i="16"/>
  <c r="N148" i="16"/>
  <c r="H148" i="16"/>
  <c r="H147" i="16"/>
  <c r="E141" i="16"/>
  <c r="E140" i="16"/>
  <c r="I141" i="16" s="1"/>
  <c r="E138" i="16"/>
  <c r="E137" i="16"/>
  <c r="E127" i="16"/>
  <c r="E126" i="16"/>
  <c r="H128" i="16" s="1"/>
  <c r="E123" i="16"/>
  <c r="E124" i="16"/>
  <c r="I137" i="16"/>
  <c r="I124" i="16"/>
  <c r="C124" i="16"/>
  <c r="I123" i="16"/>
  <c r="J124" i="16"/>
  <c r="J125" i="16"/>
  <c r="K125" i="16"/>
  <c r="J122" i="16"/>
  <c r="K122" i="16"/>
  <c r="C141" i="16"/>
  <c r="C138" i="16"/>
  <c r="C127" i="16"/>
  <c r="J123" i="16"/>
  <c r="AZ94" i="18"/>
  <c r="U93" i="18" s="1"/>
  <c r="AY94" i="18"/>
  <c r="T93" i="18" s="1"/>
  <c r="AX94" i="18"/>
  <c r="S93" i="18" s="1"/>
  <c r="AC93" i="18"/>
  <c r="AB93" i="18"/>
  <c r="AA93" i="18"/>
  <c r="Z93" i="18"/>
  <c r="Y93" i="18"/>
  <c r="X93" i="18"/>
  <c r="W93" i="18"/>
  <c r="V93" i="18"/>
  <c r="X66" i="18"/>
  <c r="S66" i="18" s="1"/>
  <c r="X65" i="18"/>
  <c r="T65" i="18" s="1"/>
  <c r="X64" i="18"/>
  <c r="Q64" i="18" s="1"/>
  <c r="X63" i="18"/>
  <c r="Q63" i="18" s="1"/>
  <c r="X62" i="18"/>
  <c r="O62" i="18" s="1"/>
  <c r="X61" i="18"/>
  <c r="U61" i="18" s="1"/>
  <c r="X60" i="18"/>
  <c r="U60" i="18" s="1"/>
  <c r="X59" i="18"/>
  <c r="U59" i="18" s="1"/>
  <c r="X58" i="18"/>
  <c r="T58" i="18" s="1"/>
  <c r="X57" i="18"/>
  <c r="U57" i="18" s="1"/>
  <c r="X56" i="18"/>
  <c r="L56" i="18" s="1"/>
  <c r="X55" i="18"/>
  <c r="K55" i="18" s="1"/>
  <c r="X54" i="18"/>
  <c r="K54" i="18" s="1"/>
  <c r="X53" i="18"/>
  <c r="T53" i="18" s="1"/>
  <c r="I53" i="18"/>
  <c r="X52" i="18"/>
  <c r="R52" i="18" s="1"/>
  <c r="X51" i="18"/>
  <c r="R51" i="18" s="1"/>
  <c r="X50" i="18"/>
  <c r="R50" i="18" s="1"/>
  <c r="X49" i="18"/>
  <c r="N49" i="18" s="1"/>
  <c r="X48" i="18"/>
  <c r="U48" i="18" s="1"/>
  <c r="H48" i="18"/>
  <c r="X47" i="18"/>
  <c r="S47" i="18" s="1"/>
  <c r="X46" i="18"/>
  <c r="T46" i="18" s="1"/>
  <c r="X45" i="18"/>
  <c r="G45" i="18" s="1"/>
  <c r="X44" i="18"/>
  <c r="T44" i="18" s="1"/>
  <c r="X43" i="18"/>
  <c r="S43" i="18" s="1"/>
  <c r="M43" i="18"/>
  <c r="X42" i="18"/>
  <c r="F42" i="18" s="1"/>
  <c r="S93" i="16"/>
  <c r="T93" i="16"/>
  <c r="U93" i="16"/>
  <c r="V93" i="16"/>
  <c r="W93" i="16"/>
  <c r="X93" i="16"/>
  <c r="Y93" i="16"/>
  <c r="Z93" i="16"/>
  <c r="AA93" i="16"/>
  <c r="AB93" i="16"/>
  <c r="AC93" i="16"/>
  <c r="X42" i="16"/>
  <c r="C42" i="16" s="1"/>
  <c r="AZ94" i="16"/>
  <c r="AY94" i="16"/>
  <c r="AX94" i="16"/>
  <c r="X66" i="16"/>
  <c r="F66" i="16" s="1"/>
  <c r="X65" i="16"/>
  <c r="T65" i="16" s="1"/>
  <c r="X64" i="16"/>
  <c r="S64" i="16" s="1"/>
  <c r="X63" i="16"/>
  <c r="T63" i="16" s="1"/>
  <c r="X62" i="16"/>
  <c r="N62" i="16" s="1"/>
  <c r="X61" i="16"/>
  <c r="T61" i="16" s="1"/>
  <c r="X60" i="16"/>
  <c r="S60" i="16" s="1"/>
  <c r="X59" i="16"/>
  <c r="N59" i="16" s="1"/>
  <c r="X58" i="16"/>
  <c r="N58" i="16" s="1"/>
  <c r="X57" i="16"/>
  <c r="U57" i="16" s="1"/>
  <c r="X56" i="16"/>
  <c r="S56" i="16" s="1"/>
  <c r="X55" i="16"/>
  <c r="M55" i="16" s="1"/>
  <c r="X54" i="16"/>
  <c r="R54" i="16" s="1"/>
  <c r="X53" i="16"/>
  <c r="U53" i="16" s="1"/>
  <c r="X52" i="16"/>
  <c r="Q52" i="16" s="1"/>
  <c r="X51" i="16"/>
  <c r="Q51" i="16" s="1"/>
  <c r="X50" i="16"/>
  <c r="P50" i="16" s="1"/>
  <c r="X49" i="16"/>
  <c r="S49" i="16" s="1"/>
  <c r="X48" i="16"/>
  <c r="Q48" i="16" s="1"/>
  <c r="X47" i="16"/>
  <c r="Q47" i="16" s="1"/>
  <c r="X46" i="16"/>
  <c r="P46" i="16" s="1"/>
  <c r="X45" i="16"/>
  <c r="T45" i="16" s="1"/>
  <c r="X44" i="16"/>
  <c r="Q44" i="16" s="1"/>
  <c r="X43" i="16"/>
  <c r="Q43" i="16" s="1"/>
  <c r="I142" i="16" l="1"/>
  <c r="J144" i="16"/>
  <c r="M137" i="16"/>
  <c r="H142" i="16"/>
  <c r="I143" i="16"/>
  <c r="I129" i="16"/>
  <c r="J130" i="16"/>
  <c r="H127" i="16"/>
  <c r="I128" i="16"/>
  <c r="N123" i="16"/>
  <c r="L124" i="16"/>
  <c r="M142" i="16"/>
  <c r="N143" i="16"/>
  <c r="M141" i="16"/>
  <c r="N142" i="16"/>
  <c r="L144" i="16"/>
  <c r="N141" i="16"/>
  <c r="N144" i="16"/>
  <c r="L143" i="16"/>
  <c r="M144" i="16"/>
  <c r="L141" i="16"/>
  <c r="L142" i="16"/>
  <c r="M143" i="16"/>
  <c r="H141" i="16"/>
  <c r="I144" i="16"/>
  <c r="H143" i="16"/>
  <c r="K142" i="16"/>
  <c r="K141" i="16"/>
  <c r="H144" i="16"/>
  <c r="K143" i="16"/>
  <c r="J142" i="16"/>
  <c r="J141" i="16"/>
  <c r="K144" i="16"/>
  <c r="J143" i="16"/>
  <c r="I136" i="16"/>
  <c r="N139" i="16"/>
  <c r="J139" i="16"/>
  <c r="M138" i="16"/>
  <c r="I138" i="16"/>
  <c r="L137" i="16"/>
  <c r="H137" i="16"/>
  <c r="H136" i="16"/>
  <c r="L136" i="16"/>
  <c r="M139" i="16"/>
  <c r="I139" i="16"/>
  <c r="L138" i="16"/>
  <c r="H138" i="16"/>
  <c r="K137" i="16"/>
  <c r="J137" i="16"/>
  <c r="K136" i="16"/>
  <c r="Y147" i="16" s="1"/>
  <c r="AF147" i="16" s="1"/>
  <c r="N136" i="16"/>
  <c r="L139" i="16"/>
  <c r="H139" i="16"/>
  <c r="K138" i="16"/>
  <c r="N137" i="16"/>
  <c r="J136" i="16"/>
  <c r="X147" i="16" s="1"/>
  <c r="AE147" i="16" s="1"/>
  <c r="M136" i="16"/>
  <c r="K139" i="16"/>
  <c r="N138" i="16"/>
  <c r="J138" i="16"/>
  <c r="I127" i="16"/>
  <c r="W148" i="16" s="1"/>
  <c r="AD148" i="16" s="1"/>
  <c r="M128" i="16"/>
  <c r="N129" i="16"/>
  <c r="M127" i="16"/>
  <c r="N128" i="16"/>
  <c r="L130" i="16"/>
  <c r="N127" i="16"/>
  <c r="AB148" i="16" s="1"/>
  <c r="AI148" i="16" s="1"/>
  <c r="N130" i="16"/>
  <c r="L129" i="16"/>
  <c r="M130" i="16"/>
  <c r="L127" i="16"/>
  <c r="Z148" i="16" s="1"/>
  <c r="AG148" i="16" s="1"/>
  <c r="L128" i="16"/>
  <c r="M129" i="16"/>
  <c r="I130" i="16"/>
  <c r="H129" i="16"/>
  <c r="K128" i="16"/>
  <c r="K127" i="16"/>
  <c r="H130" i="16"/>
  <c r="K129" i="16"/>
  <c r="J128" i="16"/>
  <c r="J127" i="16"/>
  <c r="K130" i="16"/>
  <c r="J129" i="16"/>
  <c r="L123" i="16"/>
  <c r="M122" i="16"/>
  <c r="AA147" i="16" s="1"/>
  <c r="AH147" i="16" s="1"/>
  <c r="L122" i="16"/>
  <c r="N125" i="16"/>
  <c r="N124" i="16"/>
  <c r="M125" i="16"/>
  <c r="M124" i="16"/>
  <c r="M123" i="16"/>
  <c r="H123" i="16"/>
  <c r="K123" i="16"/>
  <c r="I122" i="16"/>
  <c r="I125" i="16"/>
  <c r="H124" i="16"/>
  <c r="H122" i="16"/>
  <c r="N122" i="16"/>
  <c r="L125" i="16"/>
  <c r="H125" i="16"/>
  <c r="K124" i="16"/>
  <c r="G48" i="18"/>
  <c r="B65" i="16"/>
  <c r="F65" i="16"/>
  <c r="C65" i="16"/>
  <c r="E65" i="16"/>
  <c r="P48" i="18"/>
  <c r="B53" i="18"/>
  <c r="K51" i="18"/>
  <c r="C48" i="18"/>
  <c r="K48" i="18"/>
  <c r="D48" i="18"/>
  <c r="O48" i="18"/>
  <c r="G65" i="16"/>
  <c r="J65" i="16"/>
  <c r="K65" i="16"/>
  <c r="I65" i="16"/>
  <c r="E51" i="16"/>
  <c r="B53" i="16"/>
  <c r="G44" i="18"/>
  <c r="F57" i="18"/>
  <c r="P64" i="18"/>
  <c r="J53" i="18"/>
  <c r="D50" i="18"/>
  <c r="L48" i="18"/>
  <c r="B43" i="18"/>
  <c r="H43" i="18"/>
  <c r="I43" i="18"/>
  <c r="B44" i="18"/>
  <c r="E43" i="18"/>
  <c r="J43" i="18"/>
  <c r="P43" i="18"/>
  <c r="C44" i="18"/>
  <c r="N44" i="18"/>
  <c r="E46" i="18"/>
  <c r="T48" i="18"/>
  <c r="H50" i="18"/>
  <c r="U53" i="18"/>
  <c r="D43" i="18"/>
  <c r="N43" i="18"/>
  <c r="M44" i="18"/>
  <c r="F43" i="18"/>
  <c r="L43" i="18"/>
  <c r="Q43" i="18"/>
  <c r="F44" i="18"/>
  <c r="U44" i="18"/>
  <c r="Q46" i="18"/>
  <c r="B57" i="18"/>
  <c r="I63" i="18"/>
  <c r="F65" i="18"/>
  <c r="K66" i="18"/>
  <c r="N65" i="18"/>
  <c r="F61" i="18"/>
  <c r="P61" i="18"/>
  <c r="B61" i="18"/>
  <c r="J61" i="18"/>
  <c r="T61" i="18"/>
  <c r="K61" i="18"/>
  <c r="E61" i="18"/>
  <c r="O61" i="18"/>
  <c r="K58" i="18"/>
  <c r="N57" i="18"/>
  <c r="J57" i="18"/>
  <c r="Q56" i="18"/>
  <c r="Q55" i="18"/>
  <c r="P54" i="18"/>
  <c r="C57" i="18"/>
  <c r="G57" i="18"/>
  <c r="K57" i="18"/>
  <c r="O57" i="18"/>
  <c r="S57" i="18"/>
  <c r="D58" i="18"/>
  <c r="O58" i="18"/>
  <c r="E59" i="18"/>
  <c r="O59" i="18"/>
  <c r="E60" i="18"/>
  <c r="P60" i="18"/>
  <c r="I65" i="18"/>
  <c r="Q65" i="18"/>
  <c r="D66" i="18"/>
  <c r="O66" i="18"/>
  <c r="T43" i="18"/>
  <c r="D44" i="18"/>
  <c r="I44" i="18"/>
  <c r="Q44" i="18"/>
  <c r="F45" i="18"/>
  <c r="F46" i="18"/>
  <c r="E48" i="18"/>
  <c r="I48" i="18"/>
  <c r="M48" i="18"/>
  <c r="Q48" i="18"/>
  <c r="F49" i="18"/>
  <c r="L52" i="18"/>
  <c r="E53" i="18"/>
  <c r="M53" i="18"/>
  <c r="D57" i="18"/>
  <c r="H57" i="18"/>
  <c r="L57" i="18"/>
  <c r="P57" i="18"/>
  <c r="T57" i="18"/>
  <c r="F58" i="18"/>
  <c r="P58" i="18"/>
  <c r="F59" i="18"/>
  <c r="Q59" i="18"/>
  <c r="F60" i="18"/>
  <c r="Q60" i="18"/>
  <c r="C61" i="18"/>
  <c r="G61" i="18"/>
  <c r="L61" i="18"/>
  <c r="R61" i="18"/>
  <c r="C62" i="18"/>
  <c r="B65" i="18"/>
  <c r="J65" i="18"/>
  <c r="R65" i="18"/>
  <c r="F66" i="18"/>
  <c r="P66" i="18"/>
  <c r="R57" i="18"/>
  <c r="K59" i="18"/>
  <c r="L60" i="18"/>
  <c r="E44" i="18"/>
  <c r="J44" i="18"/>
  <c r="R44" i="18"/>
  <c r="N45" i="18"/>
  <c r="I46" i="18"/>
  <c r="B48" i="18"/>
  <c r="F48" i="18"/>
  <c r="J48" i="18"/>
  <c r="N48" i="18"/>
  <c r="S48" i="18"/>
  <c r="F51" i="18"/>
  <c r="Q52" i="18"/>
  <c r="F53" i="18"/>
  <c r="N53" i="18"/>
  <c r="E57" i="18"/>
  <c r="I57" i="18"/>
  <c r="M57" i="18"/>
  <c r="Q57" i="18"/>
  <c r="J58" i="18"/>
  <c r="J59" i="18"/>
  <c r="J60" i="18"/>
  <c r="D61" i="18"/>
  <c r="H61" i="18"/>
  <c r="N61" i="18"/>
  <c r="S61" i="18"/>
  <c r="N62" i="18"/>
  <c r="I64" i="18"/>
  <c r="E65" i="18"/>
  <c r="M65" i="18"/>
  <c r="U65" i="18"/>
  <c r="J66" i="18"/>
  <c r="T66" i="18"/>
  <c r="Q53" i="18"/>
  <c r="R53" i="18"/>
  <c r="F52" i="18"/>
  <c r="L50" i="18"/>
  <c r="P50" i="18"/>
  <c r="R49" i="18"/>
  <c r="B49" i="18"/>
  <c r="R48" i="18"/>
  <c r="F47" i="18"/>
  <c r="Q47" i="18"/>
  <c r="D47" i="18"/>
  <c r="I47" i="18"/>
  <c r="N47" i="18"/>
  <c r="T47" i="18"/>
  <c r="L47" i="18"/>
  <c r="E47" i="18"/>
  <c r="J47" i="18"/>
  <c r="P47" i="18"/>
  <c r="U47" i="18"/>
  <c r="B47" i="18"/>
  <c r="H47" i="18"/>
  <c r="M47" i="18"/>
  <c r="R47" i="18"/>
  <c r="U46" i="18"/>
  <c r="B46" i="18"/>
  <c r="M46" i="18"/>
  <c r="K44" i="18"/>
  <c r="O44" i="18"/>
  <c r="S44" i="18"/>
  <c r="H44" i="18"/>
  <c r="L44" i="18"/>
  <c r="P44" i="18"/>
  <c r="U43" i="18"/>
  <c r="R43" i="18"/>
  <c r="N65" i="16"/>
  <c r="J49" i="16"/>
  <c r="I51" i="16"/>
  <c r="M65" i="16"/>
  <c r="O51" i="16"/>
  <c r="Q65" i="16"/>
  <c r="R62" i="16"/>
  <c r="O65" i="16"/>
  <c r="U47" i="16"/>
  <c r="B57" i="16"/>
  <c r="S65" i="16"/>
  <c r="N57" i="16"/>
  <c r="R65" i="16"/>
  <c r="B66" i="16"/>
  <c r="R66" i="16"/>
  <c r="U65" i="16"/>
  <c r="B62" i="16"/>
  <c r="F61" i="16"/>
  <c r="N61" i="16"/>
  <c r="F57" i="16"/>
  <c r="R57" i="16"/>
  <c r="I56" i="16"/>
  <c r="P56" i="16"/>
  <c r="G55" i="16"/>
  <c r="J54" i="16"/>
  <c r="C54" i="16"/>
  <c r="P54" i="16"/>
  <c r="H54" i="16"/>
  <c r="T54" i="16"/>
  <c r="N54" i="16"/>
  <c r="L49" i="16"/>
  <c r="D56" i="16"/>
  <c r="I55" i="16"/>
  <c r="Q56" i="16"/>
  <c r="Q61" i="16"/>
  <c r="N55" i="16"/>
  <c r="L56" i="16"/>
  <c r="B61" i="16"/>
  <c r="J61" i="16"/>
  <c r="R61" i="16"/>
  <c r="F62" i="16"/>
  <c r="J56" i="16"/>
  <c r="I61" i="16"/>
  <c r="P49" i="16"/>
  <c r="E56" i="16"/>
  <c r="T56" i="16"/>
  <c r="E49" i="16"/>
  <c r="U49" i="16"/>
  <c r="F51" i="16"/>
  <c r="F54" i="16"/>
  <c r="O54" i="16"/>
  <c r="C55" i="16"/>
  <c r="U55" i="16"/>
  <c r="F56" i="16"/>
  <c r="N56" i="16"/>
  <c r="U56" i="16"/>
  <c r="J57" i="16"/>
  <c r="E61" i="16"/>
  <c r="M61" i="16"/>
  <c r="U61" i="16"/>
  <c r="J62" i="16"/>
  <c r="N50" i="16"/>
  <c r="R53" i="16"/>
  <c r="P42" i="16"/>
  <c r="T46" i="16"/>
  <c r="U48" i="16"/>
  <c r="D50" i="16"/>
  <c r="T50" i="16"/>
  <c r="H50" i="16"/>
  <c r="K50" i="16"/>
  <c r="S51" i="16"/>
  <c r="F53" i="16"/>
  <c r="Q51" i="18"/>
  <c r="J49" i="18"/>
  <c r="B50" i="18"/>
  <c r="F50" i="18"/>
  <c r="J50" i="18"/>
  <c r="N50" i="18"/>
  <c r="S50" i="18"/>
  <c r="C51" i="18"/>
  <c r="I51" i="18"/>
  <c r="N51" i="18"/>
  <c r="S51" i="18"/>
  <c r="D52" i="18"/>
  <c r="I52" i="18"/>
  <c r="N52" i="18"/>
  <c r="T52" i="18"/>
  <c r="C53" i="18"/>
  <c r="G53" i="18"/>
  <c r="K53" i="18"/>
  <c r="O53" i="18"/>
  <c r="S53" i="18"/>
  <c r="F54" i="18"/>
  <c r="F55" i="18"/>
  <c r="F56" i="18"/>
  <c r="I61" i="18"/>
  <c r="M61" i="18"/>
  <c r="Q61" i="18"/>
  <c r="H62" i="18"/>
  <c r="S62" i="18"/>
  <c r="E63" i="18"/>
  <c r="K63" i="18"/>
  <c r="S63" i="18"/>
  <c r="E64" i="18"/>
  <c r="L64" i="18"/>
  <c r="T64" i="18"/>
  <c r="C65" i="18"/>
  <c r="G65" i="18"/>
  <c r="K65" i="18"/>
  <c r="O65" i="18"/>
  <c r="S65" i="18"/>
  <c r="B66" i="18"/>
  <c r="G66" i="18"/>
  <c r="L66" i="18"/>
  <c r="R66" i="18"/>
  <c r="C50" i="18"/>
  <c r="G50" i="18"/>
  <c r="K50" i="18"/>
  <c r="O50" i="18"/>
  <c r="T50" i="18"/>
  <c r="E51" i="18"/>
  <c r="J51" i="18"/>
  <c r="O51" i="18"/>
  <c r="U51" i="18"/>
  <c r="E52" i="18"/>
  <c r="J52" i="18"/>
  <c r="P52" i="18"/>
  <c r="U52" i="18"/>
  <c r="D53" i="18"/>
  <c r="H53" i="18"/>
  <c r="L53" i="18"/>
  <c r="P53" i="18"/>
  <c r="J62" i="18"/>
  <c r="T62" i="18"/>
  <c r="F63" i="18"/>
  <c r="N63" i="18"/>
  <c r="U63" i="18"/>
  <c r="F64" i="18"/>
  <c r="N64" i="18"/>
  <c r="U64" i="18"/>
  <c r="D65" i="18"/>
  <c r="H65" i="18"/>
  <c r="L65" i="18"/>
  <c r="P65" i="18"/>
  <c r="C66" i="18"/>
  <c r="H66" i="18"/>
  <c r="N66" i="18"/>
  <c r="O63" i="18"/>
  <c r="E50" i="18"/>
  <c r="I50" i="18"/>
  <c r="M50" i="18"/>
  <c r="B51" i="18"/>
  <c r="G51" i="18"/>
  <c r="M51" i="18"/>
  <c r="B52" i="18"/>
  <c r="H52" i="18"/>
  <c r="M52" i="18"/>
  <c r="D62" i="18"/>
  <c r="C63" i="18"/>
  <c r="J63" i="18"/>
  <c r="D64" i="18"/>
  <c r="J64" i="18"/>
  <c r="P64" i="16"/>
  <c r="I45" i="16"/>
  <c r="C57" i="16"/>
  <c r="G57" i="16"/>
  <c r="K57" i="16"/>
  <c r="O57" i="16"/>
  <c r="S57" i="16"/>
  <c r="C58" i="16"/>
  <c r="M63" i="16"/>
  <c r="D64" i="16"/>
  <c r="J64" i="16"/>
  <c r="Q64" i="16"/>
  <c r="J63" i="16"/>
  <c r="I64" i="16"/>
  <c r="D57" i="16"/>
  <c r="H57" i="16"/>
  <c r="L57" i="16"/>
  <c r="P57" i="16"/>
  <c r="T57" i="16"/>
  <c r="F58" i="16"/>
  <c r="F60" i="16"/>
  <c r="B63" i="16"/>
  <c r="R63" i="16"/>
  <c r="E64" i="16"/>
  <c r="L64" i="16"/>
  <c r="T64" i="16"/>
  <c r="J46" i="16"/>
  <c r="F49" i="16"/>
  <c r="Q49" i="16"/>
  <c r="F50" i="16"/>
  <c r="S50" i="16"/>
  <c r="N53" i="16"/>
  <c r="D54" i="16"/>
  <c r="K54" i="16"/>
  <c r="S54" i="16"/>
  <c r="E57" i="16"/>
  <c r="I57" i="16"/>
  <c r="M57" i="16"/>
  <c r="Q57" i="16"/>
  <c r="S58" i="16"/>
  <c r="L60" i="16"/>
  <c r="E63" i="16"/>
  <c r="U63" i="16"/>
  <c r="F64" i="16"/>
  <c r="N64" i="16"/>
  <c r="U64" i="16"/>
  <c r="D65" i="16"/>
  <c r="H65" i="16"/>
  <c r="L65" i="16"/>
  <c r="P65" i="16"/>
  <c r="T42" i="18"/>
  <c r="P42" i="18"/>
  <c r="L42" i="18"/>
  <c r="H42" i="18"/>
  <c r="D42" i="18"/>
  <c r="O42" i="18"/>
  <c r="G42" i="18"/>
  <c r="C42" i="18"/>
  <c r="S42" i="18"/>
  <c r="K42" i="18"/>
  <c r="N42" i="18"/>
  <c r="U45" i="18"/>
  <c r="Q45" i="18"/>
  <c r="M45" i="18"/>
  <c r="I45" i="18"/>
  <c r="E45" i="18"/>
  <c r="P45" i="18"/>
  <c r="L45" i="18"/>
  <c r="D45" i="18"/>
  <c r="T45" i="18"/>
  <c r="H45" i="18"/>
  <c r="I42" i="18"/>
  <c r="Q42" i="18"/>
  <c r="O45" i="18"/>
  <c r="B42" i="18"/>
  <c r="J42" i="18"/>
  <c r="R42" i="18"/>
  <c r="B45" i="18"/>
  <c r="J45" i="18"/>
  <c r="R45" i="18"/>
  <c r="E42" i="18"/>
  <c r="M42" i="18"/>
  <c r="U42" i="18"/>
  <c r="C45" i="18"/>
  <c r="K45" i="18"/>
  <c r="S45" i="18"/>
  <c r="U49" i="18"/>
  <c r="Q49" i="18"/>
  <c r="M49" i="18"/>
  <c r="I49" i="18"/>
  <c r="E49" i="18"/>
  <c r="T49" i="18"/>
  <c r="P49" i="18"/>
  <c r="L49" i="18"/>
  <c r="H49" i="18"/>
  <c r="S49" i="18"/>
  <c r="K49" i="18"/>
  <c r="G49" i="18"/>
  <c r="C49" i="18"/>
  <c r="D49" i="18"/>
  <c r="O49" i="18"/>
  <c r="U54" i="18"/>
  <c r="Q54" i="18"/>
  <c r="M54" i="18"/>
  <c r="I54" i="18"/>
  <c r="E54" i="18"/>
  <c r="T54" i="18"/>
  <c r="O54" i="18"/>
  <c r="J54" i="18"/>
  <c r="D54" i="18"/>
  <c r="S54" i="18"/>
  <c r="N54" i="18"/>
  <c r="C54" i="18"/>
  <c r="H54" i="18"/>
  <c r="R54" i="18"/>
  <c r="L54" i="18"/>
  <c r="G54" i="18"/>
  <c r="B54" i="18"/>
  <c r="T55" i="18"/>
  <c r="P55" i="18"/>
  <c r="L55" i="18"/>
  <c r="H55" i="18"/>
  <c r="D55" i="18"/>
  <c r="U55" i="18"/>
  <c r="O55" i="18"/>
  <c r="J55" i="18"/>
  <c r="E55" i="18"/>
  <c r="S55" i="18"/>
  <c r="N55" i="18"/>
  <c r="I55" i="18"/>
  <c r="C55" i="18"/>
  <c r="R55" i="18"/>
  <c r="M55" i="18"/>
  <c r="G55" i="18"/>
  <c r="B55" i="18"/>
  <c r="S56" i="18"/>
  <c r="O56" i="18"/>
  <c r="K56" i="18"/>
  <c r="G56" i="18"/>
  <c r="C56" i="18"/>
  <c r="U56" i="18"/>
  <c r="P56" i="18"/>
  <c r="J56" i="18"/>
  <c r="E56" i="18"/>
  <c r="T56" i="18"/>
  <c r="N56" i="18"/>
  <c r="I56" i="18"/>
  <c r="D56" i="18"/>
  <c r="R56" i="18"/>
  <c r="M56" i="18"/>
  <c r="H56" i="18"/>
  <c r="B56" i="18"/>
  <c r="N46" i="18"/>
  <c r="U58" i="18"/>
  <c r="Q58" i="18"/>
  <c r="M58" i="18"/>
  <c r="I58" i="18"/>
  <c r="E58" i="18"/>
  <c r="T59" i="18"/>
  <c r="P59" i="18"/>
  <c r="L59" i="18"/>
  <c r="H59" i="18"/>
  <c r="D59" i="18"/>
  <c r="S60" i="18"/>
  <c r="O60" i="18"/>
  <c r="K60" i="18"/>
  <c r="G60" i="18"/>
  <c r="C60" i="18"/>
  <c r="O46" i="18"/>
  <c r="R58" i="18"/>
  <c r="M60" i="18"/>
  <c r="U62" i="18"/>
  <c r="Q62" i="18"/>
  <c r="M62" i="18"/>
  <c r="I62" i="18"/>
  <c r="E62" i="18"/>
  <c r="J46" i="18"/>
  <c r="R46" i="18"/>
  <c r="C46" i="18"/>
  <c r="G46" i="18"/>
  <c r="K46" i="18"/>
  <c r="S46" i="18"/>
  <c r="B58" i="18"/>
  <c r="G58" i="18"/>
  <c r="L58" i="18"/>
  <c r="B59" i="18"/>
  <c r="G59" i="18"/>
  <c r="M59" i="18"/>
  <c r="R59" i="18"/>
  <c r="B60" i="18"/>
  <c r="H60" i="18"/>
  <c r="R60" i="18"/>
  <c r="F62" i="18"/>
  <c r="K62" i="18"/>
  <c r="P62" i="18"/>
  <c r="T63" i="18"/>
  <c r="P63" i="18"/>
  <c r="L63" i="18"/>
  <c r="H63" i="18"/>
  <c r="D63" i="18"/>
  <c r="S64" i="18"/>
  <c r="O64" i="18"/>
  <c r="K64" i="18"/>
  <c r="G64" i="18"/>
  <c r="C64" i="18"/>
  <c r="C43" i="18"/>
  <c r="G43" i="18"/>
  <c r="K43" i="18"/>
  <c r="O43" i="18"/>
  <c r="D46" i="18"/>
  <c r="H46" i="18"/>
  <c r="L46" i="18"/>
  <c r="P46" i="18"/>
  <c r="C47" i="18"/>
  <c r="G47" i="18"/>
  <c r="K47" i="18"/>
  <c r="O47" i="18"/>
  <c r="U50" i="18"/>
  <c r="Q50" i="18"/>
  <c r="T51" i="18"/>
  <c r="P51" i="18"/>
  <c r="L51" i="18"/>
  <c r="H51" i="18"/>
  <c r="D51" i="18"/>
  <c r="S52" i="18"/>
  <c r="O52" i="18"/>
  <c r="K52" i="18"/>
  <c r="G52" i="18"/>
  <c r="C52" i="18"/>
  <c r="C58" i="18"/>
  <c r="H58" i="18"/>
  <c r="N58" i="18"/>
  <c r="S58" i="18"/>
  <c r="C59" i="18"/>
  <c r="I59" i="18"/>
  <c r="N59" i="18"/>
  <c r="S59" i="18"/>
  <c r="D60" i="18"/>
  <c r="I60" i="18"/>
  <c r="N60" i="18"/>
  <c r="T60" i="18"/>
  <c r="B62" i="18"/>
  <c r="G62" i="18"/>
  <c r="L62" i="18"/>
  <c r="R62" i="18"/>
  <c r="B63" i="18"/>
  <c r="G63" i="18"/>
  <c r="M63" i="18"/>
  <c r="R63" i="18"/>
  <c r="B64" i="18"/>
  <c r="H64" i="18"/>
  <c r="M64" i="18"/>
  <c r="R64" i="18"/>
  <c r="U66" i="18"/>
  <c r="Q66" i="18"/>
  <c r="M66" i="18"/>
  <c r="I66" i="18"/>
  <c r="E66" i="18"/>
  <c r="R60" i="16"/>
  <c r="C61" i="16"/>
  <c r="Q60" i="16"/>
  <c r="B60" i="16"/>
  <c r="H60" i="16"/>
  <c r="M60" i="16"/>
  <c r="K58" i="16"/>
  <c r="F59" i="16"/>
  <c r="D60" i="16"/>
  <c r="I60" i="16"/>
  <c r="N60" i="16"/>
  <c r="T60" i="16"/>
  <c r="G61" i="16"/>
  <c r="K61" i="16"/>
  <c r="O61" i="16"/>
  <c r="S61" i="16"/>
  <c r="F63" i="16"/>
  <c r="N63" i="16"/>
  <c r="J47" i="16"/>
  <c r="N51" i="16"/>
  <c r="E52" i="16"/>
  <c r="J53" i="16"/>
  <c r="B54" i="16"/>
  <c r="G54" i="16"/>
  <c r="L54" i="16"/>
  <c r="B55" i="16"/>
  <c r="B56" i="16"/>
  <c r="H56" i="16"/>
  <c r="M56" i="16"/>
  <c r="R56" i="16"/>
  <c r="E60" i="16"/>
  <c r="J60" i="16"/>
  <c r="P60" i="16"/>
  <c r="U60" i="16"/>
  <c r="D61" i="16"/>
  <c r="H61" i="16"/>
  <c r="L61" i="16"/>
  <c r="P61" i="16"/>
  <c r="I63" i="16"/>
  <c r="Q63" i="16"/>
  <c r="B64" i="16"/>
  <c r="H64" i="16"/>
  <c r="M64" i="16"/>
  <c r="R64" i="16"/>
  <c r="N52" i="16"/>
  <c r="M45" i="16"/>
  <c r="F52" i="16"/>
  <c r="B45" i="16"/>
  <c r="Q45" i="16"/>
  <c r="B49" i="16"/>
  <c r="H49" i="16"/>
  <c r="M49" i="16"/>
  <c r="R49" i="16"/>
  <c r="K51" i="16"/>
  <c r="U51" i="16"/>
  <c r="I52" i="16"/>
  <c r="T52" i="16"/>
  <c r="P52" i="16"/>
  <c r="E45" i="16"/>
  <c r="U45" i="16"/>
  <c r="J48" i="16"/>
  <c r="D49" i="16"/>
  <c r="I49" i="16"/>
  <c r="N49" i="16"/>
  <c r="T49" i="16"/>
  <c r="O50" i="16"/>
  <c r="L52" i="16"/>
  <c r="U52" i="16"/>
  <c r="R45" i="16"/>
  <c r="F43" i="16"/>
  <c r="F45" i="16"/>
  <c r="J45" i="16"/>
  <c r="N45" i="16"/>
  <c r="K46" i="16"/>
  <c r="L48" i="16"/>
  <c r="K43" i="16"/>
  <c r="C45" i="16"/>
  <c r="O45" i="16"/>
  <c r="O46" i="16"/>
  <c r="E48" i="16"/>
  <c r="B42" i="16"/>
  <c r="F44" i="16"/>
  <c r="K47" i="16"/>
  <c r="F42" i="16"/>
  <c r="L44" i="16"/>
  <c r="G45" i="16"/>
  <c r="K45" i="16"/>
  <c r="S45" i="16"/>
  <c r="D46" i="16"/>
  <c r="E47" i="16"/>
  <c r="O47" i="16"/>
  <c r="P48" i="16"/>
  <c r="K42" i="16"/>
  <c r="D45" i="16"/>
  <c r="H45" i="16"/>
  <c r="L45" i="16"/>
  <c r="P45" i="16"/>
  <c r="F46" i="16"/>
  <c r="F47" i="16"/>
  <c r="F48" i="16"/>
  <c r="C49" i="16"/>
  <c r="G49" i="16"/>
  <c r="K49" i="16"/>
  <c r="O49" i="16"/>
  <c r="C50" i="16"/>
  <c r="J50" i="16"/>
  <c r="C51" i="16"/>
  <c r="J51" i="16"/>
  <c r="D52" i="16"/>
  <c r="J52" i="16"/>
  <c r="C53" i="16"/>
  <c r="G53" i="16"/>
  <c r="K53" i="16"/>
  <c r="O53" i="16"/>
  <c r="S53" i="16"/>
  <c r="D53" i="16"/>
  <c r="H53" i="16"/>
  <c r="L53" i="16"/>
  <c r="P53" i="16"/>
  <c r="T53" i="16"/>
  <c r="E53" i="16"/>
  <c r="I53" i="16"/>
  <c r="M53" i="16"/>
  <c r="Q53" i="16"/>
  <c r="U42" i="16"/>
  <c r="Q42" i="16"/>
  <c r="M42" i="16"/>
  <c r="I42" i="16"/>
  <c r="E42" i="16"/>
  <c r="T43" i="16"/>
  <c r="P43" i="16"/>
  <c r="L43" i="16"/>
  <c r="H43" i="16"/>
  <c r="D43" i="16"/>
  <c r="S44" i="16"/>
  <c r="O44" i="16"/>
  <c r="K44" i="16"/>
  <c r="G44" i="16"/>
  <c r="C44" i="16"/>
  <c r="T59" i="16"/>
  <c r="P59" i="16"/>
  <c r="L59" i="16"/>
  <c r="H59" i="16"/>
  <c r="D59" i="16"/>
  <c r="S59" i="16"/>
  <c r="O59" i="16"/>
  <c r="G59" i="16"/>
  <c r="C59" i="16"/>
  <c r="K59" i="16"/>
  <c r="G42" i="16"/>
  <c r="L42" i="16"/>
  <c r="R42" i="16"/>
  <c r="B43" i="16"/>
  <c r="G43" i="16"/>
  <c r="M43" i="16"/>
  <c r="R43" i="16"/>
  <c r="B44" i="16"/>
  <c r="H44" i="16"/>
  <c r="M44" i="16"/>
  <c r="R44" i="16"/>
  <c r="U46" i="16"/>
  <c r="Q46" i="16"/>
  <c r="M46" i="16"/>
  <c r="I46" i="16"/>
  <c r="E46" i="16"/>
  <c r="T47" i="16"/>
  <c r="P47" i="16"/>
  <c r="L47" i="16"/>
  <c r="H47" i="16"/>
  <c r="D47" i="16"/>
  <c r="S48" i="16"/>
  <c r="O48" i="16"/>
  <c r="K48" i="16"/>
  <c r="G48" i="16"/>
  <c r="C48" i="16"/>
  <c r="T55" i="16"/>
  <c r="P55" i="16"/>
  <c r="L55" i="16"/>
  <c r="H55" i="16"/>
  <c r="D55" i="16"/>
  <c r="O55" i="16"/>
  <c r="S55" i="16"/>
  <c r="U58" i="16"/>
  <c r="Q58" i="16"/>
  <c r="M58" i="16"/>
  <c r="I58" i="16"/>
  <c r="E58" i="16"/>
  <c r="P58" i="16"/>
  <c r="L58" i="16"/>
  <c r="H58" i="16"/>
  <c r="T58" i="16"/>
  <c r="D58" i="16"/>
  <c r="I59" i="16"/>
  <c r="Q59" i="16"/>
  <c r="U66" i="16"/>
  <c r="Q66" i="16"/>
  <c r="M66" i="16"/>
  <c r="I66" i="16"/>
  <c r="E66" i="16"/>
  <c r="P66" i="16"/>
  <c r="H66" i="16"/>
  <c r="D66" i="16"/>
  <c r="T66" i="16"/>
  <c r="L66" i="16"/>
  <c r="S66" i="16"/>
  <c r="O66" i="16"/>
  <c r="K66" i="16"/>
  <c r="G66" i="16"/>
  <c r="C66" i="16"/>
  <c r="H42" i="16"/>
  <c r="N42" i="16"/>
  <c r="S42" i="16"/>
  <c r="C43" i="16"/>
  <c r="I43" i="16"/>
  <c r="N43" i="16"/>
  <c r="S43" i="16"/>
  <c r="D44" i="16"/>
  <c r="I44" i="16"/>
  <c r="N44" i="16"/>
  <c r="T44" i="16"/>
  <c r="B46" i="16"/>
  <c r="G46" i="16"/>
  <c r="L46" i="16"/>
  <c r="R46" i="16"/>
  <c r="B47" i="16"/>
  <c r="G47" i="16"/>
  <c r="M47" i="16"/>
  <c r="R47" i="16"/>
  <c r="B48" i="16"/>
  <c r="H48" i="16"/>
  <c r="M48" i="16"/>
  <c r="R48" i="16"/>
  <c r="U50" i="16"/>
  <c r="Q50" i="16"/>
  <c r="M50" i="16"/>
  <c r="I50" i="16"/>
  <c r="E50" i="16"/>
  <c r="T51" i="16"/>
  <c r="P51" i="16"/>
  <c r="L51" i="16"/>
  <c r="H51" i="16"/>
  <c r="D51" i="16"/>
  <c r="S52" i="16"/>
  <c r="O52" i="16"/>
  <c r="K52" i="16"/>
  <c r="G52" i="16"/>
  <c r="C52" i="16"/>
  <c r="E55" i="16"/>
  <c r="J55" i="16"/>
  <c r="Q55" i="16"/>
  <c r="G58" i="16"/>
  <c r="O58" i="16"/>
  <c r="B59" i="16"/>
  <c r="J59" i="16"/>
  <c r="R59" i="16"/>
  <c r="J66" i="16"/>
  <c r="D42" i="16"/>
  <c r="J42" i="16"/>
  <c r="O42" i="16"/>
  <c r="T42" i="16"/>
  <c r="E43" i="16"/>
  <c r="J43" i="16"/>
  <c r="O43" i="16"/>
  <c r="U43" i="16"/>
  <c r="E44" i="16"/>
  <c r="J44" i="16"/>
  <c r="P44" i="16"/>
  <c r="U44" i="16"/>
  <c r="C46" i="16"/>
  <c r="H46" i="16"/>
  <c r="N46" i="16"/>
  <c r="S46" i="16"/>
  <c r="C47" i="16"/>
  <c r="I47" i="16"/>
  <c r="N47" i="16"/>
  <c r="S47" i="16"/>
  <c r="D48" i="16"/>
  <c r="I48" i="16"/>
  <c r="N48" i="16"/>
  <c r="T48" i="16"/>
  <c r="B50" i="16"/>
  <c r="G50" i="16"/>
  <c r="L50" i="16"/>
  <c r="R50" i="16"/>
  <c r="B51" i="16"/>
  <c r="G51" i="16"/>
  <c r="M51" i="16"/>
  <c r="R51" i="16"/>
  <c r="B52" i="16"/>
  <c r="H52" i="16"/>
  <c r="M52" i="16"/>
  <c r="R52" i="16"/>
  <c r="U54" i="16"/>
  <c r="Q54" i="16"/>
  <c r="M54" i="16"/>
  <c r="I54" i="16"/>
  <c r="E54" i="16"/>
  <c r="F55" i="16"/>
  <c r="K55" i="16"/>
  <c r="R55" i="16"/>
  <c r="B58" i="16"/>
  <c r="J58" i="16"/>
  <c r="R58" i="16"/>
  <c r="E59" i="16"/>
  <c r="M59" i="16"/>
  <c r="U59" i="16"/>
  <c r="U62" i="16"/>
  <c r="Q62" i="16"/>
  <c r="M62" i="16"/>
  <c r="I62" i="16"/>
  <c r="E62" i="16"/>
  <c r="P62" i="16"/>
  <c r="L62" i="16"/>
  <c r="D62" i="16"/>
  <c r="T62" i="16"/>
  <c r="H62" i="16"/>
  <c r="S62" i="16"/>
  <c r="O62" i="16"/>
  <c r="K62" i="16"/>
  <c r="G62" i="16"/>
  <c r="C62" i="16"/>
  <c r="N66" i="16"/>
  <c r="K63" i="16"/>
  <c r="C63" i="16"/>
  <c r="G63" i="16"/>
  <c r="O63" i="16"/>
  <c r="S63" i="16"/>
  <c r="C56" i="16"/>
  <c r="G56" i="16"/>
  <c r="K56" i="16"/>
  <c r="O56" i="16"/>
  <c r="C60" i="16"/>
  <c r="G60" i="16"/>
  <c r="K60" i="16"/>
  <c r="O60" i="16"/>
  <c r="D63" i="16"/>
  <c r="H63" i="16"/>
  <c r="L63" i="16"/>
  <c r="P63" i="16"/>
  <c r="C64" i="16"/>
  <c r="G64" i="16"/>
  <c r="K64" i="16"/>
  <c r="O64" i="16"/>
  <c r="V147" i="16" l="1"/>
  <c r="AC147" i="16" s="1"/>
  <c r="AA148" i="16"/>
  <c r="AH148" i="16" s="1"/>
  <c r="X148" i="16"/>
  <c r="AE148" i="16" s="1"/>
  <c r="Y148" i="16"/>
  <c r="AF148" i="16" s="1"/>
  <c r="AB147" i="16"/>
  <c r="AI147" i="16" s="1"/>
  <c r="W147" i="16"/>
  <c r="AD147" i="16" s="1"/>
  <c r="Z147" i="16"/>
  <c r="AG147" i="16" s="1"/>
  <c r="V148" i="16"/>
  <c r="AC148" i="16" s="1"/>
  <c r="F68" i="18"/>
  <c r="AB89" i="18" s="1"/>
  <c r="E68" i="18"/>
  <c r="AA89" i="18" s="1"/>
  <c r="Q68" i="18"/>
  <c r="G68" i="18"/>
  <c r="L68" i="18"/>
  <c r="R68" i="18"/>
  <c r="J68" i="18"/>
  <c r="I68" i="18"/>
  <c r="K68" i="18"/>
  <c r="O68" i="18"/>
  <c r="P68" i="18"/>
  <c r="N68" i="18"/>
  <c r="U68" i="18"/>
  <c r="B68" i="18"/>
  <c r="S68" i="18"/>
  <c r="D68" i="18"/>
  <c r="T68" i="18"/>
  <c r="M68" i="18"/>
  <c r="C68" i="18"/>
  <c r="H68" i="18"/>
  <c r="B68" i="16"/>
  <c r="P68" i="16"/>
  <c r="AQ91" i="16" s="1"/>
  <c r="F68" i="16"/>
  <c r="Q82" i="16" s="1"/>
  <c r="K68" i="16"/>
  <c r="AL91" i="16" s="1"/>
  <c r="O68" i="16"/>
  <c r="N68" i="16"/>
  <c r="R68" i="16"/>
  <c r="E68" i="16"/>
  <c r="U68" i="16"/>
  <c r="J68" i="16"/>
  <c r="H68" i="16"/>
  <c r="L68" i="16"/>
  <c r="I68" i="16"/>
  <c r="D68" i="16"/>
  <c r="C68" i="16"/>
  <c r="G68" i="16"/>
  <c r="M68" i="16"/>
  <c r="T68" i="16"/>
  <c r="S68" i="16"/>
  <c r="Q68" i="16"/>
  <c r="Q82" i="18" l="1"/>
  <c r="N79" i="18"/>
  <c r="U84" i="18"/>
  <c r="M78" i="18"/>
  <c r="W86" i="18"/>
  <c r="J77" i="18"/>
  <c r="H75" i="18"/>
  <c r="O80" i="18"/>
  <c r="AC90" i="18"/>
  <c r="G74" i="18"/>
  <c r="I76" i="18"/>
  <c r="T83" i="18"/>
  <c r="X87" i="18"/>
  <c r="AG91" i="18"/>
  <c r="AA88" i="18"/>
  <c r="AH92" i="18"/>
  <c r="F73" i="18"/>
  <c r="P81" i="18"/>
  <c r="V85" i="18"/>
  <c r="E73" i="18"/>
  <c r="T84" i="18"/>
  <c r="F74" i="18"/>
  <c r="G75" i="18"/>
  <c r="Z88" i="18"/>
  <c r="AB90" i="18"/>
  <c r="AM92" i="16"/>
  <c r="O77" i="16"/>
  <c r="R75" i="16"/>
  <c r="AA82" i="16"/>
  <c r="AP90" i="16"/>
  <c r="Q74" i="16"/>
  <c r="N76" i="16"/>
  <c r="Z84" i="16"/>
  <c r="AI88" i="16"/>
  <c r="AR92" i="16"/>
  <c r="W78" i="16"/>
  <c r="AJ86" i="16"/>
  <c r="I76" i="16"/>
  <c r="AG83" i="16"/>
  <c r="X79" i="16"/>
  <c r="AK87" i="16"/>
  <c r="T83" i="16"/>
  <c r="S76" i="16"/>
  <c r="Y80" i="16"/>
  <c r="AH84" i="16"/>
  <c r="AN88" i="16"/>
  <c r="X87" i="16"/>
  <c r="M78" i="16"/>
  <c r="P73" i="16"/>
  <c r="T77" i="16"/>
  <c r="Z81" i="16"/>
  <c r="AI85" i="16"/>
  <c r="AO89" i="16"/>
  <c r="G74" i="16"/>
  <c r="I77" i="18"/>
  <c r="AG92" i="18"/>
  <c r="M79" i="18"/>
  <c r="O81" i="18"/>
  <c r="P82" i="18"/>
  <c r="V86" i="18"/>
  <c r="H76" i="18"/>
  <c r="S83" i="18"/>
  <c r="U85" i="18"/>
  <c r="L78" i="18"/>
  <c r="W87" i="18"/>
  <c r="N80" i="18"/>
  <c r="AC91" i="18"/>
  <c r="AA91" i="18"/>
  <c r="U87" i="18"/>
  <c r="Q83" i="18"/>
  <c r="AB92" i="18"/>
  <c r="X88" i="18"/>
  <c r="Y89" i="18"/>
  <c r="T86" i="18"/>
  <c r="M81" i="18"/>
  <c r="J78" i="18"/>
  <c r="D74" i="18"/>
  <c r="K79" i="18"/>
  <c r="E75" i="18"/>
  <c r="Z90" i="18"/>
  <c r="N82" i="18"/>
  <c r="R84" i="18"/>
  <c r="L80" i="18"/>
  <c r="F76" i="18"/>
  <c r="G77" i="18"/>
  <c r="S85" i="18"/>
  <c r="C73" i="18"/>
  <c r="AO89" i="18"/>
  <c r="AI85" i="18"/>
  <c r="Z81" i="18"/>
  <c r="Y80" i="18"/>
  <c r="X79" i="18"/>
  <c r="W78" i="18"/>
  <c r="T77" i="18"/>
  <c r="S76" i="18"/>
  <c r="R75" i="18"/>
  <c r="Q74" i="18"/>
  <c r="P73" i="18"/>
  <c r="AP90" i="18"/>
  <c r="AJ86" i="18"/>
  <c r="AQ91" i="18"/>
  <c r="AR92" i="18"/>
  <c r="AA82" i="18"/>
  <c r="AK87" i="18"/>
  <c r="AG83" i="18"/>
  <c r="AN88" i="18"/>
  <c r="AH84" i="18"/>
  <c r="AQ90" i="18"/>
  <c r="AK86" i="18"/>
  <c r="AB82" i="18"/>
  <c r="AR91" i="18"/>
  <c r="AL87" i="18"/>
  <c r="AS92" i="18"/>
  <c r="AA81" i="18"/>
  <c r="Z80" i="18"/>
  <c r="T76" i="18"/>
  <c r="U77" i="18"/>
  <c r="Q73" i="18"/>
  <c r="AH83" i="18"/>
  <c r="AO88" i="18"/>
  <c r="AI84" i="18"/>
  <c r="X78" i="18"/>
  <c r="R74" i="18"/>
  <c r="AP89" i="18"/>
  <c r="AJ85" i="18"/>
  <c r="S75" i="18"/>
  <c r="Y79" i="18"/>
  <c r="AN91" i="18"/>
  <c r="AH87" i="18"/>
  <c r="AA83" i="18"/>
  <c r="AO92" i="18"/>
  <c r="AK88" i="18"/>
  <c r="AL89" i="18"/>
  <c r="AB84" i="18"/>
  <c r="Q77" i="18"/>
  <c r="M73" i="18"/>
  <c r="N74" i="18"/>
  <c r="AM90" i="18"/>
  <c r="AC85" i="18"/>
  <c r="T78" i="18"/>
  <c r="W81" i="18"/>
  <c r="U79" i="18"/>
  <c r="O75" i="18"/>
  <c r="X82" i="18"/>
  <c r="P76" i="18"/>
  <c r="V80" i="18"/>
  <c r="AG86" i="18"/>
  <c r="AQ92" i="18"/>
  <c r="AM88" i="18"/>
  <c r="AG84" i="18"/>
  <c r="AN89" i="18"/>
  <c r="AO90" i="18"/>
  <c r="AH85" i="18"/>
  <c r="W79" i="18"/>
  <c r="Q75" i="18"/>
  <c r="Y81" i="18"/>
  <c r="X80" i="18"/>
  <c r="R76" i="18"/>
  <c r="AP91" i="18"/>
  <c r="AI86" i="18"/>
  <c r="Z82" i="18"/>
  <c r="S77" i="18"/>
  <c r="O73" i="18"/>
  <c r="AJ87" i="18"/>
  <c r="P74" i="18"/>
  <c r="AC83" i="18"/>
  <c r="V78" i="18"/>
  <c r="AV92" i="18"/>
  <c r="AR88" i="18"/>
  <c r="AL84" i="18"/>
  <c r="AC80" i="18"/>
  <c r="AB79" i="18"/>
  <c r="AA78" i="18"/>
  <c r="X77" i="18"/>
  <c r="W76" i="18"/>
  <c r="V75" i="18"/>
  <c r="U74" i="18"/>
  <c r="T73" i="18"/>
  <c r="AS89" i="18"/>
  <c r="AN86" i="18"/>
  <c r="AK83" i="18"/>
  <c r="AO87" i="18"/>
  <c r="AM85" i="18"/>
  <c r="AT90" i="18"/>
  <c r="AG81" i="18"/>
  <c r="AU91" i="18"/>
  <c r="AH82" i="18"/>
  <c r="AT89" i="18"/>
  <c r="AN85" i="18"/>
  <c r="AH81" i="18"/>
  <c r="AU90" i="18"/>
  <c r="AO86" i="18"/>
  <c r="AP87" i="18"/>
  <c r="AM84" i="18"/>
  <c r="AC79" i="18"/>
  <c r="W75" i="18"/>
  <c r="AG80" i="18"/>
  <c r="X76" i="18"/>
  <c r="AS88" i="18"/>
  <c r="AV91" i="18"/>
  <c r="AV94" i="18" s="1"/>
  <c r="Q93" i="18" s="1"/>
  <c r="AI82" i="18"/>
  <c r="Y77" i="18"/>
  <c r="U73" i="18"/>
  <c r="V74" i="18"/>
  <c r="AL83" i="18"/>
  <c r="AB78" i="18"/>
  <c r="AW92" i="18"/>
  <c r="AW94" i="18" s="1"/>
  <c r="R93" i="18" s="1"/>
  <c r="AJ89" i="18"/>
  <c r="AA85" i="18"/>
  <c r="U81" i="18"/>
  <c r="AK90" i="18"/>
  <c r="AB86" i="18"/>
  <c r="AC87" i="18"/>
  <c r="V82" i="18"/>
  <c r="T80" i="18"/>
  <c r="N76" i="18"/>
  <c r="Y83" i="18"/>
  <c r="K73" i="18"/>
  <c r="AI88" i="18"/>
  <c r="O77" i="18"/>
  <c r="AL91" i="18"/>
  <c r="Z84" i="18"/>
  <c r="R78" i="18"/>
  <c r="L74" i="18"/>
  <c r="M75" i="18"/>
  <c r="AM92" i="18"/>
  <c r="S79" i="18"/>
  <c r="AL90" i="18"/>
  <c r="AC86" i="18"/>
  <c r="W82" i="18"/>
  <c r="U80" i="18"/>
  <c r="T79" i="18"/>
  <c r="S78" i="18"/>
  <c r="P77" i="18"/>
  <c r="O76" i="18"/>
  <c r="N75" i="18"/>
  <c r="M74" i="18"/>
  <c r="L73" i="18"/>
  <c r="AM91" i="18"/>
  <c r="AG87" i="18"/>
  <c r="AJ88" i="18"/>
  <c r="Z83" i="18"/>
  <c r="AK89" i="18"/>
  <c r="AA84" i="18"/>
  <c r="AN92" i="18"/>
  <c r="AB85" i="18"/>
  <c r="V81" i="18"/>
  <c r="AT91" i="18"/>
  <c r="AN87" i="18"/>
  <c r="AJ83" i="18"/>
  <c r="AU92" i="18"/>
  <c r="AQ88" i="18"/>
  <c r="AG82" i="18"/>
  <c r="Z78" i="18"/>
  <c r="T74" i="18"/>
  <c r="AA79" i="18"/>
  <c r="U75" i="18"/>
  <c r="AM86" i="18"/>
  <c r="AK84" i="18"/>
  <c r="AR89" i="18"/>
  <c r="AL85" i="18"/>
  <c r="AB80" i="18"/>
  <c r="V76" i="18"/>
  <c r="S73" i="18"/>
  <c r="W77" i="18"/>
  <c r="AS90" i="18"/>
  <c r="AC81" i="18"/>
  <c r="AL92" i="18"/>
  <c r="AK91" i="18"/>
  <c r="AJ90" i="18"/>
  <c r="AI89" i="18"/>
  <c r="AH88" i="18"/>
  <c r="AB87" i="18"/>
  <c r="AA86" i="18"/>
  <c r="Z85" i="18"/>
  <c r="Y84" i="18"/>
  <c r="X83" i="18"/>
  <c r="U82" i="18"/>
  <c r="T81" i="18"/>
  <c r="R79" i="18"/>
  <c r="L75" i="18"/>
  <c r="S80" i="18"/>
  <c r="M76" i="18"/>
  <c r="N77" i="18"/>
  <c r="J73" i="18"/>
  <c r="K74" i="18"/>
  <c r="Q78" i="18"/>
  <c r="AA92" i="18"/>
  <c r="Z91" i="18"/>
  <c r="Y90" i="18"/>
  <c r="X89" i="18"/>
  <c r="W88" i="18"/>
  <c r="T87" i="18"/>
  <c r="S86" i="18"/>
  <c r="R85" i="18"/>
  <c r="Q84" i="18"/>
  <c r="P83" i="18"/>
  <c r="M82" i="18"/>
  <c r="L81" i="18"/>
  <c r="F77" i="18"/>
  <c r="B73" i="18"/>
  <c r="I78" i="18"/>
  <c r="C74" i="18"/>
  <c r="J79" i="18"/>
  <c r="D75" i="18"/>
  <c r="E76" i="18"/>
  <c r="K80" i="18"/>
  <c r="AT92" i="18"/>
  <c r="AS91" i="18"/>
  <c r="AR90" i="18"/>
  <c r="AQ89" i="18"/>
  <c r="AP88" i="18"/>
  <c r="AM87" i="18"/>
  <c r="AL86" i="18"/>
  <c r="AK85" i="18"/>
  <c r="AJ84" i="18"/>
  <c r="AI83" i="18"/>
  <c r="AC82" i="18"/>
  <c r="AB81" i="18"/>
  <c r="V77" i="18"/>
  <c r="R73" i="18"/>
  <c r="Y78" i="18"/>
  <c r="S74" i="18"/>
  <c r="Z79" i="18"/>
  <c r="T75" i="18"/>
  <c r="U76" i="18"/>
  <c r="AA80" i="18"/>
  <c r="AI91" i="18"/>
  <c r="Z87" i="18"/>
  <c r="V83" i="18"/>
  <c r="Q80" i="18"/>
  <c r="P79" i="18"/>
  <c r="O78" i="18"/>
  <c r="L77" i="18"/>
  <c r="K76" i="18"/>
  <c r="J75" i="18"/>
  <c r="I74" i="18"/>
  <c r="H73" i="18"/>
  <c r="AJ92" i="18"/>
  <c r="AC88" i="18"/>
  <c r="X85" i="18"/>
  <c r="Y86" i="18"/>
  <c r="R81" i="18"/>
  <c r="AG89" i="18"/>
  <c r="S82" i="18"/>
  <c r="W84" i="18"/>
  <c r="AH90" i="18"/>
  <c r="AC92" i="18"/>
  <c r="Y88" i="18"/>
  <c r="S84" i="18"/>
  <c r="M80" i="18"/>
  <c r="L79" i="18"/>
  <c r="K78" i="18"/>
  <c r="H77" i="18"/>
  <c r="G76" i="18"/>
  <c r="F75" i="18"/>
  <c r="E74" i="18"/>
  <c r="D73" i="18"/>
  <c r="Z89" i="18"/>
  <c r="AA90" i="18"/>
  <c r="O82" i="18"/>
  <c r="AB91" i="18"/>
  <c r="R83" i="18"/>
  <c r="T85" i="18"/>
  <c r="V87" i="18"/>
  <c r="N81" i="18"/>
  <c r="U86" i="18"/>
  <c r="AP92" i="18"/>
  <c r="AO91" i="18"/>
  <c r="AN90" i="18"/>
  <c r="AM89" i="18"/>
  <c r="AL88" i="18"/>
  <c r="AI87" i="18"/>
  <c r="AH86" i="18"/>
  <c r="AG85" i="18"/>
  <c r="AC84" i="18"/>
  <c r="AB83" i="18"/>
  <c r="Y82" i="18"/>
  <c r="X81" i="18"/>
  <c r="U78" i="18"/>
  <c r="O74" i="18"/>
  <c r="V79" i="18"/>
  <c r="P75" i="18"/>
  <c r="W80" i="18"/>
  <c r="Q76" i="18"/>
  <c r="N73" i="18"/>
  <c r="R77" i="18"/>
  <c r="AK92" i="18"/>
  <c r="AG88" i="18"/>
  <c r="X84" i="18"/>
  <c r="AH89" i="18"/>
  <c r="Z86" i="18"/>
  <c r="S81" i="18"/>
  <c r="P78" i="18"/>
  <c r="J74" i="18"/>
  <c r="T82" i="18"/>
  <c r="Q79" i="18"/>
  <c r="K75" i="18"/>
  <c r="AA87" i="18"/>
  <c r="AI90" i="18"/>
  <c r="W83" i="18"/>
  <c r="R80" i="18"/>
  <c r="L76" i="18"/>
  <c r="AJ91" i="18"/>
  <c r="Y85" i="18"/>
  <c r="M77" i="18"/>
  <c r="I73" i="18"/>
  <c r="AG90" i="18"/>
  <c r="X86" i="18"/>
  <c r="R82" i="18"/>
  <c r="AH91" i="18"/>
  <c r="Y87" i="18"/>
  <c r="AI92" i="18"/>
  <c r="V84" i="18"/>
  <c r="K77" i="18"/>
  <c r="G73" i="18"/>
  <c r="N78" i="18"/>
  <c r="H74" i="18"/>
  <c r="W85" i="18"/>
  <c r="AB88" i="18"/>
  <c r="Q81" i="18"/>
  <c r="O79" i="18"/>
  <c r="I75" i="18"/>
  <c r="P80" i="18"/>
  <c r="AC89" i="18"/>
  <c r="U83" i="18"/>
  <c r="J76" i="18"/>
  <c r="S79" i="16"/>
  <c r="K73" i="16"/>
  <c r="AA85" i="16"/>
  <c r="U81" i="16"/>
  <c r="L74" i="16"/>
  <c r="T80" i="16"/>
  <c r="AB86" i="16"/>
  <c r="AK90" i="16"/>
  <c r="AG91" i="16"/>
  <c r="J77" i="16"/>
  <c r="AH92" i="16"/>
  <c r="W86" i="16"/>
  <c r="R78" i="16"/>
  <c r="AJ89" i="16"/>
  <c r="AA88" i="16"/>
  <c r="U84" i="16"/>
  <c r="Y83" i="16"/>
  <c r="M75" i="16"/>
  <c r="V82" i="16"/>
  <c r="AC87" i="16"/>
  <c r="F73" i="16"/>
  <c r="N79" i="16"/>
  <c r="AB89" i="16"/>
  <c r="AC90" i="16"/>
  <c r="O80" i="16"/>
  <c r="H75" i="16"/>
  <c r="P81" i="16"/>
  <c r="V85" i="16"/>
  <c r="Z91" i="16"/>
  <c r="T87" i="16"/>
  <c r="P83" i="16"/>
  <c r="L81" i="16"/>
  <c r="J79" i="16"/>
  <c r="F77" i="16"/>
  <c r="Y90" i="16"/>
  <c r="S86" i="16"/>
  <c r="X89" i="16"/>
  <c r="R85" i="16"/>
  <c r="Q84" i="16"/>
  <c r="M82" i="16"/>
  <c r="K80" i="16"/>
  <c r="I78" i="16"/>
  <c r="E76" i="16"/>
  <c r="D75" i="16"/>
  <c r="C74" i="16"/>
  <c r="B73" i="16"/>
  <c r="AA92" i="16"/>
  <c r="W88" i="16"/>
  <c r="AI92" i="16"/>
  <c r="AH91" i="16"/>
  <c r="AG90" i="16"/>
  <c r="AC89" i="16"/>
  <c r="AB88" i="16"/>
  <c r="Y87" i="16"/>
  <c r="X86" i="16"/>
  <c r="W85" i="16"/>
  <c r="U83" i="16"/>
  <c r="Q81" i="16"/>
  <c r="O79" i="16"/>
  <c r="K77" i="16"/>
  <c r="J76" i="16"/>
  <c r="I75" i="16"/>
  <c r="H74" i="16"/>
  <c r="G73" i="16"/>
  <c r="R82" i="16"/>
  <c r="P80" i="16"/>
  <c r="N78" i="16"/>
  <c r="V84" i="16"/>
  <c r="AN92" i="16"/>
  <c r="AM91" i="16"/>
  <c r="AL90" i="16"/>
  <c r="AK89" i="16"/>
  <c r="AJ88" i="16"/>
  <c r="AG87" i="16"/>
  <c r="AC86" i="16"/>
  <c r="AB85" i="16"/>
  <c r="AA84" i="16"/>
  <c r="Z83" i="16"/>
  <c r="W82" i="16"/>
  <c r="V81" i="16"/>
  <c r="U80" i="16"/>
  <c r="T79" i="16"/>
  <c r="S78" i="16"/>
  <c r="P77" i="16"/>
  <c r="O76" i="16"/>
  <c r="N75" i="16"/>
  <c r="M74" i="16"/>
  <c r="L73" i="16"/>
  <c r="AG92" i="16"/>
  <c r="AC91" i="16"/>
  <c r="AB90" i="16"/>
  <c r="AA89" i="16"/>
  <c r="Z88" i="16"/>
  <c r="W87" i="16"/>
  <c r="V86" i="16"/>
  <c r="U85" i="16"/>
  <c r="T84" i="16"/>
  <c r="S83" i="16"/>
  <c r="P82" i="16"/>
  <c r="O81" i="16"/>
  <c r="N80" i="16"/>
  <c r="M79" i="16"/>
  <c r="L78" i="16"/>
  <c r="I77" i="16"/>
  <c r="E73" i="16"/>
  <c r="H76" i="16"/>
  <c r="G75" i="16"/>
  <c r="F74" i="16"/>
  <c r="AU92" i="16"/>
  <c r="AT91" i="16"/>
  <c r="AS90" i="16"/>
  <c r="AR89" i="16"/>
  <c r="AQ88" i="16"/>
  <c r="AN87" i="16"/>
  <c r="AM86" i="16"/>
  <c r="AL85" i="16"/>
  <c r="AK84" i="16"/>
  <c r="AG82" i="16"/>
  <c r="AB80" i="16"/>
  <c r="Z78" i="16"/>
  <c r="V76" i="16"/>
  <c r="U75" i="16"/>
  <c r="T74" i="16"/>
  <c r="S73" i="16"/>
  <c r="AJ83" i="16"/>
  <c r="AC81" i="16"/>
  <c r="AA79" i="16"/>
  <c r="W77" i="16"/>
  <c r="AB92" i="16"/>
  <c r="AA91" i="16"/>
  <c r="Z90" i="16"/>
  <c r="Y89" i="16"/>
  <c r="X88" i="16"/>
  <c r="U87" i="16"/>
  <c r="T86" i="16"/>
  <c r="S85" i="16"/>
  <c r="D74" i="16"/>
  <c r="R84" i="16"/>
  <c r="N82" i="16"/>
  <c r="L80" i="16"/>
  <c r="J78" i="16"/>
  <c r="F76" i="16"/>
  <c r="E75" i="16"/>
  <c r="C73" i="16"/>
  <c r="K79" i="16"/>
  <c r="G77" i="16"/>
  <c r="Q83" i="16"/>
  <c r="M81" i="16"/>
  <c r="AJ92" i="16"/>
  <c r="AI91" i="16"/>
  <c r="AH90" i="16"/>
  <c r="AG89" i="16"/>
  <c r="AC88" i="16"/>
  <c r="Z87" i="16"/>
  <c r="Y86" i="16"/>
  <c r="X85" i="16"/>
  <c r="W84" i="16"/>
  <c r="V83" i="16"/>
  <c r="S82" i="16"/>
  <c r="R81" i="16"/>
  <c r="Q80" i="16"/>
  <c r="P79" i="16"/>
  <c r="O78" i="16"/>
  <c r="L77" i="16"/>
  <c r="K76" i="16"/>
  <c r="J75" i="16"/>
  <c r="I74" i="16"/>
  <c r="H73" i="16"/>
  <c r="AS91" i="16"/>
  <c r="AM87" i="16"/>
  <c r="AI83" i="16"/>
  <c r="AB81" i="16"/>
  <c r="Z79" i="16"/>
  <c r="V77" i="16"/>
  <c r="AR90" i="16"/>
  <c r="AL86" i="16"/>
  <c r="AQ89" i="16"/>
  <c r="AK85" i="16"/>
  <c r="AC82" i="16"/>
  <c r="AA80" i="16"/>
  <c r="Y78" i="16"/>
  <c r="U76" i="16"/>
  <c r="T75" i="16"/>
  <c r="S74" i="16"/>
  <c r="R73" i="16"/>
  <c r="AT92" i="16"/>
  <c r="AP88" i="16"/>
  <c r="AJ84" i="16"/>
  <c r="AV92" i="16"/>
  <c r="AU91" i="16"/>
  <c r="AT90" i="16"/>
  <c r="AS89" i="16"/>
  <c r="AR88" i="16"/>
  <c r="AO87" i="16"/>
  <c r="AN86" i="16"/>
  <c r="AM85" i="16"/>
  <c r="AL84" i="16"/>
  <c r="AK83" i="16"/>
  <c r="AH82" i="16"/>
  <c r="AG81" i="16"/>
  <c r="AC80" i="16"/>
  <c r="AB79" i="16"/>
  <c r="AA78" i="16"/>
  <c r="X77" i="16"/>
  <c r="W76" i="16"/>
  <c r="V75" i="16"/>
  <c r="U74" i="16"/>
  <c r="T73" i="16"/>
  <c r="AC92" i="16"/>
  <c r="AB91" i="16"/>
  <c r="AA90" i="16"/>
  <c r="Z89" i="16"/>
  <c r="Y88" i="16"/>
  <c r="V87" i="16"/>
  <c r="U86" i="16"/>
  <c r="T85" i="16"/>
  <c r="S84" i="16"/>
  <c r="R83" i="16"/>
  <c r="O82" i="16"/>
  <c r="N81" i="16"/>
  <c r="M80" i="16"/>
  <c r="L79" i="16"/>
  <c r="K78" i="16"/>
  <c r="H77" i="16"/>
  <c r="G76" i="16"/>
  <c r="F75" i="16"/>
  <c r="E74" i="16"/>
  <c r="D73" i="16"/>
  <c r="AI89" i="16"/>
  <c r="Z85" i="16"/>
  <c r="X83" i="16"/>
  <c r="T81" i="16"/>
  <c r="R79" i="16"/>
  <c r="N77" i="16"/>
  <c r="AL92" i="16"/>
  <c r="AH88" i="16"/>
  <c r="AK91" i="16"/>
  <c r="AB87" i="16"/>
  <c r="Y84" i="16"/>
  <c r="U82" i="16"/>
  <c r="S80" i="16"/>
  <c r="Q78" i="16"/>
  <c r="M76" i="16"/>
  <c r="L75" i="16"/>
  <c r="K74" i="16"/>
  <c r="J73" i="16"/>
  <c r="AA86" i="16"/>
  <c r="AJ90" i="16"/>
  <c r="AP92" i="16"/>
  <c r="AL88" i="16"/>
  <c r="AC84" i="16"/>
  <c r="Y82" i="16"/>
  <c r="W80" i="16"/>
  <c r="U78" i="16"/>
  <c r="AO91" i="16"/>
  <c r="AI87" i="16"/>
  <c r="AN90" i="16"/>
  <c r="AH86" i="16"/>
  <c r="AB83" i="16"/>
  <c r="X81" i="16"/>
  <c r="V79" i="16"/>
  <c r="R77" i="16"/>
  <c r="Q76" i="16"/>
  <c r="P75" i="16"/>
  <c r="O74" i="16"/>
  <c r="N73" i="16"/>
  <c r="AM89" i="16"/>
  <c r="AG85" i="16"/>
  <c r="AS92" i="16"/>
  <c r="AR91" i="16"/>
  <c r="AQ90" i="16"/>
  <c r="AP89" i="16"/>
  <c r="AO88" i="16"/>
  <c r="AL87" i="16"/>
  <c r="AK86" i="16"/>
  <c r="AJ85" i="16"/>
  <c r="AI84" i="16"/>
  <c r="AH83" i="16"/>
  <c r="AB82" i="16"/>
  <c r="AA81" i="16"/>
  <c r="Z80" i="16"/>
  <c r="Y79" i="16"/>
  <c r="X78" i="16"/>
  <c r="U77" i="16"/>
  <c r="R74" i="16"/>
  <c r="Q73" i="16"/>
  <c r="T76" i="16"/>
  <c r="S75" i="16"/>
  <c r="AO92" i="16"/>
  <c r="AN91" i="16"/>
  <c r="AM90" i="16"/>
  <c r="AL89" i="16"/>
  <c r="AK88" i="16"/>
  <c r="AH87" i="16"/>
  <c r="AG86" i="16"/>
  <c r="AC85" i="16"/>
  <c r="AB84" i="16"/>
  <c r="AA83" i="16"/>
  <c r="X82" i="16"/>
  <c r="W81" i="16"/>
  <c r="V80" i="16"/>
  <c r="U79" i="16"/>
  <c r="T78" i="16"/>
  <c r="Q77" i="16"/>
  <c r="O75" i="16"/>
  <c r="N74" i="16"/>
  <c r="M73" i="16"/>
  <c r="P76" i="16"/>
  <c r="AK92" i="16"/>
  <c r="AJ91" i="16"/>
  <c r="AI90" i="16"/>
  <c r="AH89" i="16"/>
  <c r="AG88" i="16"/>
  <c r="AA87" i="16"/>
  <c r="Z86" i="16"/>
  <c r="Y85" i="16"/>
  <c r="X84" i="16"/>
  <c r="W83" i="16"/>
  <c r="T82" i="16"/>
  <c r="S81" i="16"/>
  <c r="R80" i="16"/>
  <c r="Q79" i="16"/>
  <c r="P78" i="16"/>
  <c r="M77" i="16"/>
  <c r="L76" i="16"/>
  <c r="K75" i="16"/>
  <c r="J74" i="16"/>
  <c r="I73" i="16"/>
  <c r="AW92" i="16"/>
  <c r="AW94" i="16" s="1"/>
  <c r="R93" i="16" s="1"/>
  <c r="AV91" i="16"/>
  <c r="AU90" i="16"/>
  <c r="AT89" i="16"/>
  <c r="AS88" i="16"/>
  <c r="AP87" i="16"/>
  <c r="AO86" i="16"/>
  <c r="AN85" i="16"/>
  <c r="AM84" i="16"/>
  <c r="AL83" i="16"/>
  <c r="AI82" i="16"/>
  <c r="AH81" i="16"/>
  <c r="AG80" i="16"/>
  <c r="AC79" i="16"/>
  <c r="AB78" i="16"/>
  <c r="Y77" i="16"/>
  <c r="X76" i="16"/>
  <c r="U73" i="16"/>
  <c r="W75" i="16"/>
  <c r="V74" i="16"/>
  <c r="AQ92" i="16"/>
  <c r="AP91" i="16"/>
  <c r="AO90" i="16"/>
  <c r="AN89" i="16"/>
  <c r="AM88" i="16"/>
  <c r="AJ87" i="16"/>
  <c r="AI86" i="16"/>
  <c r="AH85" i="16"/>
  <c r="AG84" i="16"/>
  <c r="AC83" i="16"/>
  <c r="Y81" i="16"/>
  <c r="W79" i="16"/>
  <c r="S77" i="16"/>
  <c r="R76" i="16"/>
  <c r="Q75" i="16"/>
  <c r="P74" i="16"/>
  <c r="O73" i="16"/>
  <c r="X80" i="16"/>
  <c r="V78" i="16"/>
  <c r="Z82" i="16"/>
  <c r="AP94" i="18" l="1"/>
  <c r="K93" i="18" s="1"/>
  <c r="K95" i="18" s="1"/>
  <c r="K97" i="18" s="1"/>
  <c r="AR94" i="18"/>
  <c r="M93" i="18" s="1"/>
  <c r="M95" i="18" s="1"/>
  <c r="M97" i="18" s="1"/>
  <c r="U95" i="16"/>
  <c r="U97" i="16" s="1"/>
  <c r="AC95" i="16"/>
  <c r="AC97" i="16" s="1"/>
  <c r="X95" i="16"/>
  <c r="X97" i="16" s="1"/>
  <c r="AG94" i="16"/>
  <c r="B93" i="16" s="1"/>
  <c r="B95" i="16" s="1"/>
  <c r="B97" i="16" s="1"/>
  <c r="R95" i="16"/>
  <c r="R97" i="16" s="1"/>
  <c r="V95" i="16"/>
  <c r="V97" i="16" s="1"/>
  <c r="Y95" i="16"/>
  <c r="Y97" i="16" s="1"/>
  <c r="T95" i="16"/>
  <c r="T97" i="16" s="1"/>
  <c r="S95" i="16"/>
  <c r="S97" i="16" s="1"/>
  <c r="Z95" i="16"/>
  <c r="Z97" i="16" s="1"/>
  <c r="W95" i="16"/>
  <c r="W97" i="16" s="1"/>
  <c r="AB95" i="16"/>
  <c r="AB97" i="16" s="1"/>
  <c r="AA95" i="16"/>
  <c r="AA97" i="16" s="1"/>
  <c r="R95" i="18"/>
  <c r="R97" i="18" s="1"/>
  <c r="AQ94" i="18"/>
  <c r="L93" i="18" s="1"/>
  <c r="AI94" i="18"/>
  <c r="D93" i="18" s="1"/>
  <c r="D95" i="18" s="1"/>
  <c r="D97" i="18" s="1"/>
  <c r="AN94" i="18"/>
  <c r="I93" i="18" s="1"/>
  <c r="I95" i="18" s="1"/>
  <c r="I97" i="18" s="1"/>
  <c r="S95" i="18"/>
  <c r="S97" i="18" s="1"/>
  <c r="V95" i="18"/>
  <c r="V97" i="18" s="1"/>
  <c r="W95" i="18"/>
  <c r="W97" i="18" s="1"/>
  <c r="AO94" i="18"/>
  <c r="J93" i="18" s="1"/>
  <c r="J95" i="18" s="1"/>
  <c r="J97" i="18" s="1"/>
  <c r="AT94" i="18"/>
  <c r="O93" i="18" s="1"/>
  <c r="O95" i="18" s="1"/>
  <c r="O97" i="18" s="1"/>
  <c r="Q95" i="18"/>
  <c r="Q97" i="18" s="1"/>
  <c r="AS94" i="18"/>
  <c r="N93" i="18" s="1"/>
  <c r="AL94" i="18"/>
  <c r="G93" i="18" s="1"/>
  <c r="G95" i="18" s="1"/>
  <c r="G97" i="18" s="1"/>
  <c r="AG94" i="18"/>
  <c r="B93" i="18" s="1"/>
  <c r="B95" i="18" s="1"/>
  <c r="B97" i="18" s="1"/>
  <c r="AK94" i="18"/>
  <c r="F93" i="18" s="1"/>
  <c r="F95" i="18" s="1"/>
  <c r="F97" i="18" s="1"/>
  <c r="AA95" i="18"/>
  <c r="AA97" i="18" s="1"/>
  <c r="U95" i="18"/>
  <c r="U97" i="18" s="1"/>
  <c r="AC95" i="18"/>
  <c r="AC97" i="18" s="1"/>
  <c r="AU94" i="18"/>
  <c r="P93" i="18" s="1"/>
  <c r="P95" i="18" s="1"/>
  <c r="P97" i="18" s="1"/>
  <c r="N95" i="18"/>
  <c r="N97" i="18" s="1"/>
  <c r="Z95" i="18"/>
  <c r="Z97" i="18" s="1"/>
  <c r="AJ94" i="18"/>
  <c r="E93" i="18" s="1"/>
  <c r="E95" i="18" s="1"/>
  <c r="E97" i="18" s="1"/>
  <c r="L95" i="18"/>
  <c r="L97" i="18" s="1"/>
  <c r="AB95" i="18"/>
  <c r="AB97" i="18" s="1"/>
  <c r="Y95" i="18"/>
  <c r="Y97" i="18" s="1"/>
  <c r="X95" i="18"/>
  <c r="X97" i="18" s="1"/>
  <c r="AM94" i="18"/>
  <c r="H93" i="18" s="1"/>
  <c r="H95" i="18" s="1"/>
  <c r="H97" i="18" s="1"/>
  <c r="AH94" i="18"/>
  <c r="C93" i="18" s="1"/>
  <c r="C95" i="18" s="1"/>
  <c r="C97" i="18" s="1"/>
  <c r="T95" i="18"/>
  <c r="T97" i="18" s="1"/>
  <c r="AT94" i="16"/>
  <c r="O93" i="16" s="1"/>
  <c r="O95" i="16" s="1"/>
  <c r="O97" i="16" s="1"/>
  <c r="AU94" i="16"/>
  <c r="P93" i="16" s="1"/>
  <c r="P95" i="16" s="1"/>
  <c r="P97" i="16" s="1"/>
  <c r="AV94" i="16"/>
  <c r="Q93" i="16" s="1"/>
  <c r="Q95" i="16" s="1"/>
  <c r="Q97" i="16" s="1"/>
  <c r="AO94" i="16"/>
  <c r="J93" i="16" s="1"/>
  <c r="J95" i="16" s="1"/>
  <c r="J97" i="16" s="1"/>
  <c r="AH94" i="16"/>
  <c r="C93" i="16" s="1"/>
  <c r="C95" i="16" s="1"/>
  <c r="C97" i="16" s="1"/>
  <c r="AN94" i="16"/>
  <c r="I93" i="16" s="1"/>
  <c r="I95" i="16" s="1"/>
  <c r="I97" i="16" s="1"/>
  <c r="AI94" i="16"/>
  <c r="D93" i="16" s="1"/>
  <c r="D95" i="16" s="1"/>
  <c r="D97" i="16" s="1"/>
  <c r="AL94" i="16"/>
  <c r="G93" i="16" s="1"/>
  <c r="G95" i="16" s="1"/>
  <c r="G97" i="16" s="1"/>
  <c r="AP94" i="16"/>
  <c r="K93" i="16" s="1"/>
  <c r="K95" i="16" s="1"/>
  <c r="K97" i="16" s="1"/>
  <c r="AK94" i="16"/>
  <c r="F93" i="16" s="1"/>
  <c r="F95" i="16" s="1"/>
  <c r="F97" i="16" s="1"/>
  <c r="AM94" i="16"/>
  <c r="H93" i="16" s="1"/>
  <c r="H95" i="16" s="1"/>
  <c r="H97" i="16" s="1"/>
  <c r="AS94" i="16"/>
  <c r="N93" i="16" s="1"/>
  <c r="N95" i="16" s="1"/>
  <c r="N97" i="16" s="1"/>
  <c r="AR94" i="16"/>
  <c r="M93" i="16" s="1"/>
  <c r="M95" i="16" s="1"/>
  <c r="M97" i="16" s="1"/>
  <c r="AJ94" i="16"/>
  <c r="E93" i="16" s="1"/>
  <c r="E95" i="16" s="1"/>
  <c r="E97" i="16" s="1"/>
  <c r="AQ94" i="16"/>
  <c r="L93" i="16" s="1"/>
  <c r="L95" i="16" s="1"/>
  <c r="L97" i="16" s="1"/>
  <c r="D103" i="18" l="1"/>
  <c r="C103" i="18"/>
  <c r="C103" i="16"/>
  <c r="D103" i="16"/>
  <c r="E103" i="16" l="1"/>
  <c r="E103" i="18"/>
</calcChain>
</file>

<file path=xl/sharedStrings.xml><?xml version="1.0" encoding="utf-8"?>
<sst xmlns="http://schemas.openxmlformats.org/spreadsheetml/2006/main" count="698" uniqueCount="299">
  <si>
    <t>Wards</t>
  </si>
  <si>
    <t>GN</t>
  </si>
  <si>
    <t>GA-1</t>
  </si>
  <si>
    <t>GA-4</t>
  </si>
  <si>
    <t>GO</t>
  </si>
  <si>
    <t>GA-2</t>
  </si>
  <si>
    <t>GA-7</t>
  </si>
  <si>
    <t>UR</t>
  </si>
  <si>
    <t>GA-3</t>
  </si>
  <si>
    <t>GA-5</t>
  </si>
  <si>
    <t>KA</t>
  </si>
  <si>
    <t>EN</t>
  </si>
  <si>
    <t>GA-6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</si>
  <si>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</si>
  <si>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</si>
  <si>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</si>
  <si>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</si>
  <si>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</si>
  <si>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</si>
  <si>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</si>
  <si>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</si>
  <si>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</si>
  <si>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</si>
  <si>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</si>
  <si>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</si>
  <si>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</si>
  <si>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</si>
  <si>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</si>
  <si>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</si>
  <si>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</si>
  <si>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</si>
  <si>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</si>
  <si>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</si>
  <si>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MC</t>
  </si>
  <si>
    <t>KA-a</t>
  </si>
  <si>
    <t>UR-a</t>
  </si>
  <si>
    <t>UR-b</t>
  </si>
  <si>
    <t>GN-b</t>
  </si>
  <si>
    <t>GN-a</t>
  </si>
  <si>
    <t>GO-b</t>
  </si>
  <si>
    <t>GO-a</t>
  </si>
  <si>
    <t>EN-b</t>
  </si>
  <si>
    <t>EN-a</t>
  </si>
  <si>
    <t>Category CDF</t>
  </si>
  <si>
    <t>IC</t>
  </si>
  <si>
    <t>Specialties</t>
  </si>
  <si>
    <t>Cycles in PP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</si>
  <si>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</si>
  <si>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</si>
  <si>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</si>
  <si>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</si>
  <si>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</si>
  <si>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</si>
  <si>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</si>
  <si>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</si>
  <si>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</si>
  <si>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</si>
  <si>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</si>
  <si>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</si>
  <si>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</si>
  <si>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</si>
  <si>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</si>
  <si>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</si>
  <si>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</si>
  <si>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</si>
  <si>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</si>
  <si>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</si>
  <si>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</si>
  <si>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</si>
  <si>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</si>
  <si>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</si>
  <si>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</si>
  <si>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</si>
  <si>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</si>
  <si>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</si>
  <si>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</si>
  <si>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</si>
  <si>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</si>
  <si>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</si>
  <si>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</si>
  <si>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</si>
  <si>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</si>
  <si>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</si>
  <si>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</si>
  <si>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</si>
  <si>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</si>
  <si>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</si>
  <si>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</si>
  <si>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</si>
  <si>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</si>
  <si>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</si>
  <si>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</si>
  <si>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</si>
  <si>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</si>
  <si>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</si>
  <si>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</si>
  <si>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</si>
  <si>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</si>
  <si>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</si>
  <si>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</si>
  <si>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</si>
  <si>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</si>
  <si>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</si>
  <si>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UR-d</t>
  </si>
  <si>
    <t>UR-e</t>
  </si>
  <si>
    <t>UR-g</t>
  </si>
  <si>
    <t>UR-f</t>
  </si>
  <si>
    <t>UR-c</t>
  </si>
  <si>
    <t>GN-d</t>
  </si>
  <si>
    <t>GN-f</t>
  </si>
  <si>
    <t>GN-e</t>
  </si>
  <si>
    <t>GN-c</t>
  </si>
  <si>
    <t>GO-e</t>
  </si>
  <si>
    <t>GO-d</t>
  </si>
  <si>
    <t>GO-c</t>
  </si>
  <si>
    <t>GO-f</t>
  </si>
  <si>
    <t>EN-e</t>
  </si>
  <si>
    <t>EN-d</t>
  </si>
  <si>
    <t>EN-c</t>
  </si>
  <si>
    <t>Max LOS</t>
  </si>
  <si>
    <t>Opening Hours</t>
  </si>
  <si>
    <t>Days</t>
  </si>
  <si>
    <t>R1</t>
  </si>
  <si>
    <t>R2</t>
  </si>
  <si>
    <t>R3</t>
  </si>
  <si>
    <t>R4</t>
  </si>
  <si>
    <t>R5</t>
  </si>
  <si>
    <t>R6</t>
  </si>
  <si>
    <t>R7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</si>
  <si>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</si>
  <si>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</si>
  <si>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</si>
  <si>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</si>
  <si>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</si>
  <si>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</si>
  <si>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</si>
  <si>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</si>
  <si>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</si>
  <si>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</si>
  <si>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</si>
  <si>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</si>
  <si>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</si>
  <si>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</si>
  <si>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</si>
  <si>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</si>
  <si>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</si>
  <si>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</si>
  <si>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</si>
  <si>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</si>
  <si>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</si>
  <si>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</si>
  <si>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</si>
  <si>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</si>
  <si>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</si>
  <si>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Surgery Groups</t>
  </si>
  <si>
    <t>Gr1</t>
  </si>
  <si>
    <t>Gr2</t>
  </si>
  <si>
    <t>Gr3</t>
  </si>
  <si>
    <t>Gr4</t>
  </si>
  <si>
    <t>Gr5</t>
  </si>
  <si>
    <t>Gr6</t>
  </si>
  <si>
    <t>Gr7</t>
  </si>
  <si>
    <t>Gr8</t>
  </si>
  <si>
    <t>Gr9</t>
  </si>
  <si>
    <t>Gr10</t>
  </si>
  <si>
    <t>Gr11</t>
  </si>
  <si>
    <t>Gr12</t>
  </si>
  <si>
    <t>Gr13</t>
  </si>
  <si>
    <t>Gr14</t>
  </si>
  <si>
    <t>Gr15</t>
  </si>
  <si>
    <t>Gr16</t>
  </si>
  <si>
    <t>Gr17</t>
  </si>
  <si>
    <t>Gr18</t>
  </si>
  <si>
    <t>Gr19</t>
  </si>
  <si>
    <t>Gr20</t>
  </si>
  <si>
    <t>Gr21</t>
  </si>
  <si>
    <t>Gr22</t>
  </si>
  <si>
    <t>Gr23</t>
  </si>
  <si>
    <t>Gr24</t>
  </si>
  <si>
    <t>Gr25</t>
  </si>
  <si>
    <t>Operating Rooms</t>
  </si>
  <si>
    <t>Flexible Share</t>
  </si>
  <si>
    <t>Extended Time</t>
  </si>
  <si>
    <t>Cleaning Time</t>
  </si>
  <si>
    <t>Planning Days</t>
  </si>
  <si>
    <t>Surgery Duration</t>
  </si>
  <si>
    <t>Max Extended Days</t>
  </si>
  <si>
    <t>Target Throughput</t>
  </si>
  <si>
    <t>Target T</t>
  </si>
  <si>
    <t>Mean daily throughput</t>
  </si>
  <si>
    <t>total expected</t>
  </si>
  <si>
    <t>Mon</t>
  </si>
  <si>
    <t>Tue</t>
  </si>
  <si>
    <t>Wed</t>
  </si>
  <si>
    <t>Thu</t>
  </si>
  <si>
    <t>Fri</t>
  </si>
  <si>
    <t>Sat</t>
  </si>
  <si>
    <t>Sun</t>
  </si>
  <si>
    <t>Y</t>
  </si>
  <si>
    <t>2 spec</t>
  </si>
  <si>
    <t>3 spec</t>
  </si>
  <si>
    <t>5 spec</t>
  </si>
  <si>
    <t>12.7463109003228</t>
  </si>
  <si>
    <t>10.0158706226129</t>
  </si>
  <si>
    <t>7.81962798224758</t>
  </si>
  <si>
    <t>6.01845115059214</t>
  </si>
  <si>
    <t>4.62574066853862</t>
  </si>
  <si>
    <t>3.54566831535488</t>
  </si>
  <si>
    <t>2.72259491405857</t>
  </si>
  <si>
    <t>2.06686340234348</t>
  </si>
  <si>
    <t>1.56409747180068</t>
  </si>
  <si>
    <t>1.16112253410997</t>
  </si>
  <si>
    <t>0.852052829280924</t>
  </si>
  <si>
    <t>0.626402835961214</t>
  </si>
  <si>
    <t>0.436583103422557</t>
  </si>
  <si>
    <t>0.287998255012674</t>
  </si>
  <si>
    <t>0.159132234983802</t>
  </si>
  <si>
    <t>0.0708647527955046</t>
  </si>
  <si>
    <t>0.0137178072892359</t>
  </si>
  <si>
    <t>8.26743598891127</t>
  </si>
  <si>
    <t>6.76274151154092</t>
  </si>
  <si>
    <t>5.42624101596989</t>
  </si>
  <si>
    <t>4.21924736002168</t>
  </si>
  <si>
    <t>3.25966139228826</t>
  </si>
  <si>
    <t>2.50065810828128</t>
  </si>
  <si>
    <t>1.94461804368019</t>
  </si>
  <si>
    <t>1.49480394277705</t>
  </si>
  <si>
    <t>1.1458367715224</t>
  </si>
  <si>
    <t>0.8610820847305</t>
  </si>
  <si>
    <t>0.631984105713496</t>
  </si>
  <si>
    <t>0.452029651998362</t>
  </si>
  <si>
    <t>0.305368573048488</t>
  </si>
  <si>
    <t>0.197924599258389</t>
  </si>
  <si>
    <t>0.107760429459057</t>
  </si>
  <si>
    <t>0.0455024898079911</t>
  </si>
  <si>
    <t>0.00948703805846663</t>
  </si>
  <si>
    <t>4.47887491141149</t>
  </si>
  <si>
    <t>3.25312911107197</t>
  </si>
  <si>
    <t>2.39338696627769</t>
  </si>
  <si>
    <t>1.79920379057045</t>
  </si>
  <si>
    <t>1.36607927625036</t>
  </si>
  <si>
    <t>1.0450102070736</t>
  </si>
  <si>
    <t>0.77797687037838</t>
  </si>
  <si>
    <t>0.572059459566434</t>
  </si>
  <si>
    <t>0.418260700278283</t>
  </si>
  <si>
    <t>0.300040449379469</t>
  </si>
  <si>
    <t>0.220068723567428</t>
  </si>
  <si>
    <t>0.174373183962851</t>
  </si>
  <si>
    <t>0.131214530374069</t>
  </si>
  <si>
    <t>0.0900736557542853</t>
  </si>
  <si>
    <t>0.0513718055247456</t>
  </si>
  <si>
    <t>0.0253622629875135</t>
  </si>
  <si>
    <t>0.00423076923076923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</si>
  <si>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</si>
  <si>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</si>
  <si>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</si>
  <si>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</si>
  <si>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</si>
  <si>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</si>
  <si>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</si>
  <si>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</si>
  <si>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</si>
  <si>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</si>
  <si>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</si>
  <si>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</si>
  <si>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</si>
  <si>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</si>
  <si>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</si>
  <si>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</si>
  <si>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</si>
  <si>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</si>
  <si>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</si>
  <si>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</si>
  <si>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</si>
  <si>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</si>
  <si>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</si>
  <si>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</si>
  <si>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</si>
  <si>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</si>
  <si>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</si>
  <si>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</si>
  <si>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sum</t>
  </si>
  <si>
    <t>B=</t>
  </si>
  <si>
    <t>utilization</t>
  </si>
  <si>
    <t>utilization_target</t>
  </si>
  <si>
    <t>evryday_util</t>
  </si>
  <si>
    <t>weekend_util</t>
  </si>
  <si>
    <t>total_util</t>
  </si>
  <si>
    <t xml:space="preserve">5 spec </t>
  </si>
  <si>
    <t>weekend</t>
  </si>
  <si>
    <t>weekday</t>
  </si>
  <si>
    <t>2 sepc</t>
  </si>
  <si>
    <t xml:space="preserve">tuning </t>
  </si>
  <si>
    <t>curent</t>
  </si>
  <si>
    <t>multiplier</t>
  </si>
  <si>
    <t>new</t>
  </si>
  <si>
    <t>matrix</t>
  </si>
  <si>
    <t>12 groups</t>
  </si>
  <si>
    <t>13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</si>
</sst>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D4D4D4"/>
      <name val="Menlo"/>
      <family val="2"/>
    </font>
    <font>
      <sz val="12"/>
      <color rgb="FFB5CEA8"/>
      <name val="Menlo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5" fillId="5" borderId="0" applyNumberFormat="0" applyBorder="0" applyAlignment="0" applyProtection="0"/>
    <xf numFmtId="0" fontId="6" fillId="0" borderId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9" fontId="5" fillId="0" borderId="0" applyFont="0" applyFill="0" applyBorder="0" applyAlignment="0" applyProtection="0"/>
  </cellStyleXfs>
  <cellXfs count="78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4" fillId="0" borderId="0" xfId="0" applyFont="1"/>
    <xf numFmtId="0" fontId="6" fillId="0" borderId="0" xfId="2"/>
    <xf numFmtId="0" fontId="9" fillId="5" borderId="0" xfId="1" applyFont="1"/>
    <xf numFmtId="0" fontId="2" fillId="5" borderId="0" xfId="1" applyFont="1"/>
    <xf numFmtId="0" fontId="3" fillId="5" borderId="0" xfId="1" applyFont="1"/>
    <xf numFmtId="0" fontId="5" fillId="7" borderId="4" xfId="4" applyBorder="1"/>
    <xf numFmtId="0" fontId="5" fillId="7" borderId="3" xfId="4" applyBorder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5" fillId="7" borderId="2" xfId="4" applyBorder="1"/>
    <xf numFmtId="0" fontId="5" fillId="5" borderId="5" xfId="1" applyBorder="1"/>
    <xf numFmtId="0" fontId="5" fillId="5" borderId="6" xfId="1" applyBorder="1"/>
    <xf numFmtId="0" fontId="5" fillId="5" borderId="7" xfId="1" applyBorder="1"/>
    <xf numFmtId="0" fontId="2" fillId="5" borderId="0" xfId="1" applyFont="1" applyBorder="1"/>
    <xf numFmtId="0" fontId="2" fillId="0" borderId="0" xfId="0" applyFont="1" applyBorder="1"/>
    <xf numFmtId="0" fontId="2" fillId="2" borderId="0" xfId="0" applyFont="1" applyFill="1" applyBorder="1"/>
    <xf numFmtId="0" fontId="0" fillId="0" borderId="0" xfId="0" applyBorder="1"/>
    <xf numFmtId="0" fontId="3" fillId="2" borderId="0" xfId="0" applyFont="1" applyFill="1" applyBorder="1"/>
    <xf numFmtId="0" fontId="4" fillId="2" borderId="0" xfId="0" applyFont="1" applyFill="1" applyBorder="1"/>
    <xf numFmtId="0" fontId="5" fillId="5" borderId="0" xfId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3" fillId="3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5" fillId="5" borderId="10" xfId="1" applyBorder="1"/>
    <xf numFmtId="0" fontId="5" fillId="5" borderId="11" xfId="1" applyBorder="1"/>
    <xf numFmtId="0" fontId="5" fillId="5" borderId="12" xfId="1" applyBorder="1"/>
    <xf numFmtId="0" fontId="5" fillId="5" borderId="8" xfId="1" applyBorder="1"/>
    <xf numFmtId="0" fontId="5" fillId="5" borderId="9" xfId="1" applyBorder="1"/>
    <xf numFmtId="0" fontId="3" fillId="2" borderId="4" xfId="0" applyFont="1" applyFill="1" applyBorder="1"/>
    <xf numFmtId="0" fontId="4" fillId="2" borderId="4" xfId="0" applyFont="1" applyFill="1" applyBorder="1"/>
    <xf numFmtId="0" fontId="4" fillId="2" borderId="3" xfId="0" applyFont="1" applyFill="1" applyBorder="1"/>
    <xf numFmtId="0" fontId="9" fillId="5" borderId="13" xfId="1" applyFont="1" applyBorder="1"/>
    <xf numFmtId="0" fontId="2" fillId="5" borderId="13" xfId="1" applyFont="1" applyBorder="1"/>
    <xf numFmtId="0" fontId="7" fillId="0" borderId="0" xfId="0" applyFont="1"/>
    <xf numFmtId="0" fontId="8" fillId="2" borderId="2" xfId="0" applyFont="1" applyFill="1" applyBorder="1"/>
    <xf numFmtId="0" fontId="8" fillId="2" borderId="4" xfId="0" applyFont="1" applyFill="1" applyBorder="1"/>
    <xf numFmtId="0" fontId="3" fillId="5" borderId="4" xfId="1" applyFont="1" applyBorder="1"/>
    <xf numFmtId="0" fontId="3" fillId="5" borderId="3" xfId="1" applyFont="1" applyBorder="1"/>
    <xf numFmtId="0" fontId="3" fillId="7" borderId="2" xfId="4" applyFont="1" applyBorder="1"/>
    <xf numFmtId="0" fontId="3" fillId="7" borderId="3" xfId="4" applyFont="1" applyBorder="1"/>
    <xf numFmtId="2" fontId="2" fillId="5" borderId="0" xfId="1" applyNumberFormat="1" applyFont="1"/>
    <xf numFmtId="0" fontId="3" fillId="6" borderId="5" xfId="3" applyFont="1" applyBorder="1"/>
    <xf numFmtId="0" fontId="3" fillId="6" borderId="6" xfId="3" applyFont="1" applyBorder="1"/>
    <xf numFmtId="0" fontId="3" fillId="6" borderId="7" xfId="3" applyFont="1" applyBorder="1"/>
    <xf numFmtId="0" fontId="3" fillId="6" borderId="8" xfId="3" applyFont="1" applyBorder="1"/>
    <xf numFmtId="0" fontId="3" fillId="6" borderId="0" xfId="3" applyFont="1" applyBorder="1"/>
    <xf numFmtId="0" fontId="3" fillId="6" borderId="9" xfId="3" applyFont="1" applyBorder="1"/>
    <xf numFmtId="0" fontId="3" fillId="6" borderId="10" xfId="3" applyFont="1" applyBorder="1"/>
    <xf numFmtId="0" fontId="3" fillId="6" borderId="11" xfId="3" applyFont="1" applyBorder="1"/>
    <xf numFmtId="0" fontId="3" fillId="6" borderId="12" xfId="3" applyFont="1" applyBorder="1"/>
    <xf numFmtId="0" fontId="3" fillId="0" borderId="0" xfId="0" applyFont="1" applyBorder="1"/>
    <xf numFmtId="0" fontId="3" fillId="7" borderId="4" xfId="4" applyFont="1" applyBorder="1"/>
    <xf numFmtId="0" fontId="3" fillId="5" borderId="0" xfId="1" applyFont="1" applyBorder="1"/>
    <xf numFmtId="0" fontId="10" fillId="0" borderId="0" xfId="0" applyFont="1"/>
    <xf numFmtId="0" fontId="11" fillId="0" borderId="0" xfId="0" applyFont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0" fillId="0" borderId="17" xfId="0" applyBorder="1"/>
    <xf numFmtId="0" fontId="5" fillId="6" borderId="14" xfId="3" applyBorder="1"/>
    <xf numFmtId="0" fontId="5" fillId="6" borderId="15" xfId="3" applyBorder="1"/>
    <xf numFmtId="0" fontId="5" fillId="6" borderId="16" xfId="3" applyBorder="1"/>
    <xf numFmtId="0" fontId="0" fillId="0" borderId="18" xfId="0" applyBorder="1"/>
    <xf numFmtId="9" fontId="0" fillId="0" borderId="0" xfId="5" applyFont="1"/>
    <xf numFmtId="164" fontId="0" fillId="0" borderId="0" xfId="5" applyNumberFormat="1" applyFont="1"/>
    <xf numFmtId="9" fontId="0" fillId="0" borderId="0" xfId="5" applyNumberFormat="1" applyFont="1"/>
    <xf numFmtId="165" fontId="0" fillId="0" borderId="0" xfId="0" applyNumberFormat="1"/>
  </cellXfs>
  <cellStyles count="6">
    <cellStyle name="20% - Accent4" xfId="1" builtinId="42"/>
    <cellStyle name="20% - Accent5" xfId="3" builtinId="46"/>
    <cellStyle name="20% - Accent6" xfId="4" builtinId="50"/>
    <cellStyle name="Normal" xfId="0" builtinId="0"/>
    <cellStyle name="Normal 2" xfId="2" xr:uid="{8F977E11-39D4-E04C-8D51-A4F1FE1B59AD}"/>
    <cellStyle name="Per 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75E0D-6F6E-A842-BF84-34A209557AB1}">
  <dimension ref="A1:DA47"/>
  <sheetViews>
    <sheetView tabSelected="1" topLeftCell="H1" workbookViewId="0">
      <selection activeCell="BT7" sqref="BT7"/>
    </sheetView>
  </sheetViews>
  <sheetFormatPr baseColWidth="10" defaultRowHeight="16" x14ac:dyDescent="0.2"/>
  <cols>
    <col min="2" max="6" width="10.1640625" customWidth="1"/>
    <col min="7" max="7" width="2.83203125" customWidth="1"/>
    <col min="9" max="36" width="4.6640625" customWidth="1"/>
    <col min="37" max="37" width="7" customWidth="1"/>
    <col min="38" max="38" width="4.5" customWidth="1"/>
    <col min="39" max="39" width="11.1640625" customWidth="1"/>
    <col min="40" max="40" width="12.6640625" customWidth="1"/>
    <col min="41" max="41" width="13.1640625" customWidth="1"/>
    <col min="42" max="42" width="3.5" customWidth="1"/>
    <col min="43" max="43" width="8.83203125" customWidth="1"/>
    <col min="44" max="71" width="3.5" customWidth="1"/>
    <col min="72" max="72" width="10.83203125" customWidth="1"/>
    <col min="74" max="74" width="4.33203125" customWidth="1"/>
    <col min="78" max="105" width="8.83203125" customWidth="1"/>
  </cols>
  <sheetData>
    <row r="1" spans="1:105" s="3" customFormat="1" ht="17" thickBot="1" x14ac:dyDescent="0.25">
      <c r="B1" s="21" t="s">
        <v>181</v>
      </c>
      <c r="C1" s="21" t="s">
        <v>182</v>
      </c>
      <c r="D1" s="21" t="s">
        <v>183</v>
      </c>
      <c r="E1" s="21" t="s">
        <v>184</v>
      </c>
      <c r="F1" s="21" t="s">
        <v>46</v>
      </c>
      <c r="G1" s="22"/>
      <c r="H1" s="23" t="s">
        <v>0</v>
      </c>
      <c r="I1" s="21" t="s">
        <v>47</v>
      </c>
      <c r="J1" s="21" t="s">
        <v>48</v>
      </c>
      <c r="K1" s="21" t="s">
        <v>49</v>
      </c>
      <c r="L1" s="21" t="s">
        <v>50</v>
      </c>
      <c r="M1" s="21" t="s">
        <v>51</v>
      </c>
      <c r="N1" s="21" t="s">
        <v>52</v>
      </c>
      <c r="O1" s="21" t="s">
        <v>53</v>
      </c>
      <c r="P1" s="21" t="s">
        <v>54</v>
      </c>
      <c r="Q1" s="21" t="s">
        <v>55</v>
      </c>
      <c r="R1" s="21" t="s">
        <v>56</v>
      </c>
      <c r="S1" s="21" t="s">
        <v>57</v>
      </c>
      <c r="T1" s="21" t="s">
        <v>58</v>
      </c>
      <c r="U1" s="21" t="s">
        <v>59</v>
      </c>
      <c r="V1" s="21" t="s">
        <v>60</v>
      </c>
      <c r="W1" s="21" t="s">
        <v>61</v>
      </c>
      <c r="X1" s="21" t="s">
        <v>62</v>
      </c>
      <c r="Y1" s="21" t="s">
        <v>63</v>
      </c>
      <c r="Z1" s="21" t="s">
        <v>64</v>
      </c>
      <c r="AA1" s="21" t="s">
        <v>65</v>
      </c>
      <c r="AB1" s="21" t="s">
        <v>66</v>
      </c>
      <c r="AC1" s="21" t="s">
        <v>67</v>
      </c>
      <c r="AD1" s="21" t="s">
        <v>68</v>
      </c>
      <c r="AE1" s="21" t="s">
        <v>69</v>
      </c>
      <c r="AF1" s="21" t="s">
        <v>70</v>
      </c>
      <c r="AG1" s="21" t="s">
        <v>71</v>
      </c>
      <c r="AH1" s="21" t="s">
        <v>72</v>
      </c>
      <c r="AI1" s="21" t="s">
        <v>73</v>
      </c>
      <c r="AJ1" s="21" t="s">
        <v>74</v>
      </c>
      <c r="AK1" s="43" t="s">
        <v>119</v>
      </c>
      <c r="AL1" s="22"/>
      <c r="AM1" s="21" t="s">
        <v>154</v>
      </c>
      <c r="AN1" s="21" t="s">
        <v>185</v>
      </c>
      <c r="AO1" s="21" t="s">
        <v>187</v>
      </c>
      <c r="AP1" s="24"/>
      <c r="AQ1" s="21" t="s">
        <v>45</v>
      </c>
      <c r="AR1" s="21" t="s">
        <v>75</v>
      </c>
      <c r="AS1" s="21" t="s">
        <v>76</v>
      </c>
      <c r="AT1" s="21" t="s">
        <v>77</v>
      </c>
      <c r="AU1" s="21" t="s">
        <v>78</v>
      </c>
      <c r="AV1" s="21" t="s">
        <v>79</v>
      </c>
      <c r="AW1" s="21" t="s">
        <v>80</v>
      </c>
      <c r="AX1" s="21" t="s">
        <v>81</v>
      </c>
      <c r="AY1" s="21" t="s">
        <v>82</v>
      </c>
      <c r="AZ1" s="21" t="s">
        <v>83</v>
      </c>
      <c r="BA1" s="21" t="s">
        <v>84</v>
      </c>
      <c r="BB1" s="21" t="s">
        <v>85</v>
      </c>
      <c r="BC1" s="21" t="s">
        <v>86</v>
      </c>
      <c r="BD1" s="21" t="s">
        <v>87</v>
      </c>
      <c r="BE1" s="21" t="s">
        <v>88</v>
      </c>
      <c r="BF1" s="21" t="s">
        <v>89</v>
      </c>
      <c r="BG1" s="21" t="s">
        <v>90</v>
      </c>
      <c r="BH1" s="21" t="s">
        <v>91</v>
      </c>
      <c r="BI1" s="21" t="s">
        <v>92</v>
      </c>
      <c r="BJ1" s="21" t="s">
        <v>93</v>
      </c>
      <c r="BK1" s="21" t="s">
        <v>94</v>
      </c>
      <c r="BL1" s="21" t="s">
        <v>95</v>
      </c>
      <c r="BM1" s="21" t="s">
        <v>96</v>
      </c>
      <c r="BN1" s="21" t="s">
        <v>97</v>
      </c>
      <c r="BO1" s="21" t="s">
        <v>98</v>
      </c>
      <c r="BP1" s="21" t="s">
        <v>99</v>
      </c>
      <c r="BQ1" s="21" t="s">
        <v>100</v>
      </c>
      <c r="BR1" s="21" t="s">
        <v>101</v>
      </c>
      <c r="BS1" s="21" t="s">
        <v>102</v>
      </c>
      <c r="BT1" s="21" t="s">
        <v>186</v>
      </c>
      <c r="BU1" s="22"/>
      <c r="BV1" s="7" t="s">
        <v>121</v>
      </c>
      <c r="BW1" s="7" t="s">
        <v>120</v>
      </c>
      <c r="BY1" s="7" t="s">
        <v>0</v>
      </c>
      <c r="BZ1" s="7" t="s">
        <v>253</v>
      </c>
      <c r="CA1" s="7" t="s">
        <v>254</v>
      </c>
      <c r="CB1" s="7" t="s">
        <v>255</v>
      </c>
      <c r="CC1" s="7" t="s">
        <v>256</v>
      </c>
      <c r="CD1" s="7" t="s">
        <v>257</v>
      </c>
      <c r="CE1" s="7" t="s">
        <v>258</v>
      </c>
      <c r="CF1" s="7" t="s">
        <v>259</v>
      </c>
      <c r="CG1" s="7" t="s">
        <v>260</v>
      </c>
      <c r="CH1" s="7" t="s">
        <v>261</v>
      </c>
      <c r="CI1" s="7" t="s">
        <v>262</v>
      </c>
      <c r="CJ1" s="7" t="s">
        <v>263</v>
      </c>
      <c r="CK1" s="7" t="s">
        <v>264</v>
      </c>
      <c r="CL1" s="7" t="s">
        <v>265</v>
      </c>
      <c r="CM1" s="7" t="s">
        <v>266</v>
      </c>
      <c r="CN1" s="7" t="s">
        <v>267</v>
      </c>
      <c r="CO1" s="7" t="s">
        <v>268</v>
      </c>
      <c r="CP1" s="7" t="s">
        <v>269</v>
      </c>
      <c r="CQ1" s="7" t="s">
        <v>270</v>
      </c>
      <c r="CR1" s="7" t="s">
        <v>271</v>
      </c>
      <c r="CS1" s="7" t="s">
        <v>272</v>
      </c>
      <c r="CT1" s="7" t="s">
        <v>273</v>
      </c>
      <c r="CU1" s="7" t="s">
        <v>274</v>
      </c>
      <c r="CV1" s="7" t="s">
        <v>275</v>
      </c>
      <c r="CW1" s="7" t="s">
        <v>276</v>
      </c>
      <c r="CX1" s="7" t="s">
        <v>277</v>
      </c>
      <c r="CY1" s="7" t="s">
        <v>278</v>
      </c>
      <c r="CZ1" s="7" t="s">
        <v>279</v>
      </c>
      <c r="DA1" s="7" t="s">
        <v>280</v>
      </c>
    </row>
    <row r="2" spans="1:105" ht="17" thickBot="1" x14ac:dyDescent="0.25">
      <c r="A2" s="2"/>
      <c r="B2" s="31">
        <v>0.1</v>
      </c>
      <c r="C2" s="31">
        <v>90</v>
      </c>
      <c r="D2" s="31">
        <v>30</v>
      </c>
      <c r="E2" s="31">
        <v>28</v>
      </c>
      <c r="F2" s="31">
        <v>2</v>
      </c>
      <c r="G2" s="61"/>
      <c r="H2" s="25" t="s">
        <v>33</v>
      </c>
      <c r="I2" s="28">
        <v>27.6</v>
      </c>
      <c r="J2" s="29">
        <v>27.6</v>
      </c>
      <c r="K2" s="29">
        <v>27.6</v>
      </c>
      <c r="L2" s="29">
        <v>27.6</v>
      </c>
      <c r="M2" s="29">
        <v>22.700000000000003</v>
      </c>
      <c r="N2" s="29">
        <v>22.700000000000003</v>
      </c>
      <c r="O2" s="29">
        <v>22.700000000000003</v>
      </c>
      <c r="P2" s="29">
        <v>27.6</v>
      </c>
      <c r="Q2" s="29">
        <v>27.6</v>
      </c>
      <c r="R2" s="29">
        <v>27.6</v>
      </c>
      <c r="S2" s="29">
        <v>27.6</v>
      </c>
      <c r="T2" s="29">
        <v>22.700000000000003</v>
      </c>
      <c r="U2" s="29">
        <v>22.700000000000003</v>
      </c>
      <c r="V2" s="29">
        <v>22.700000000000003</v>
      </c>
      <c r="W2" s="29">
        <v>27.6</v>
      </c>
      <c r="X2" s="29">
        <v>27.6</v>
      </c>
      <c r="Y2" s="29">
        <v>27.6</v>
      </c>
      <c r="Z2" s="29">
        <v>27.6</v>
      </c>
      <c r="AA2" s="29">
        <v>22.700000000000003</v>
      </c>
      <c r="AB2" s="29">
        <v>22.700000000000003</v>
      </c>
      <c r="AC2" s="29">
        <v>22.700000000000003</v>
      </c>
      <c r="AD2" s="29">
        <v>27.6</v>
      </c>
      <c r="AE2" s="29">
        <v>27.6</v>
      </c>
      <c r="AF2" s="29">
        <v>27.6</v>
      </c>
      <c r="AG2" s="29">
        <v>27.6</v>
      </c>
      <c r="AH2" s="29">
        <v>22.700000000000003</v>
      </c>
      <c r="AI2" s="29">
        <v>22.700000000000003</v>
      </c>
      <c r="AJ2" s="29">
        <v>22.700000000000003</v>
      </c>
      <c r="AK2" s="49">
        <v>20</v>
      </c>
      <c r="AL2" s="61"/>
      <c r="AM2" s="26" t="s">
        <v>38</v>
      </c>
      <c r="AN2" s="49">
        <v>64</v>
      </c>
      <c r="AO2" s="49">
        <v>28</v>
      </c>
      <c r="AP2" s="61"/>
      <c r="AQ2" s="25" t="s">
        <v>1</v>
      </c>
      <c r="AR2" s="28">
        <v>2</v>
      </c>
      <c r="AS2" s="29">
        <v>2</v>
      </c>
      <c r="AT2" s="29">
        <v>2</v>
      </c>
      <c r="AU2" s="29">
        <v>2</v>
      </c>
      <c r="AV2" s="29">
        <v>2</v>
      </c>
      <c r="AW2" s="29">
        <v>0</v>
      </c>
      <c r="AX2" s="29">
        <v>0</v>
      </c>
      <c r="AY2" s="29">
        <v>2</v>
      </c>
      <c r="AZ2" s="29">
        <v>2</v>
      </c>
      <c r="BA2" s="29">
        <v>2</v>
      </c>
      <c r="BB2" s="29">
        <v>2</v>
      </c>
      <c r="BC2" s="29">
        <v>2</v>
      </c>
      <c r="BD2" s="29">
        <v>0</v>
      </c>
      <c r="BE2" s="29">
        <v>0</v>
      </c>
      <c r="BF2" s="29">
        <v>2</v>
      </c>
      <c r="BG2" s="29">
        <v>2</v>
      </c>
      <c r="BH2" s="29">
        <v>2</v>
      </c>
      <c r="BI2" s="29">
        <v>2</v>
      </c>
      <c r="BJ2" s="29">
        <v>2</v>
      </c>
      <c r="BK2" s="29">
        <v>0</v>
      </c>
      <c r="BL2" s="29">
        <v>0</v>
      </c>
      <c r="BM2" s="29">
        <v>2</v>
      </c>
      <c r="BN2" s="29">
        <v>2</v>
      </c>
      <c r="BO2" s="29">
        <v>2</v>
      </c>
      <c r="BP2" s="29">
        <v>2</v>
      </c>
      <c r="BQ2" s="29">
        <v>2</v>
      </c>
      <c r="BR2" s="29">
        <v>0</v>
      </c>
      <c r="BS2" s="30">
        <v>0</v>
      </c>
      <c r="BT2" s="49">
        <v>8</v>
      </c>
      <c r="BU2" s="61"/>
      <c r="BV2" s="8">
        <v>1</v>
      </c>
      <c r="BW2" s="17">
        <v>450</v>
      </c>
      <c r="BX2" s="2"/>
      <c r="BY2" s="8" t="s">
        <v>33</v>
      </c>
      <c r="BZ2" s="52">
        <v>12.746310900322763</v>
      </c>
      <c r="CA2" s="53">
        <v>10.015870622612894</v>
      </c>
      <c r="CB2" s="53">
        <v>7.8196279822475763</v>
      </c>
      <c r="CC2" s="53">
        <v>6.0184511505921368</v>
      </c>
      <c r="CD2" s="53">
        <v>4.6257406685386186</v>
      </c>
      <c r="CE2" s="53">
        <v>3.545668315354884</v>
      </c>
      <c r="CF2" s="53">
        <v>2.722594914058571</v>
      </c>
      <c r="CG2" s="53">
        <v>2.0668634023434795</v>
      </c>
      <c r="CH2" s="53">
        <v>1.564097471800679</v>
      </c>
      <c r="CI2" s="53">
        <v>1.1611225341099687</v>
      </c>
      <c r="CJ2" s="53">
        <v>0.85205282928092396</v>
      </c>
      <c r="CK2" s="53">
        <v>0.62640283596121371</v>
      </c>
      <c r="CL2" s="53">
        <v>0.43658310342255707</v>
      </c>
      <c r="CM2" s="53">
        <v>0.28799825501267395</v>
      </c>
      <c r="CN2" s="53">
        <v>0.15913223498380216</v>
      </c>
      <c r="CO2" s="53">
        <v>7.0864752795504582E-2</v>
      </c>
      <c r="CP2" s="53">
        <v>1.3717807289235863E-2</v>
      </c>
      <c r="CQ2" s="53">
        <v>0</v>
      </c>
      <c r="CR2" s="53">
        <v>0</v>
      </c>
      <c r="CS2" s="53">
        <v>0</v>
      </c>
      <c r="CT2" s="53">
        <v>0</v>
      </c>
      <c r="CU2" s="53">
        <v>0</v>
      </c>
      <c r="CV2" s="53">
        <v>0</v>
      </c>
      <c r="CW2" s="53">
        <v>0</v>
      </c>
      <c r="CX2" s="53">
        <v>0</v>
      </c>
      <c r="CY2" s="53">
        <v>0</v>
      </c>
      <c r="CZ2" s="53">
        <v>0</v>
      </c>
      <c r="DA2" s="54">
        <v>0</v>
      </c>
    </row>
    <row r="3" spans="1:105" ht="17" thickBot="1" x14ac:dyDescent="0.25">
      <c r="A3" s="2"/>
      <c r="B3" s="61"/>
      <c r="C3" s="61"/>
      <c r="D3" s="61"/>
      <c r="E3" s="61"/>
      <c r="F3" s="61"/>
      <c r="G3" s="61"/>
      <c r="H3" s="25" t="s">
        <v>44</v>
      </c>
      <c r="I3" s="14">
        <v>5.7</v>
      </c>
      <c r="J3" s="15">
        <v>5.7</v>
      </c>
      <c r="K3" s="15">
        <v>5.7</v>
      </c>
      <c r="L3" s="15">
        <v>5.7</v>
      </c>
      <c r="M3" s="15">
        <v>3.2</v>
      </c>
      <c r="N3" s="15">
        <v>3.2</v>
      </c>
      <c r="O3" s="15">
        <v>3.2</v>
      </c>
      <c r="P3" s="15">
        <v>5.7</v>
      </c>
      <c r="Q3" s="15">
        <v>5.7</v>
      </c>
      <c r="R3" s="15">
        <v>5.7</v>
      </c>
      <c r="S3" s="15">
        <v>5.7</v>
      </c>
      <c r="T3" s="15">
        <v>3.2</v>
      </c>
      <c r="U3" s="15">
        <v>3.2</v>
      </c>
      <c r="V3" s="15">
        <v>3.2</v>
      </c>
      <c r="W3" s="15">
        <v>5.7</v>
      </c>
      <c r="X3" s="15">
        <v>5.7</v>
      </c>
      <c r="Y3" s="15">
        <v>5.7</v>
      </c>
      <c r="Z3" s="15">
        <v>5.7</v>
      </c>
      <c r="AA3" s="15">
        <v>3.2</v>
      </c>
      <c r="AB3" s="15">
        <v>3.2</v>
      </c>
      <c r="AC3" s="15">
        <v>3.2</v>
      </c>
      <c r="AD3" s="15">
        <v>5.7</v>
      </c>
      <c r="AE3" s="15">
        <v>5.7</v>
      </c>
      <c r="AF3" s="15">
        <v>5.7</v>
      </c>
      <c r="AG3" s="15">
        <v>5.7</v>
      </c>
      <c r="AH3" s="15">
        <v>3.2</v>
      </c>
      <c r="AI3" s="15">
        <v>3.2</v>
      </c>
      <c r="AJ3" s="15">
        <v>3.2</v>
      </c>
      <c r="AK3" s="50">
        <v>2</v>
      </c>
      <c r="AL3" s="61"/>
      <c r="AM3" s="26" t="s">
        <v>37</v>
      </c>
      <c r="AN3" s="62">
        <v>272.5</v>
      </c>
      <c r="AO3" s="62">
        <v>6</v>
      </c>
      <c r="AP3" s="61"/>
      <c r="AQ3" s="25" t="s">
        <v>4</v>
      </c>
      <c r="AR3" s="11">
        <v>2</v>
      </c>
      <c r="AS3" s="12">
        <v>2</v>
      </c>
      <c r="AT3" s="12">
        <v>2</v>
      </c>
      <c r="AU3" s="12">
        <v>2</v>
      </c>
      <c r="AV3" s="12">
        <v>2</v>
      </c>
      <c r="AW3" s="12">
        <v>0</v>
      </c>
      <c r="AX3" s="12">
        <v>0</v>
      </c>
      <c r="AY3" s="12">
        <v>2</v>
      </c>
      <c r="AZ3" s="12">
        <v>2</v>
      </c>
      <c r="BA3" s="12">
        <v>2</v>
      </c>
      <c r="BB3" s="12">
        <v>2</v>
      </c>
      <c r="BC3" s="12">
        <v>2</v>
      </c>
      <c r="BD3" s="12">
        <v>0</v>
      </c>
      <c r="BE3" s="12">
        <v>0</v>
      </c>
      <c r="BF3" s="12">
        <v>2</v>
      </c>
      <c r="BG3" s="12">
        <v>2</v>
      </c>
      <c r="BH3" s="12">
        <v>2</v>
      </c>
      <c r="BI3" s="12">
        <v>2</v>
      </c>
      <c r="BJ3" s="12">
        <v>2</v>
      </c>
      <c r="BK3" s="12">
        <v>0</v>
      </c>
      <c r="BL3" s="12">
        <v>0</v>
      </c>
      <c r="BM3" s="12">
        <v>2</v>
      </c>
      <c r="BN3" s="12">
        <v>2</v>
      </c>
      <c r="BO3" s="12">
        <v>2</v>
      </c>
      <c r="BP3" s="12">
        <v>2</v>
      </c>
      <c r="BQ3" s="12">
        <v>2</v>
      </c>
      <c r="BR3" s="12">
        <v>0</v>
      </c>
      <c r="BS3" s="13">
        <v>0</v>
      </c>
      <c r="BT3" s="62">
        <v>10</v>
      </c>
      <c r="BU3" s="61"/>
      <c r="BV3" s="8">
        <v>2</v>
      </c>
      <c r="BW3" s="9">
        <v>450</v>
      </c>
      <c r="BX3" s="2"/>
      <c r="BY3" s="8" t="s">
        <v>44</v>
      </c>
      <c r="BZ3" s="58">
        <v>0</v>
      </c>
      <c r="CA3" s="59">
        <v>0</v>
      </c>
      <c r="CB3" s="59">
        <v>0</v>
      </c>
      <c r="CC3" s="59">
        <v>0</v>
      </c>
      <c r="CD3" s="59">
        <v>0</v>
      </c>
      <c r="CE3" s="59">
        <v>0</v>
      </c>
      <c r="CF3" s="59">
        <v>0</v>
      </c>
      <c r="CG3" s="59">
        <v>0</v>
      </c>
      <c r="CH3" s="59">
        <v>0</v>
      </c>
      <c r="CI3" s="59">
        <v>0</v>
      </c>
      <c r="CJ3" s="59">
        <v>0</v>
      </c>
      <c r="CK3" s="59">
        <v>0</v>
      </c>
      <c r="CL3" s="59">
        <v>0</v>
      </c>
      <c r="CM3" s="59">
        <v>0</v>
      </c>
      <c r="CN3" s="59">
        <v>0</v>
      </c>
      <c r="CO3" s="59">
        <v>0</v>
      </c>
      <c r="CP3" s="59">
        <v>0</v>
      </c>
      <c r="CQ3" s="59">
        <v>0</v>
      </c>
      <c r="CR3" s="59">
        <v>0</v>
      </c>
      <c r="CS3" s="59">
        <v>0</v>
      </c>
      <c r="CT3" s="59">
        <v>0</v>
      </c>
      <c r="CU3" s="59">
        <v>0</v>
      </c>
      <c r="CV3" s="59">
        <v>0</v>
      </c>
      <c r="CW3" s="59">
        <v>0</v>
      </c>
      <c r="CX3" s="59">
        <v>0</v>
      </c>
      <c r="CY3" s="59">
        <v>0</v>
      </c>
      <c r="CZ3" s="59">
        <v>0</v>
      </c>
      <c r="DA3" s="60">
        <v>0</v>
      </c>
    </row>
    <row r="4" spans="1:105" x14ac:dyDescent="0.2">
      <c r="A4" s="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26" t="s">
        <v>111</v>
      </c>
      <c r="AN4" s="62">
        <v>348.5</v>
      </c>
      <c r="AO4" s="62">
        <v>2</v>
      </c>
      <c r="AP4" s="61"/>
      <c r="AQ4" s="25" t="s">
        <v>7</v>
      </c>
      <c r="AR4" s="11">
        <v>4</v>
      </c>
      <c r="AS4" s="12">
        <v>4</v>
      </c>
      <c r="AT4" s="12">
        <v>4</v>
      </c>
      <c r="AU4" s="12">
        <v>4</v>
      </c>
      <c r="AV4" s="12">
        <v>4</v>
      </c>
      <c r="AW4" s="12">
        <v>0</v>
      </c>
      <c r="AX4" s="12">
        <v>0</v>
      </c>
      <c r="AY4" s="12">
        <v>4</v>
      </c>
      <c r="AZ4" s="12">
        <v>4</v>
      </c>
      <c r="BA4" s="12">
        <v>4</v>
      </c>
      <c r="BB4" s="12">
        <v>4</v>
      </c>
      <c r="BC4" s="12">
        <v>4</v>
      </c>
      <c r="BD4" s="12">
        <v>0</v>
      </c>
      <c r="BE4" s="12">
        <v>0</v>
      </c>
      <c r="BF4" s="12">
        <v>4</v>
      </c>
      <c r="BG4" s="12">
        <v>4</v>
      </c>
      <c r="BH4" s="12">
        <v>4</v>
      </c>
      <c r="BI4" s="12">
        <v>4</v>
      </c>
      <c r="BJ4" s="12">
        <v>4</v>
      </c>
      <c r="BK4" s="12">
        <v>0</v>
      </c>
      <c r="BL4" s="12">
        <v>0</v>
      </c>
      <c r="BM4" s="12">
        <v>4</v>
      </c>
      <c r="BN4" s="12">
        <v>4</v>
      </c>
      <c r="BO4" s="12">
        <v>4</v>
      </c>
      <c r="BP4" s="12">
        <v>4</v>
      </c>
      <c r="BQ4" s="12">
        <v>4</v>
      </c>
      <c r="BR4" s="12">
        <v>0</v>
      </c>
      <c r="BS4" s="13">
        <v>0</v>
      </c>
      <c r="BT4" s="62">
        <v>6</v>
      </c>
      <c r="BU4" s="61"/>
      <c r="BV4" s="8">
        <v>3</v>
      </c>
      <c r="BW4" s="9">
        <v>450</v>
      </c>
      <c r="BX4" s="2"/>
    </row>
    <row r="5" spans="1:105" x14ac:dyDescent="0.2">
      <c r="A5" s="2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26" t="s">
        <v>108</v>
      </c>
      <c r="AN5" s="62">
        <v>352</v>
      </c>
      <c r="AO5" s="62">
        <v>2</v>
      </c>
      <c r="AP5" s="61"/>
      <c r="AQ5" s="25" t="s">
        <v>10</v>
      </c>
      <c r="AR5" s="11">
        <v>2</v>
      </c>
      <c r="AS5" s="12">
        <v>2</v>
      </c>
      <c r="AT5" s="12">
        <v>2</v>
      </c>
      <c r="AU5" s="12">
        <v>2</v>
      </c>
      <c r="AV5" s="12">
        <v>2</v>
      </c>
      <c r="AW5" s="12">
        <v>0</v>
      </c>
      <c r="AX5" s="12">
        <v>0</v>
      </c>
      <c r="AY5" s="12">
        <v>2</v>
      </c>
      <c r="AZ5" s="12">
        <v>2</v>
      </c>
      <c r="BA5" s="12">
        <v>2</v>
      </c>
      <c r="BB5" s="12">
        <v>2</v>
      </c>
      <c r="BC5" s="12">
        <v>2</v>
      </c>
      <c r="BD5" s="12">
        <v>0</v>
      </c>
      <c r="BE5" s="12">
        <v>0</v>
      </c>
      <c r="BF5" s="12">
        <v>2</v>
      </c>
      <c r="BG5" s="12">
        <v>2</v>
      </c>
      <c r="BH5" s="12">
        <v>2</v>
      </c>
      <c r="BI5" s="12">
        <v>2</v>
      </c>
      <c r="BJ5" s="12">
        <v>2</v>
      </c>
      <c r="BK5" s="12">
        <v>0</v>
      </c>
      <c r="BL5" s="12">
        <v>0</v>
      </c>
      <c r="BM5" s="12">
        <v>2</v>
      </c>
      <c r="BN5" s="12">
        <v>2</v>
      </c>
      <c r="BO5" s="12">
        <v>2</v>
      </c>
      <c r="BP5" s="12">
        <v>2</v>
      </c>
      <c r="BQ5" s="12">
        <v>2</v>
      </c>
      <c r="BR5" s="12">
        <v>0</v>
      </c>
      <c r="BS5" s="13">
        <v>0</v>
      </c>
      <c r="BT5" s="62">
        <v>2</v>
      </c>
      <c r="BU5" s="61"/>
      <c r="BV5" s="8">
        <v>4</v>
      </c>
      <c r="BW5" s="9">
        <v>450</v>
      </c>
      <c r="BX5" s="2"/>
    </row>
    <row r="6" spans="1:105" ht="17" thickBot="1" x14ac:dyDescent="0.25">
      <c r="A6" s="2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26" t="s">
        <v>110</v>
      </c>
      <c r="AN6" s="62">
        <v>208</v>
      </c>
      <c r="AO6" s="62">
        <v>16</v>
      </c>
      <c r="AP6" s="61"/>
      <c r="AQ6" s="25" t="s">
        <v>11</v>
      </c>
      <c r="AR6" s="14">
        <v>2</v>
      </c>
      <c r="AS6" s="15">
        <v>2</v>
      </c>
      <c r="AT6" s="15">
        <v>2</v>
      </c>
      <c r="AU6" s="15">
        <v>2</v>
      </c>
      <c r="AV6" s="15">
        <v>2</v>
      </c>
      <c r="AW6" s="15">
        <v>0</v>
      </c>
      <c r="AX6" s="15">
        <v>0</v>
      </c>
      <c r="AY6" s="15">
        <v>2</v>
      </c>
      <c r="AZ6" s="15">
        <v>2</v>
      </c>
      <c r="BA6" s="15">
        <v>2</v>
      </c>
      <c r="BB6" s="15">
        <v>2</v>
      </c>
      <c r="BC6" s="15">
        <v>2</v>
      </c>
      <c r="BD6" s="15">
        <v>0</v>
      </c>
      <c r="BE6" s="15">
        <v>0</v>
      </c>
      <c r="BF6" s="15">
        <v>2</v>
      </c>
      <c r="BG6" s="15">
        <v>2</v>
      </c>
      <c r="BH6" s="15">
        <v>2</v>
      </c>
      <c r="BI6" s="15">
        <v>2</v>
      </c>
      <c r="BJ6" s="15">
        <v>2</v>
      </c>
      <c r="BK6" s="15">
        <v>0</v>
      </c>
      <c r="BL6" s="15">
        <v>0</v>
      </c>
      <c r="BM6" s="15">
        <v>2</v>
      </c>
      <c r="BN6" s="15">
        <v>2</v>
      </c>
      <c r="BO6" s="15">
        <v>2</v>
      </c>
      <c r="BP6" s="15">
        <v>2</v>
      </c>
      <c r="BQ6" s="15">
        <v>2</v>
      </c>
      <c r="BR6" s="15">
        <v>0</v>
      </c>
      <c r="BS6" s="16">
        <v>0</v>
      </c>
      <c r="BT6" s="50">
        <v>4</v>
      </c>
      <c r="BU6" s="61"/>
      <c r="BV6" s="8">
        <v>5</v>
      </c>
      <c r="BW6" s="9">
        <v>450</v>
      </c>
      <c r="BX6" s="2"/>
    </row>
    <row r="7" spans="1:105" x14ac:dyDescent="0.2">
      <c r="A7" s="2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26" t="s">
        <v>109</v>
      </c>
      <c r="AN7" s="62">
        <v>397</v>
      </c>
      <c r="AO7" s="62">
        <v>2</v>
      </c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8">
        <v>6</v>
      </c>
      <c r="BW7" s="9">
        <v>0</v>
      </c>
      <c r="BX7" s="2"/>
    </row>
    <row r="8" spans="1:105" x14ac:dyDescent="0.2">
      <c r="A8" s="2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26" t="s">
        <v>40</v>
      </c>
      <c r="AN8" s="62">
        <v>67</v>
      </c>
      <c r="AO8" s="62">
        <v>16</v>
      </c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  <c r="BV8" s="8">
        <v>7</v>
      </c>
      <c r="BW8" s="9">
        <v>0</v>
      </c>
      <c r="BX8" s="2"/>
    </row>
    <row r="9" spans="1:105" x14ac:dyDescent="0.2">
      <c r="A9" s="2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26" t="s">
        <v>39</v>
      </c>
      <c r="AN9" s="62">
        <v>211</v>
      </c>
      <c r="AO9" s="62">
        <v>10</v>
      </c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8">
        <v>8</v>
      </c>
      <c r="BW9" s="9">
        <v>450</v>
      </c>
      <c r="BX9" s="2"/>
    </row>
    <row r="10" spans="1:105" x14ac:dyDescent="0.2">
      <c r="A10" s="2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 t="s">
        <v>114</v>
      </c>
      <c r="AN10" s="62">
        <v>188.5</v>
      </c>
      <c r="AO10" s="62">
        <v>6</v>
      </c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8">
        <v>9</v>
      </c>
      <c r="BW10" s="9">
        <v>450</v>
      </c>
      <c r="BX10" s="2"/>
    </row>
    <row r="11" spans="1:105" x14ac:dyDescent="0.2">
      <c r="A11" s="2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3" t="s">
        <v>113</v>
      </c>
      <c r="AN11" s="62">
        <v>425</v>
      </c>
      <c r="AO11" s="62">
        <v>2</v>
      </c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8">
        <v>10</v>
      </c>
      <c r="BW11" s="9">
        <v>450</v>
      </c>
      <c r="BX11" s="2"/>
    </row>
    <row r="12" spans="1:105" x14ac:dyDescent="0.2">
      <c r="A12" s="2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2"/>
      <c r="AD12" s="61"/>
      <c r="AE12" s="61"/>
      <c r="AF12" s="61"/>
      <c r="AG12" s="61"/>
      <c r="AH12" s="61"/>
      <c r="AI12" s="61"/>
      <c r="AJ12" s="61"/>
      <c r="AK12" s="61"/>
      <c r="AL12" s="61"/>
      <c r="AM12" s="63" t="s">
        <v>112</v>
      </c>
      <c r="AN12" s="62">
        <v>235</v>
      </c>
      <c r="AO12" s="62">
        <v>4</v>
      </c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8">
        <v>11</v>
      </c>
      <c r="BW12" s="9">
        <v>450</v>
      </c>
      <c r="BX12" s="2"/>
    </row>
    <row r="13" spans="1:105" x14ac:dyDescent="0.2">
      <c r="A13" s="2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2"/>
      <c r="AD13" s="61"/>
      <c r="AE13" s="61"/>
      <c r="AF13" s="61"/>
      <c r="AG13" s="61"/>
      <c r="AH13" s="61"/>
      <c r="AI13" s="61"/>
      <c r="AJ13" s="61"/>
      <c r="AK13" s="61"/>
      <c r="AL13" s="61"/>
      <c r="AM13" s="63" t="s">
        <v>115</v>
      </c>
      <c r="AN13" s="62">
        <v>272</v>
      </c>
      <c r="AO13" s="62">
        <v>2</v>
      </c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8">
        <v>12</v>
      </c>
      <c r="BW13" s="9">
        <v>450</v>
      </c>
      <c r="BX13" s="2"/>
    </row>
    <row r="14" spans="1:105" x14ac:dyDescent="0.2">
      <c r="A14" s="2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2"/>
      <c r="AD14" s="61"/>
      <c r="AE14" s="61"/>
      <c r="AF14" s="61"/>
      <c r="AG14" s="61"/>
      <c r="AH14" s="61"/>
      <c r="AI14" s="61"/>
      <c r="AJ14" s="61"/>
      <c r="AK14" s="61"/>
      <c r="AL14" s="61"/>
      <c r="AM14" s="63" t="s">
        <v>35</v>
      </c>
      <c r="AN14" s="62">
        <v>226</v>
      </c>
      <c r="AO14" s="62">
        <v>6</v>
      </c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8">
        <v>13</v>
      </c>
      <c r="BW14" s="9">
        <v>0</v>
      </c>
      <c r="BX14" s="2"/>
    </row>
    <row r="15" spans="1:105" x14ac:dyDescent="0.2">
      <c r="A15" s="2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3" t="s">
        <v>36</v>
      </c>
      <c r="AN15" s="62">
        <v>210</v>
      </c>
      <c r="AO15" s="62">
        <v>4</v>
      </c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8">
        <v>14</v>
      </c>
      <c r="BW15" s="9">
        <v>0</v>
      </c>
      <c r="BX15" s="2"/>
    </row>
    <row r="16" spans="1:105" x14ac:dyDescent="0.2">
      <c r="A16" s="2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3" t="s">
        <v>107</v>
      </c>
      <c r="AN16" s="62">
        <v>61.5</v>
      </c>
      <c r="AO16" s="62">
        <v>44</v>
      </c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8">
        <v>15</v>
      </c>
      <c r="BW16" s="9">
        <v>450</v>
      </c>
      <c r="BX16" s="2"/>
    </row>
    <row r="17" spans="1:76" x14ac:dyDescent="0.2">
      <c r="A17" s="2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3" t="s">
        <v>103</v>
      </c>
      <c r="AN17" s="62">
        <v>211</v>
      </c>
      <c r="AO17" s="62">
        <v>8</v>
      </c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  <c r="BV17" s="8">
        <v>16</v>
      </c>
      <c r="BW17" s="9">
        <v>450</v>
      </c>
      <c r="BX17" s="2"/>
    </row>
    <row r="18" spans="1:76" x14ac:dyDescent="0.2">
      <c r="A18" s="2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3" t="s">
        <v>104</v>
      </c>
      <c r="AN18" s="62">
        <v>106</v>
      </c>
      <c r="AO18" s="62">
        <v>42</v>
      </c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8">
        <v>17</v>
      </c>
      <c r="BW18" s="9">
        <v>450</v>
      </c>
      <c r="BX18" s="2"/>
    </row>
    <row r="19" spans="1:76" x14ac:dyDescent="0.2">
      <c r="A19" s="2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3" t="s">
        <v>106</v>
      </c>
      <c r="AN19" s="62">
        <v>305</v>
      </c>
      <c r="AO19" s="62">
        <v>2</v>
      </c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8">
        <v>18</v>
      </c>
      <c r="BW19" s="9">
        <v>450</v>
      </c>
      <c r="BX19" s="2"/>
    </row>
    <row r="20" spans="1:76" x14ac:dyDescent="0.2">
      <c r="A20" s="2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3" t="s">
        <v>105</v>
      </c>
      <c r="AN20" s="62">
        <v>52.5</v>
      </c>
      <c r="AO20" s="62">
        <v>22</v>
      </c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1"/>
      <c r="BT20" s="61"/>
      <c r="BU20" s="61"/>
      <c r="BV20" s="8">
        <v>19</v>
      </c>
      <c r="BW20" s="9">
        <v>450</v>
      </c>
      <c r="BX20" s="2"/>
    </row>
    <row r="21" spans="1:76" x14ac:dyDescent="0.2">
      <c r="A21" s="2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3" t="s">
        <v>34</v>
      </c>
      <c r="AN21" s="62">
        <v>106</v>
      </c>
      <c r="AO21" s="62">
        <v>4</v>
      </c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8">
        <v>20</v>
      </c>
      <c r="BW21" s="9">
        <v>0</v>
      </c>
      <c r="BX21" s="2"/>
    </row>
    <row r="22" spans="1:76" x14ac:dyDescent="0.2">
      <c r="A22" s="2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3" t="s">
        <v>42</v>
      </c>
      <c r="AN22" s="62">
        <v>142</v>
      </c>
      <c r="AO22" s="62">
        <v>18</v>
      </c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  <c r="BV22" s="8">
        <v>21</v>
      </c>
      <c r="BW22" s="9">
        <v>0</v>
      </c>
      <c r="BX22" s="2"/>
    </row>
    <row r="23" spans="1:76" x14ac:dyDescent="0.2">
      <c r="A23" s="2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3" t="s">
        <v>41</v>
      </c>
      <c r="AN23" s="62">
        <v>134</v>
      </c>
      <c r="AO23" s="62">
        <v>8</v>
      </c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8">
        <v>22</v>
      </c>
      <c r="BW23" s="9">
        <v>450</v>
      </c>
      <c r="BX23" s="2"/>
    </row>
    <row r="24" spans="1:76" x14ac:dyDescent="0.2">
      <c r="A24" s="2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3" t="s">
        <v>118</v>
      </c>
      <c r="AN24" s="62">
        <v>86</v>
      </c>
      <c r="AO24" s="62">
        <v>18</v>
      </c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8">
        <v>23</v>
      </c>
      <c r="BW24" s="9">
        <v>450</v>
      </c>
      <c r="BX24" s="2"/>
    </row>
    <row r="25" spans="1:76" x14ac:dyDescent="0.2">
      <c r="A25" s="2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3" t="s">
        <v>117</v>
      </c>
      <c r="AN25" s="62">
        <v>187</v>
      </c>
      <c r="AO25" s="62">
        <v>2</v>
      </c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  <c r="BV25" s="8">
        <v>24</v>
      </c>
      <c r="BW25" s="9">
        <v>450</v>
      </c>
      <c r="BX25" s="2"/>
    </row>
    <row r="26" spans="1:76" ht="17" thickBot="1" x14ac:dyDescent="0.25">
      <c r="A26" s="2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3" t="s">
        <v>116</v>
      </c>
      <c r="AN26" s="50">
        <v>225.5</v>
      </c>
      <c r="AO26" s="50">
        <v>4</v>
      </c>
      <c r="AP26" s="61"/>
      <c r="AQ26" s="61"/>
      <c r="AR26" s="61"/>
      <c r="AS26" s="64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  <c r="BV26" s="8">
        <v>25</v>
      </c>
      <c r="BW26" s="9">
        <v>450</v>
      </c>
      <c r="BX26" s="2"/>
    </row>
    <row r="27" spans="1:76" x14ac:dyDescent="0.2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65"/>
      <c r="AT27" s="61"/>
      <c r="AU27" s="61"/>
      <c r="AV27" s="61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8">
        <v>26</v>
      </c>
      <c r="BW27" s="9">
        <v>450</v>
      </c>
    </row>
    <row r="28" spans="1:76" x14ac:dyDescent="0.2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65"/>
      <c r="AT28" s="61"/>
      <c r="AU28" s="61"/>
      <c r="AV28" s="61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8">
        <v>27</v>
      </c>
      <c r="BW28" s="9">
        <v>0</v>
      </c>
    </row>
    <row r="29" spans="1:76" ht="17" thickBot="1" x14ac:dyDescent="0.25">
      <c r="AT29" s="61"/>
      <c r="AU29" s="61"/>
      <c r="AV29" s="61"/>
      <c r="BV29" s="8">
        <v>28</v>
      </c>
      <c r="BW29" s="10">
        <v>0</v>
      </c>
    </row>
    <row r="30" spans="1:76" x14ac:dyDescent="0.2">
      <c r="AT30" s="61"/>
      <c r="AU30" s="61"/>
      <c r="AV30" s="61"/>
    </row>
    <row r="31" spans="1:76" x14ac:dyDescent="0.2">
      <c r="AT31" s="61"/>
      <c r="AU31" s="61"/>
      <c r="AV31" s="61"/>
    </row>
    <row r="32" spans="1:76" x14ac:dyDescent="0.2">
      <c r="AT32" s="61"/>
      <c r="AU32" s="61"/>
      <c r="AV32" s="61"/>
    </row>
    <row r="33" spans="46:48" x14ac:dyDescent="0.2">
      <c r="AT33" s="61"/>
      <c r="AU33" s="61"/>
      <c r="AV33" s="61"/>
    </row>
    <row r="34" spans="46:48" x14ac:dyDescent="0.2">
      <c r="AT34" s="61"/>
      <c r="AU34" s="61"/>
      <c r="AV34" s="61"/>
    </row>
    <row r="35" spans="46:48" x14ac:dyDescent="0.2">
      <c r="AT35" s="61"/>
      <c r="AU35" s="61"/>
      <c r="AV35" s="61"/>
    </row>
    <row r="36" spans="46:48" x14ac:dyDescent="0.2">
      <c r="AT36" s="61"/>
      <c r="AU36" s="61"/>
      <c r="AV36" s="61"/>
    </row>
    <row r="37" spans="46:48" x14ac:dyDescent="0.2">
      <c r="AT37" s="61"/>
      <c r="AU37" s="61"/>
      <c r="AV37" s="61"/>
    </row>
    <row r="38" spans="46:48" x14ac:dyDescent="0.2">
      <c r="AT38" s="61"/>
      <c r="AU38" s="61"/>
      <c r="AV38" s="61"/>
    </row>
    <row r="39" spans="46:48" x14ac:dyDescent="0.2">
      <c r="AT39" s="61"/>
      <c r="AU39" s="61"/>
      <c r="AV39" s="61"/>
    </row>
    <row r="40" spans="46:48" x14ac:dyDescent="0.2">
      <c r="AT40" s="61"/>
      <c r="AU40" s="61"/>
      <c r="AV40" s="61"/>
    </row>
    <row r="41" spans="46:48" x14ac:dyDescent="0.2">
      <c r="AT41" s="61"/>
      <c r="AU41" s="61"/>
      <c r="AV41" s="61"/>
    </row>
    <row r="42" spans="46:48" x14ac:dyDescent="0.2">
      <c r="AT42" s="61"/>
      <c r="AU42" s="61"/>
      <c r="AV42" s="61"/>
    </row>
    <row r="43" spans="46:48" x14ac:dyDescent="0.2">
      <c r="AT43" s="61"/>
      <c r="AU43" s="61"/>
      <c r="AV43" s="61"/>
    </row>
    <row r="44" spans="46:48" x14ac:dyDescent="0.2">
      <c r="AT44" s="61"/>
      <c r="AU44" s="61"/>
      <c r="AV44" s="61"/>
    </row>
    <row r="45" spans="46:48" x14ac:dyDescent="0.2">
      <c r="AT45" s="61"/>
      <c r="AU45" s="61"/>
      <c r="AV45" s="61"/>
    </row>
    <row r="46" spans="46:48" x14ac:dyDescent="0.2">
      <c r="AT46" s="61"/>
      <c r="AU46" s="61"/>
      <c r="AV46" s="61"/>
    </row>
    <row r="47" spans="46:48" x14ac:dyDescent="0.2">
      <c r="AT47" s="61"/>
      <c r="AU47" s="61"/>
      <c r="AV47" s="6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C6107-1D68-C743-A8E7-FD6A8A893508}">
  <dimension ref="B1:BY26"/>
  <sheetViews>
    <sheetView workbookViewId="0">
      <selection activeCell="I9" sqref="I9"/>
    </sheetView>
  </sheetViews>
  <sheetFormatPr baseColWidth="10" defaultRowHeight="16" x14ac:dyDescent="0.2"/>
  <cols>
    <col min="2" max="2" width="14" customWidth="1"/>
    <col min="3" max="3" width="5.1640625" customWidth="1"/>
    <col min="4" max="4" width="12.1640625" customWidth="1"/>
    <col min="5" max="5" width="5.1640625" customWidth="1"/>
    <col min="7" max="31" width="4" customWidth="1"/>
    <col min="32" max="32" width="4.33203125" customWidth="1"/>
    <col min="34" max="58" width="5.1640625" customWidth="1"/>
    <col min="59" max="65" width="3.83203125" customWidth="1"/>
    <col min="66" max="66" width="4.6640625" customWidth="1"/>
    <col min="67" max="67" width="6" customWidth="1"/>
    <col min="68" max="68" width="4.33203125" customWidth="1"/>
  </cols>
  <sheetData>
    <row r="1" spans="2:77" ht="17" thickBot="1" x14ac:dyDescent="0.25">
      <c r="B1" s="6" t="s">
        <v>180</v>
      </c>
      <c r="D1" s="6" t="s">
        <v>154</v>
      </c>
      <c r="F1" s="1" t="s">
        <v>0</v>
      </c>
      <c r="G1" s="43" t="s">
        <v>155</v>
      </c>
      <c r="H1" s="7" t="s">
        <v>156</v>
      </c>
      <c r="I1" s="7" t="s">
        <v>157</v>
      </c>
      <c r="J1" s="7" t="s">
        <v>158</v>
      </c>
      <c r="K1" s="7" t="s">
        <v>159</v>
      </c>
      <c r="L1" s="7" t="s">
        <v>160</v>
      </c>
      <c r="M1" s="7" t="s">
        <v>161</v>
      </c>
      <c r="N1" s="7" t="s">
        <v>162</v>
      </c>
      <c r="O1" s="7" t="s">
        <v>163</v>
      </c>
      <c r="P1" s="7" t="s">
        <v>164</v>
      </c>
      <c r="Q1" s="7" t="s">
        <v>165</v>
      </c>
      <c r="R1" s="7" t="s">
        <v>166</v>
      </c>
      <c r="S1" s="7" t="s">
        <v>167</v>
      </c>
      <c r="T1" s="7" t="s">
        <v>168</v>
      </c>
      <c r="U1" s="7" t="s">
        <v>169</v>
      </c>
      <c r="V1" s="7" t="s">
        <v>170</v>
      </c>
      <c r="W1" s="7" t="s">
        <v>171</v>
      </c>
      <c r="X1" s="7" t="s">
        <v>172</v>
      </c>
      <c r="Y1" s="7" t="s">
        <v>173</v>
      </c>
      <c r="Z1" s="7" t="s">
        <v>174</v>
      </c>
      <c r="AA1" s="7" t="s">
        <v>175</v>
      </c>
      <c r="AB1" s="7" t="s">
        <v>176</v>
      </c>
      <c r="AC1" s="7" t="s">
        <v>177</v>
      </c>
      <c r="AD1" s="7" t="s">
        <v>178</v>
      </c>
      <c r="AE1" s="7" t="s">
        <v>179</v>
      </c>
      <c r="AG1" s="1" t="s">
        <v>45</v>
      </c>
      <c r="AH1" s="43" t="s">
        <v>129</v>
      </c>
      <c r="AI1" s="7" t="s">
        <v>130</v>
      </c>
      <c r="AJ1" s="7" t="s">
        <v>131</v>
      </c>
      <c r="AK1" s="7" t="s">
        <v>132</v>
      </c>
      <c r="AL1" s="7" t="s">
        <v>133</v>
      </c>
      <c r="AM1" s="7" t="s">
        <v>134</v>
      </c>
      <c r="AN1" s="7" t="s">
        <v>135</v>
      </c>
      <c r="AO1" s="7" t="s">
        <v>136</v>
      </c>
      <c r="AP1" s="7" t="s">
        <v>137</v>
      </c>
      <c r="AQ1" s="7" t="s">
        <v>138</v>
      </c>
      <c r="AR1" s="7" t="s">
        <v>139</v>
      </c>
      <c r="AS1" s="7" t="s">
        <v>140</v>
      </c>
      <c r="AT1" s="7" t="s">
        <v>141</v>
      </c>
      <c r="AU1" s="7" t="s">
        <v>142</v>
      </c>
      <c r="AV1" s="7" t="s">
        <v>143</v>
      </c>
      <c r="AW1" s="7" t="s">
        <v>144</v>
      </c>
      <c r="AX1" s="7" t="s">
        <v>145</v>
      </c>
      <c r="AY1" s="7" t="s">
        <v>146</v>
      </c>
      <c r="AZ1" s="7" t="s">
        <v>147</v>
      </c>
      <c r="BA1" s="7" t="s">
        <v>148</v>
      </c>
      <c r="BB1" s="7" t="s">
        <v>149</v>
      </c>
      <c r="BC1" s="7" t="s">
        <v>150</v>
      </c>
      <c r="BD1" s="7" t="s">
        <v>151</v>
      </c>
      <c r="BE1" s="7" t="s">
        <v>152</v>
      </c>
      <c r="BF1" s="6" t="s">
        <v>153</v>
      </c>
      <c r="BG1" s="42" t="s">
        <v>122</v>
      </c>
      <c r="BH1" s="6" t="s">
        <v>123</v>
      </c>
      <c r="BI1" s="6" t="s">
        <v>124</v>
      </c>
      <c r="BJ1" s="6" t="s">
        <v>125</v>
      </c>
      <c r="BK1" s="6" t="s">
        <v>126</v>
      </c>
      <c r="BL1" s="6" t="s">
        <v>127</v>
      </c>
      <c r="BM1" s="6" t="s">
        <v>128</v>
      </c>
    </row>
    <row r="2" spans="2:77" x14ac:dyDescent="0.2">
      <c r="B2" s="32" t="s">
        <v>2</v>
      </c>
      <c r="D2" s="45" t="s">
        <v>38</v>
      </c>
      <c r="F2" s="32" t="s">
        <v>33</v>
      </c>
      <c r="G2" s="18">
        <v>1</v>
      </c>
      <c r="H2" s="19">
        <v>1</v>
      </c>
      <c r="I2" s="19">
        <v>1</v>
      </c>
      <c r="J2" s="19">
        <v>1</v>
      </c>
      <c r="K2" s="19">
        <v>1</v>
      </c>
      <c r="L2" s="19">
        <v>1</v>
      </c>
      <c r="M2" s="19">
        <v>1</v>
      </c>
      <c r="N2" s="19">
        <v>1</v>
      </c>
      <c r="O2" s="19">
        <v>1</v>
      </c>
      <c r="P2" s="19">
        <v>1</v>
      </c>
      <c r="Q2" s="19">
        <v>1</v>
      </c>
      <c r="R2" s="19">
        <v>1</v>
      </c>
      <c r="S2" s="19">
        <v>1</v>
      </c>
      <c r="T2" s="19">
        <v>1</v>
      </c>
      <c r="U2" s="19">
        <v>1</v>
      </c>
      <c r="V2" s="19">
        <v>1</v>
      </c>
      <c r="W2" s="19">
        <v>1</v>
      </c>
      <c r="X2" s="19">
        <v>1</v>
      </c>
      <c r="Y2" s="19">
        <v>1</v>
      </c>
      <c r="Z2" s="19">
        <v>1</v>
      </c>
      <c r="AA2" s="19">
        <v>1</v>
      </c>
      <c r="AB2" s="19">
        <v>1</v>
      </c>
      <c r="AC2" s="19">
        <v>1</v>
      </c>
      <c r="AD2" s="19">
        <v>1</v>
      </c>
      <c r="AE2" s="20">
        <v>1</v>
      </c>
      <c r="AG2" s="32" t="s">
        <v>1</v>
      </c>
      <c r="AH2" s="18">
        <v>1</v>
      </c>
      <c r="AI2" s="19">
        <v>1</v>
      </c>
      <c r="AJ2" s="19">
        <v>1</v>
      </c>
      <c r="AK2" s="19">
        <v>1</v>
      </c>
      <c r="AL2" s="19">
        <v>1</v>
      </c>
      <c r="AM2" s="19">
        <v>1</v>
      </c>
      <c r="AN2" s="19">
        <v>0</v>
      </c>
      <c r="AO2" s="19">
        <v>0</v>
      </c>
      <c r="AP2" s="19">
        <v>0</v>
      </c>
      <c r="AQ2" s="19">
        <v>0</v>
      </c>
      <c r="AR2" s="19">
        <v>0</v>
      </c>
      <c r="AS2" s="19">
        <v>0</v>
      </c>
      <c r="AT2" s="19">
        <v>0</v>
      </c>
      <c r="AU2" s="19">
        <v>0</v>
      </c>
      <c r="AV2" s="19">
        <v>0</v>
      </c>
      <c r="AW2" s="19">
        <v>0</v>
      </c>
      <c r="AX2" s="19">
        <v>0</v>
      </c>
      <c r="AY2" s="19">
        <v>0</v>
      </c>
      <c r="AZ2" s="19">
        <v>0</v>
      </c>
      <c r="BA2" s="19">
        <v>0</v>
      </c>
      <c r="BB2" s="19">
        <v>0</v>
      </c>
      <c r="BC2" s="19">
        <v>0</v>
      </c>
      <c r="BD2" s="19">
        <v>0</v>
      </c>
      <c r="BE2" s="19">
        <v>0</v>
      </c>
      <c r="BF2" s="20">
        <v>0</v>
      </c>
      <c r="BG2" s="18">
        <v>0</v>
      </c>
      <c r="BH2" s="19">
        <v>0</v>
      </c>
      <c r="BI2" s="19">
        <v>0</v>
      </c>
      <c r="BJ2" s="19">
        <v>1</v>
      </c>
      <c r="BK2" s="19">
        <v>1</v>
      </c>
      <c r="BL2" s="19">
        <v>0</v>
      </c>
      <c r="BM2" s="20">
        <v>1</v>
      </c>
    </row>
    <row r="3" spans="2:77" ht="17" thickBot="1" x14ac:dyDescent="0.25">
      <c r="B3" s="39" t="s">
        <v>5</v>
      </c>
      <c r="D3" s="46" t="s">
        <v>37</v>
      </c>
      <c r="F3" s="33" t="s">
        <v>44</v>
      </c>
      <c r="G3" s="34">
        <v>1</v>
      </c>
      <c r="H3" s="35">
        <v>1</v>
      </c>
      <c r="I3" s="35">
        <v>1</v>
      </c>
      <c r="J3" s="35">
        <v>1</v>
      </c>
      <c r="K3" s="35">
        <v>1</v>
      </c>
      <c r="L3" s="35">
        <v>1</v>
      </c>
      <c r="M3" s="35">
        <v>1</v>
      </c>
      <c r="N3" s="35">
        <v>1</v>
      </c>
      <c r="O3" s="35">
        <v>1</v>
      </c>
      <c r="P3" s="35">
        <v>1</v>
      </c>
      <c r="Q3" s="35">
        <v>1</v>
      </c>
      <c r="R3" s="35">
        <v>1</v>
      </c>
      <c r="S3" s="35">
        <v>1</v>
      </c>
      <c r="T3" s="35">
        <v>1</v>
      </c>
      <c r="U3" s="35">
        <v>1</v>
      </c>
      <c r="V3" s="35">
        <v>1</v>
      </c>
      <c r="W3" s="35">
        <v>1</v>
      </c>
      <c r="X3" s="35">
        <v>1</v>
      </c>
      <c r="Y3" s="35">
        <v>1</v>
      </c>
      <c r="Z3" s="35">
        <v>1</v>
      </c>
      <c r="AA3" s="35">
        <v>1</v>
      </c>
      <c r="AB3" s="35">
        <v>1</v>
      </c>
      <c r="AC3" s="35">
        <v>1</v>
      </c>
      <c r="AD3" s="35">
        <v>1</v>
      </c>
      <c r="AE3" s="36">
        <v>1</v>
      </c>
      <c r="AG3" s="39" t="s">
        <v>4</v>
      </c>
      <c r="AH3" s="37">
        <v>0</v>
      </c>
      <c r="AI3" s="27">
        <v>0</v>
      </c>
      <c r="AJ3" s="27">
        <v>0</v>
      </c>
      <c r="AK3" s="27">
        <v>0</v>
      </c>
      <c r="AL3" s="27">
        <v>0</v>
      </c>
      <c r="AM3" s="27">
        <v>0</v>
      </c>
      <c r="AN3" s="27">
        <v>1</v>
      </c>
      <c r="AO3" s="27">
        <v>1</v>
      </c>
      <c r="AP3" s="27">
        <v>1</v>
      </c>
      <c r="AQ3" s="27">
        <v>1</v>
      </c>
      <c r="AR3" s="27">
        <v>1</v>
      </c>
      <c r="AS3" s="27">
        <v>1</v>
      </c>
      <c r="AT3" s="27">
        <v>0</v>
      </c>
      <c r="AU3" s="27">
        <v>0</v>
      </c>
      <c r="AV3" s="27">
        <v>0</v>
      </c>
      <c r="AW3" s="27">
        <v>0</v>
      </c>
      <c r="AX3" s="27">
        <v>0</v>
      </c>
      <c r="AY3" s="27">
        <v>0</v>
      </c>
      <c r="AZ3" s="27">
        <v>0</v>
      </c>
      <c r="BA3" s="27">
        <v>0</v>
      </c>
      <c r="BB3" s="27">
        <v>0</v>
      </c>
      <c r="BC3" s="27">
        <v>0</v>
      </c>
      <c r="BD3" s="27">
        <v>0</v>
      </c>
      <c r="BE3" s="27">
        <v>0</v>
      </c>
      <c r="BF3" s="38">
        <v>0</v>
      </c>
      <c r="BG3" s="37">
        <v>0</v>
      </c>
      <c r="BH3" s="27">
        <v>0</v>
      </c>
      <c r="BI3" s="27">
        <v>0</v>
      </c>
      <c r="BJ3" s="27">
        <v>1</v>
      </c>
      <c r="BK3" s="27">
        <v>1</v>
      </c>
      <c r="BL3" s="27">
        <v>0</v>
      </c>
      <c r="BM3" s="38">
        <v>1</v>
      </c>
    </row>
    <row r="4" spans="2:77" x14ac:dyDescent="0.2">
      <c r="B4" s="39" t="s">
        <v>8</v>
      </c>
      <c r="D4" s="46" t="s">
        <v>111</v>
      </c>
      <c r="AG4" s="40" t="s">
        <v>7</v>
      </c>
      <c r="AH4" s="37">
        <v>0</v>
      </c>
      <c r="AI4" s="27">
        <v>0</v>
      </c>
      <c r="AJ4" s="27">
        <v>0</v>
      </c>
      <c r="AK4" s="27">
        <v>0</v>
      </c>
      <c r="AL4" s="27">
        <v>0</v>
      </c>
      <c r="AM4" s="27">
        <v>0</v>
      </c>
      <c r="AN4" s="27">
        <v>0</v>
      </c>
      <c r="AO4" s="27">
        <v>0</v>
      </c>
      <c r="AP4" s="27">
        <v>0</v>
      </c>
      <c r="AQ4" s="27">
        <v>0</v>
      </c>
      <c r="AR4" s="27">
        <v>0</v>
      </c>
      <c r="AS4" s="27">
        <v>0</v>
      </c>
      <c r="AT4" s="27">
        <v>1</v>
      </c>
      <c r="AU4" s="27">
        <v>1</v>
      </c>
      <c r="AV4" s="27">
        <v>1</v>
      </c>
      <c r="AW4" s="27">
        <v>1</v>
      </c>
      <c r="AX4" s="27">
        <v>1</v>
      </c>
      <c r="AY4" s="27">
        <v>1</v>
      </c>
      <c r="AZ4" s="27">
        <v>1</v>
      </c>
      <c r="BA4" s="27">
        <v>0</v>
      </c>
      <c r="BB4" s="27">
        <v>0</v>
      </c>
      <c r="BC4" s="27">
        <v>0</v>
      </c>
      <c r="BD4" s="27">
        <v>0</v>
      </c>
      <c r="BE4" s="27">
        <v>0</v>
      </c>
      <c r="BF4" s="38">
        <v>0</v>
      </c>
      <c r="BG4" s="37">
        <v>1</v>
      </c>
      <c r="BH4" s="27">
        <v>1</v>
      </c>
      <c r="BI4" s="27">
        <v>1</v>
      </c>
      <c r="BJ4" s="27">
        <v>0</v>
      </c>
      <c r="BK4" s="27">
        <v>0</v>
      </c>
      <c r="BL4" s="27">
        <v>1</v>
      </c>
      <c r="BM4" s="38">
        <v>0</v>
      </c>
    </row>
    <row r="5" spans="2:77" x14ac:dyDescent="0.2">
      <c r="B5" s="39" t="s">
        <v>3</v>
      </c>
      <c r="D5" s="46" t="s">
        <v>108</v>
      </c>
      <c r="AG5" s="40" t="s">
        <v>10</v>
      </c>
      <c r="AH5" s="37">
        <v>0</v>
      </c>
      <c r="AI5" s="27">
        <v>0</v>
      </c>
      <c r="AJ5" s="27">
        <v>0</v>
      </c>
      <c r="AK5" s="27">
        <v>0</v>
      </c>
      <c r="AL5" s="27">
        <v>0</v>
      </c>
      <c r="AM5" s="27">
        <v>0</v>
      </c>
      <c r="AN5" s="27">
        <v>0</v>
      </c>
      <c r="AO5" s="27">
        <v>0</v>
      </c>
      <c r="AP5" s="27">
        <v>0</v>
      </c>
      <c r="AQ5" s="27">
        <v>0</v>
      </c>
      <c r="AR5" s="27">
        <v>0</v>
      </c>
      <c r="AS5" s="27">
        <v>0</v>
      </c>
      <c r="AT5" s="27">
        <v>0</v>
      </c>
      <c r="AU5" s="27">
        <v>0</v>
      </c>
      <c r="AV5" s="27">
        <v>0</v>
      </c>
      <c r="AW5" s="27">
        <v>0</v>
      </c>
      <c r="AX5" s="27">
        <v>0</v>
      </c>
      <c r="AY5" s="27">
        <v>0</v>
      </c>
      <c r="AZ5" s="27">
        <v>0</v>
      </c>
      <c r="BA5" s="27">
        <v>1</v>
      </c>
      <c r="BB5" s="27">
        <v>0</v>
      </c>
      <c r="BC5" s="27">
        <v>0</v>
      </c>
      <c r="BD5" s="27">
        <v>0</v>
      </c>
      <c r="BE5" s="27">
        <v>0</v>
      </c>
      <c r="BF5" s="38">
        <v>0</v>
      </c>
      <c r="BG5" s="37">
        <v>0</v>
      </c>
      <c r="BH5" s="27">
        <v>1</v>
      </c>
      <c r="BI5" s="27">
        <v>0</v>
      </c>
      <c r="BJ5" s="27">
        <v>0</v>
      </c>
      <c r="BK5" s="27">
        <v>0</v>
      </c>
      <c r="BL5" s="27">
        <v>0</v>
      </c>
      <c r="BM5" s="38">
        <v>0</v>
      </c>
    </row>
    <row r="6" spans="2:77" ht="17" thickBot="1" x14ac:dyDescent="0.25">
      <c r="B6" s="39" t="s">
        <v>9</v>
      </c>
      <c r="D6" s="46" t="s">
        <v>110</v>
      </c>
      <c r="AG6" s="41" t="s">
        <v>11</v>
      </c>
      <c r="AH6" s="34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1</v>
      </c>
      <c r="BC6" s="35">
        <v>1</v>
      </c>
      <c r="BD6" s="35">
        <v>1</v>
      </c>
      <c r="BE6" s="35">
        <v>1</v>
      </c>
      <c r="BF6" s="36">
        <v>1</v>
      </c>
      <c r="BG6" s="34">
        <v>1</v>
      </c>
      <c r="BH6" s="35">
        <v>1</v>
      </c>
      <c r="BI6" s="35">
        <v>0</v>
      </c>
      <c r="BJ6" s="35">
        <v>0</v>
      </c>
      <c r="BK6" s="35">
        <v>0</v>
      </c>
      <c r="BL6" s="35">
        <v>0</v>
      </c>
      <c r="BM6" s="36">
        <v>0</v>
      </c>
    </row>
    <row r="7" spans="2:77" x14ac:dyDescent="0.2">
      <c r="B7" s="39" t="s">
        <v>12</v>
      </c>
      <c r="D7" s="46" t="s">
        <v>109</v>
      </c>
    </row>
    <row r="8" spans="2:77" ht="17" thickBot="1" x14ac:dyDescent="0.25">
      <c r="B8" s="33" t="s">
        <v>6</v>
      </c>
      <c r="D8" s="46" t="s">
        <v>40</v>
      </c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</row>
    <row r="9" spans="2:77" x14ac:dyDescent="0.2">
      <c r="D9" s="46" t="s">
        <v>39</v>
      </c>
    </row>
    <row r="10" spans="2:77" x14ac:dyDescent="0.2">
      <c r="D10" s="47" t="s">
        <v>114</v>
      </c>
    </row>
    <row r="11" spans="2:77" x14ac:dyDescent="0.2">
      <c r="D11" s="47" t="s">
        <v>113</v>
      </c>
    </row>
    <row r="12" spans="2:77" x14ac:dyDescent="0.2">
      <c r="D12" s="47" t="s">
        <v>112</v>
      </c>
    </row>
    <row r="13" spans="2:77" x14ac:dyDescent="0.2">
      <c r="D13" s="47" t="s">
        <v>115</v>
      </c>
    </row>
    <row r="14" spans="2:77" x14ac:dyDescent="0.2">
      <c r="D14" s="47" t="s">
        <v>35</v>
      </c>
    </row>
    <row r="15" spans="2:77" x14ac:dyDescent="0.2">
      <c r="D15" s="47" t="s">
        <v>36</v>
      </c>
    </row>
    <row r="16" spans="2:77" x14ac:dyDescent="0.2">
      <c r="D16" s="47" t="s">
        <v>107</v>
      </c>
    </row>
    <row r="17" spans="4:4" x14ac:dyDescent="0.2">
      <c r="D17" s="47" t="s">
        <v>103</v>
      </c>
    </row>
    <row r="18" spans="4:4" x14ac:dyDescent="0.2">
      <c r="D18" s="47" t="s">
        <v>104</v>
      </c>
    </row>
    <row r="19" spans="4:4" x14ac:dyDescent="0.2">
      <c r="D19" s="47" t="s">
        <v>106</v>
      </c>
    </row>
    <row r="20" spans="4:4" x14ac:dyDescent="0.2">
      <c r="D20" s="47" t="s">
        <v>105</v>
      </c>
    </row>
    <row r="21" spans="4:4" x14ac:dyDescent="0.2">
      <c r="D21" s="47" t="s">
        <v>34</v>
      </c>
    </row>
    <row r="22" spans="4:4" x14ac:dyDescent="0.2">
      <c r="D22" s="47" t="s">
        <v>42</v>
      </c>
    </row>
    <row r="23" spans="4:4" x14ac:dyDescent="0.2">
      <c r="D23" s="47" t="s">
        <v>41</v>
      </c>
    </row>
    <row r="24" spans="4:4" x14ac:dyDescent="0.2">
      <c r="D24" s="47" t="s">
        <v>118</v>
      </c>
    </row>
    <row r="25" spans="4:4" x14ac:dyDescent="0.2">
      <c r="D25" s="47" t="s">
        <v>117</v>
      </c>
    </row>
    <row r="26" spans="4:4" ht="17" thickBot="1" x14ac:dyDescent="0.25">
      <c r="D26" s="48" t="s">
        <v>116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3FCDE-F32C-FC4B-8139-BA9AF12E9702}">
  <dimension ref="A1:AQ101"/>
  <sheetViews>
    <sheetView workbookViewId="0">
      <selection activeCell="A32" sqref="A32:BE102"/>
    </sheetView>
  </sheetViews>
  <sheetFormatPr baseColWidth="10" defaultColWidth="11" defaultRowHeight="16" x14ac:dyDescent="0.2"/>
  <sheetData>
    <row r="1" spans="1:21" ht="17" thickBot="1" x14ac:dyDescent="0.25">
      <c r="A1" s="7" t="s">
        <v>43</v>
      </c>
      <c r="B1" s="51" t="s">
        <v>13</v>
      </c>
      <c r="C1" s="51" t="s">
        <v>14</v>
      </c>
      <c r="D1" s="51" t="s">
        <v>15</v>
      </c>
      <c r="E1" s="51" t="s">
        <v>16</v>
      </c>
      <c r="F1" s="51" t="s">
        <v>17</v>
      </c>
      <c r="G1" s="51" t="s">
        <v>18</v>
      </c>
      <c r="H1" s="51" t="s">
        <v>19</v>
      </c>
      <c r="I1" s="51" t="s">
        <v>20</v>
      </c>
      <c r="J1" s="51" t="s">
        <v>21</v>
      </c>
      <c r="K1" s="51" t="s">
        <v>22</v>
      </c>
      <c r="L1" s="51" t="s">
        <v>23</v>
      </c>
      <c r="M1" s="51" t="s">
        <v>24</v>
      </c>
      <c r="N1" s="51" t="s">
        <v>25</v>
      </c>
      <c r="O1" s="51" t="s">
        <v>26</v>
      </c>
      <c r="P1" s="51" t="s">
        <v>27</v>
      </c>
      <c r="Q1" s="51" t="s">
        <v>28</v>
      </c>
      <c r="R1" s="51" t="s">
        <v>29</v>
      </c>
      <c r="S1" s="51" t="s">
        <v>30</v>
      </c>
      <c r="T1" s="51" t="s">
        <v>31</v>
      </c>
      <c r="U1" s="51" t="s">
        <v>32</v>
      </c>
    </row>
    <row r="2" spans="1:21" x14ac:dyDescent="0.2">
      <c r="A2" s="7" t="s">
        <v>38</v>
      </c>
      <c r="B2" s="52">
        <v>0.28307692307692306</v>
      </c>
      <c r="C2" s="53">
        <v>0.12923076923076923</v>
      </c>
      <c r="D2" s="53">
        <v>6.7692307692307691E-2</v>
      </c>
      <c r="E2" s="53">
        <v>2.4615384615384615E-2</v>
      </c>
      <c r="F2" s="53">
        <v>9.2307692307692316E-3</v>
      </c>
      <c r="G2" s="53">
        <v>6.1538461538461538E-3</v>
      </c>
      <c r="H2" s="53">
        <v>3.0769230769230769E-3</v>
      </c>
      <c r="I2" s="53">
        <v>3.0769230769230769E-3</v>
      </c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  <c r="P2" s="53">
        <v>0</v>
      </c>
      <c r="Q2" s="53">
        <v>0</v>
      </c>
      <c r="R2" s="53">
        <v>0</v>
      </c>
      <c r="S2" s="53">
        <v>0</v>
      </c>
      <c r="T2" s="53">
        <v>0</v>
      </c>
      <c r="U2" s="54">
        <v>0</v>
      </c>
    </row>
    <row r="3" spans="1:21" x14ac:dyDescent="0.2">
      <c r="A3" s="7" t="s">
        <v>37</v>
      </c>
      <c r="B3" s="55">
        <v>0.98750000000000004</v>
      </c>
      <c r="C3" s="56">
        <v>0.98750000000000004</v>
      </c>
      <c r="D3" s="56">
        <v>0.98750000000000004</v>
      </c>
      <c r="E3" s="56">
        <v>0.98750000000000004</v>
      </c>
      <c r="F3" s="56">
        <v>0.8125</v>
      </c>
      <c r="G3" s="56">
        <v>0.6875</v>
      </c>
      <c r="H3" s="56">
        <v>0.55000000000000004</v>
      </c>
      <c r="I3" s="56">
        <v>0.4</v>
      </c>
      <c r="J3" s="56">
        <v>0.25</v>
      </c>
      <c r="K3" s="56">
        <v>0.16250000000000001</v>
      </c>
      <c r="L3" s="56">
        <v>0.125</v>
      </c>
      <c r="M3" s="56">
        <v>0.1125</v>
      </c>
      <c r="N3" s="56">
        <v>0.1125</v>
      </c>
      <c r="O3" s="56">
        <v>8.7499999999999994E-2</v>
      </c>
      <c r="P3" s="56">
        <v>0.05</v>
      </c>
      <c r="Q3" s="56">
        <v>3.7499999999999999E-2</v>
      </c>
      <c r="R3" s="56">
        <v>3.7499999999999999E-2</v>
      </c>
      <c r="S3" s="56">
        <v>1.2500000000000001E-2</v>
      </c>
      <c r="T3" s="56">
        <v>1.2500000000000001E-2</v>
      </c>
      <c r="U3" s="57">
        <v>0</v>
      </c>
    </row>
    <row r="4" spans="1:21" x14ac:dyDescent="0.2">
      <c r="A4" s="7" t="s">
        <v>111</v>
      </c>
      <c r="B4" s="55">
        <v>0.56666666666666665</v>
      </c>
      <c r="C4" s="56">
        <v>0.5</v>
      </c>
      <c r="D4" s="56">
        <v>6.6666666666666666E-2</v>
      </c>
      <c r="E4" s="56">
        <v>3.3333333333333333E-2</v>
      </c>
      <c r="F4" s="56">
        <v>3.3333333333333333E-2</v>
      </c>
      <c r="G4" s="56">
        <v>3.3333333333333333E-2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7">
        <v>0</v>
      </c>
    </row>
    <row r="5" spans="1:21" x14ac:dyDescent="0.2">
      <c r="A5" s="7" t="s">
        <v>108</v>
      </c>
      <c r="B5" s="55">
        <v>1</v>
      </c>
      <c r="C5" s="56">
        <v>1</v>
      </c>
      <c r="D5" s="56">
        <v>0.97058823529411764</v>
      </c>
      <c r="E5" s="56">
        <v>0.97058823529411764</v>
      </c>
      <c r="F5" s="56">
        <v>0.97058823529411764</v>
      </c>
      <c r="G5" s="56">
        <v>0.97058823529411764</v>
      </c>
      <c r="H5" s="56">
        <v>0.97058823529411764</v>
      </c>
      <c r="I5" s="56">
        <v>0.91176470588235292</v>
      </c>
      <c r="J5" s="56">
        <v>0.82352941176470584</v>
      </c>
      <c r="K5" s="56">
        <v>0.79411764705882348</v>
      </c>
      <c r="L5" s="56">
        <v>0.67647058823529416</v>
      </c>
      <c r="M5" s="56">
        <v>0.61764705882352944</v>
      </c>
      <c r="N5" s="56">
        <v>0.41176470588235292</v>
      </c>
      <c r="O5" s="56">
        <v>0.3235294117647059</v>
      </c>
      <c r="P5" s="56">
        <v>0.17647058823529413</v>
      </c>
      <c r="Q5" s="56">
        <v>8.8235294117647065E-2</v>
      </c>
      <c r="R5" s="56">
        <v>8.8235294117647065E-2</v>
      </c>
      <c r="S5" s="56">
        <v>5.8823529411764705E-2</v>
      </c>
      <c r="T5" s="56">
        <v>5.8823529411764705E-2</v>
      </c>
      <c r="U5" s="57">
        <v>0</v>
      </c>
    </row>
    <row r="6" spans="1:21" x14ac:dyDescent="0.2">
      <c r="A6" s="7" t="s">
        <v>110</v>
      </c>
      <c r="B6" s="55">
        <v>0.9285714285714286</v>
      </c>
      <c r="C6" s="56">
        <v>0.87244897959183676</v>
      </c>
      <c r="D6" s="56">
        <v>0.82653061224489799</v>
      </c>
      <c r="E6" s="56">
        <v>0.79591836734693877</v>
      </c>
      <c r="F6" s="56">
        <v>0.66326530612244894</v>
      </c>
      <c r="G6" s="56">
        <v>0.5357142857142857</v>
      </c>
      <c r="H6" s="56">
        <v>0.37755102040816324</v>
      </c>
      <c r="I6" s="56">
        <v>0.25</v>
      </c>
      <c r="J6" s="56">
        <v>0.17346938775510204</v>
      </c>
      <c r="K6" s="56">
        <v>0.12755102040816327</v>
      </c>
      <c r="L6" s="56">
        <v>7.1428571428571425E-2</v>
      </c>
      <c r="M6" s="56">
        <v>6.1224489795918366E-2</v>
      </c>
      <c r="N6" s="56">
        <v>5.1020408163265307E-2</v>
      </c>
      <c r="O6" s="56">
        <v>1.5306122448979591E-2</v>
      </c>
      <c r="P6" s="56">
        <v>1.5306122448979591E-2</v>
      </c>
      <c r="Q6" s="56">
        <v>1.5306122448979591E-2</v>
      </c>
      <c r="R6" s="56">
        <v>1.5306122448979591E-2</v>
      </c>
      <c r="S6" s="56">
        <v>1.5306122448979591E-2</v>
      </c>
      <c r="T6" s="56">
        <v>1.020408163265306E-2</v>
      </c>
      <c r="U6" s="57">
        <v>5.1020408163265302E-3</v>
      </c>
    </row>
    <row r="7" spans="1:21" x14ac:dyDescent="0.2">
      <c r="A7" s="7" t="s">
        <v>109</v>
      </c>
      <c r="B7" s="55">
        <v>1</v>
      </c>
      <c r="C7" s="56">
        <v>1</v>
      </c>
      <c r="D7" s="56">
        <v>1</v>
      </c>
      <c r="E7" s="56">
        <v>1</v>
      </c>
      <c r="F7" s="56">
        <v>1</v>
      </c>
      <c r="G7" s="56">
        <v>1</v>
      </c>
      <c r="H7" s="56">
        <v>1</v>
      </c>
      <c r="I7" s="56">
        <v>0.88372093023255816</v>
      </c>
      <c r="J7" s="56">
        <v>0.7441860465116279</v>
      </c>
      <c r="K7" s="56">
        <v>0.67441860465116277</v>
      </c>
      <c r="L7" s="56">
        <v>0.55813953488372092</v>
      </c>
      <c r="M7" s="56">
        <v>0.46511627906976744</v>
      </c>
      <c r="N7" s="56">
        <v>0.34883720930232559</v>
      </c>
      <c r="O7" s="56">
        <v>0.20930232558139536</v>
      </c>
      <c r="P7" s="56">
        <v>0.18604651162790697</v>
      </c>
      <c r="Q7" s="56">
        <v>0.13953488372093023</v>
      </c>
      <c r="R7" s="56">
        <v>9.3023255813953487E-2</v>
      </c>
      <c r="S7" s="56">
        <v>6.9767441860465115E-2</v>
      </c>
      <c r="T7" s="56">
        <v>4.6511627906976744E-2</v>
      </c>
      <c r="U7" s="57">
        <v>0</v>
      </c>
    </row>
    <row r="8" spans="1:21" x14ac:dyDescent="0.2">
      <c r="A8" s="7" t="s">
        <v>40</v>
      </c>
      <c r="B8" s="55">
        <v>0.34239130434782611</v>
      </c>
      <c r="C8" s="56">
        <v>0.19565217391304349</v>
      </c>
      <c r="D8" s="56">
        <v>0.10869565217391304</v>
      </c>
      <c r="E8" s="56">
        <v>6.5217391304347824E-2</v>
      </c>
      <c r="F8" s="56">
        <v>4.8913043478260872E-2</v>
      </c>
      <c r="G8" s="56">
        <v>4.8913043478260872E-2</v>
      </c>
      <c r="H8" s="56">
        <v>4.3478260869565216E-2</v>
      </c>
      <c r="I8" s="56">
        <v>4.3478260869565216E-2</v>
      </c>
      <c r="J8" s="56">
        <v>3.8043478260869568E-2</v>
      </c>
      <c r="K8" s="56">
        <v>2.717391304347826E-2</v>
      </c>
      <c r="L8" s="56">
        <v>2.717391304347826E-2</v>
      </c>
      <c r="M8" s="56">
        <v>2.717391304347826E-2</v>
      </c>
      <c r="N8" s="56">
        <v>2.717391304347826E-2</v>
      </c>
      <c r="O8" s="56">
        <v>2.1739130434782608E-2</v>
      </c>
      <c r="P8" s="56">
        <v>1.6304347826086956E-2</v>
      </c>
      <c r="Q8" s="56">
        <v>0</v>
      </c>
      <c r="R8" s="56">
        <v>0</v>
      </c>
      <c r="S8" s="56">
        <v>0</v>
      </c>
      <c r="T8" s="56">
        <v>0</v>
      </c>
      <c r="U8" s="57">
        <v>0</v>
      </c>
    </row>
    <row r="9" spans="1:21" x14ac:dyDescent="0.2">
      <c r="A9" s="7" t="s">
        <v>39</v>
      </c>
      <c r="B9" s="55">
        <v>0.90598290598290598</v>
      </c>
      <c r="C9" s="56">
        <v>0.85470085470085466</v>
      </c>
      <c r="D9" s="56">
        <v>0.67521367521367526</v>
      </c>
      <c r="E9" s="56">
        <v>0.61538461538461542</v>
      </c>
      <c r="F9" s="56">
        <v>0.53846153846153844</v>
      </c>
      <c r="G9" s="56">
        <v>0.47863247863247865</v>
      </c>
      <c r="H9" s="56">
        <v>0.37606837606837606</v>
      </c>
      <c r="I9" s="56">
        <v>0.3504273504273504</v>
      </c>
      <c r="J9" s="56">
        <v>0.24786324786324787</v>
      </c>
      <c r="K9" s="56">
        <v>0.1623931623931624</v>
      </c>
      <c r="L9" s="56">
        <v>0.10256410256410256</v>
      </c>
      <c r="M9" s="56">
        <v>5.9829059829059832E-2</v>
      </c>
      <c r="N9" s="56">
        <v>4.2735042735042736E-2</v>
      </c>
      <c r="O9" s="56">
        <v>4.2735042735042736E-2</v>
      </c>
      <c r="P9" s="56">
        <v>4.2735042735042736E-2</v>
      </c>
      <c r="Q9" s="56">
        <v>4.2735042735042736E-2</v>
      </c>
      <c r="R9" s="56">
        <v>2.564102564102564E-2</v>
      </c>
      <c r="S9" s="56">
        <v>1.7094017094017096E-2</v>
      </c>
      <c r="T9" s="56">
        <v>0</v>
      </c>
      <c r="U9" s="57">
        <v>0</v>
      </c>
    </row>
    <row r="10" spans="1:21" x14ac:dyDescent="0.2">
      <c r="A10" s="7" t="s">
        <v>114</v>
      </c>
      <c r="B10" s="55">
        <v>0.51162790697674421</v>
      </c>
      <c r="C10" s="56">
        <v>0.37209302325581395</v>
      </c>
      <c r="D10" s="56">
        <v>0.1744186046511628</v>
      </c>
      <c r="E10" s="56">
        <v>4.6511627906976744E-2</v>
      </c>
      <c r="F10" s="56">
        <v>3.4883720930232558E-2</v>
      </c>
      <c r="G10" s="56">
        <v>3.4883720930232558E-2</v>
      </c>
      <c r="H10" s="56">
        <v>2.3255813953488372E-2</v>
      </c>
      <c r="I10" s="56">
        <v>1.1627906976744186E-2</v>
      </c>
      <c r="J10" s="56">
        <v>1.1627906976744186E-2</v>
      </c>
      <c r="K10" s="56">
        <v>1.1627906976744186E-2</v>
      </c>
      <c r="L10" s="56">
        <v>1.1627906976744186E-2</v>
      </c>
      <c r="M10" s="56">
        <v>1.1627906976744186E-2</v>
      </c>
      <c r="N10" s="56">
        <v>1.1627906976744186E-2</v>
      </c>
      <c r="O10" s="56">
        <v>1.1627906976744186E-2</v>
      </c>
      <c r="P10" s="56">
        <v>1.1627906976744186E-2</v>
      </c>
      <c r="Q10" s="56">
        <v>0</v>
      </c>
      <c r="R10" s="56">
        <v>0</v>
      </c>
      <c r="S10" s="56">
        <v>0</v>
      </c>
      <c r="T10" s="56">
        <v>0</v>
      </c>
      <c r="U10" s="57">
        <v>0</v>
      </c>
    </row>
    <row r="11" spans="1:21" x14ac:dyDescent="0.2">
      <c r="A11" s="7" t="s">
        <v>113</v>
      </c>
      <c r="B11" s="55">
        <v>0.40625</v>
      </c>
      <c r="C11" s="56">
        <v>0.34375</v>
      </c>
      <c r="D11" s="56">
        <v>3.125E-2</v>
      </c>
      <c r="E11" s="56">
        <v>3.125E-2</v>
      </c>
      <c r="F11" s="56">
        <v>3.125E-2</v>
      </c>
      <c r="G11" s="56">
        <v>3.125E-2</v>
      </c>
      <c r="H11" s="56">
        <v>3.125E-2</v>
      </c>
      <c r="I11" s="56">
        <v>3.125E-2</v>
      </c>
      <c r="J11" s="56">
        <v>3.125E-2</v>
      </c>
      <c r="K11" s="56">
        <v>3.125E-2</v>
      </c>
      <c r="L11" s="56">
        <v>3.125E-2</v>
      </c>
      <c r="M11" s="56">
        <v>3.125E-2</v>
      </c>
      <c r="N11" s="56">
        <v>3.125E-2</v>
      </c>
      <c r="O11" s="56">
        <v>3.125E-2</v>
      </c>
      <c r="P11" s="56">
        <v>3.125E-2</v>
      </c>
      <c r="Q11" s="56">
        <v>3.125E-2</v>
      </c>
      <c r="R11" s="56">
        <v>3.125E-2</v>
      </c>
      <c r="S11" s="56">
        <v>3.125E-2</v>
      </c>
      <c r="T11" s="56">
        <v>0</v>
      </c>
      <c r="U11" s="57">
        <v>0</v>
      </c>
    </row>
    <row r="12" spans="1:21" x14ac:dyDescent="0.2">
      <c r="A12" s="7" t="s">
        <v>112</v>
      </c>
      <c r="B12" s="55">
        <v>0.97959183673469385</v>
      </c>
      <c r="C12" s="56">
        <v>0.93877551020408168</v>
      </c>
      <c r="D12" s="56">
        <v>0.87755102040816324</v>
      </c>
      <c r="E12" s="56">
        <v>0.87755102040816324</v>
      </c>
      <c r="F12" s="56">
        <v>0.8571428571428571</v>
      </c>
      <c r="G12" s="56">
        <v>0.77551020408163263</v>
      </c>
      <c r="H12" s="56">
        <v>0.73469387755102045</v>
      </c>
      <c r="I12" s="56">
        <v>0.5714285714285714</v>
      </c>
      <c r="J12" s="56">
        <v>0.44897959183673469</v>
      </c>
      <c r="K12" s="56">
        <v>0.36734693877551022</v>
      </c>
      <c r="L12" s="56">
        <v>0.34693877551020408</v>
      </c>
      <c r="M12" s="56">
        <v>0.32653061224489793</v>
      </c>
      <c r="N12" s="56">
        <v>0.32653061224489793</v>
      </c>
      <c r="O12" s="56">
        <v>0.32653061224489793</v>
      </c>
      <c r="P12" s="56">
        <v>0.20408163265306123</v>
      </c>
      <c r="Q12" s="56">
        <v>0.14285714285714285</v>
      </c>
      <c r="R12" s="56">
        <v>0.12244897959183673</v>
      </c>
      <c r="S12" s="56">
        <v>8.1632653061224483E-2</v>
      </c>
      <c r="T12" s="56">
        <v>4.0816326530612242E-2</v>
      </c>
      <c r="U12" s="57">
        <v>0</v>
      </c>
    </row>
    <row r="13" spans="1:21" x14ac:dyDescent="0.2">
      <c r="A13" s="7" t="s">
        <v>115</v>
      </c>
      <c r="B13" s="55">
        <v>1</v>
      </c>
      <c r="C13" s="56">
        <v>1</v>
      </c>
      <c r="D13" s="56">
        <v>1</v>
      </c>
      <c r="E13" s="56">
        <v>1</v>
      </c>
      <c r="F13" s="56">
        <v>0.86486486486486491</v>
      </c>
      <c r="G13" s="56">
        <v>0.81081081081081086</v>
      </c>
      <c r="H13" s="56">
        <v>0.70270270270270274</v>
      </c>
      <c r="I13" s="56">
        <v>0.59459459459459463</v>
      </c>
      <c r="J13" s="56">
        <v>0.43243243243243246</v>
      </c>
      <c r="K13" s="56">
        <v>0.35135135135135137</v>
      </c>
      <c r="L13" s="56">
        <v>0.27027027027027029</v>
      </c>
      <c r="M13" s="56">
        <v>0.24324324324324326</v>
      </c>
      <c r="N13" s="56">
        <v>0.16216216216216217</v>
      </c>
      <c r="O13" s="56">
        <v>0.13513513513513514</v>
      </c>
      <c r="P13" s="56">
        <v>0.10810810810810811</v>
      </c>
      <c r="Q13" s="56">
        <v>8.1081081081081086E-2</v>
      </c>
      <c r="R13" s="56">
        <v>8.1081081081081086E-2</v>
      </c>
      <c r="S13" s="56">
        <v>5.4054054054054057E-2</v>
      </c>
      <c r="T13" s="56">
        <v>5.4054054054054057E-2</v>
      </c>
      <c r="U13" s="57">
        <v>5.4054054054054057E-2</v>
      </c>
    </row>
    <row r="14" spans="1:21" x14ac:dyDescent="0.2">
      <c r="A14" s="7" t="s">
        <v>35</v>
      </c>
      <c r="B14" s="55">
        <v>0.7142857142857143</v>
      </c>
      <c r="C14" s="56">
        <v>0.6</v>
      </c>
      <c r="D14" s="56">
        <v>0.31428571428571428</v>
      </c>
      <c r="E14" s="56">
        <v>5.7142857142857141E-2</v>
      </c>
      <c r="F14" s="56">
        <v>4.2857142857142858E-2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7">
        <v>0</v>
      </c>
    </row>
    <row r="15" spans="1:21" x14ac:dyDescent="0.2">
      <c r="A15" s="7" t="s">
        <v>36</v>
      </c>
      <c r="B15" s="55">
        <v>1</v>
      </c>
      <c r="C15" s="56">
        <v>1</v>
      </c>
      <c r="D15" s="56">
        <v>1</v>
      </c>
      <c r="E15" s="56">
        <v>0.97826086956521741</v>
      </c>
      <c r="F15" s="56">
        <v>0.76086956521739135</v>
      </c>
      <c r="G15" s="56">
        <v>0.58695652173913049</v>
      </c>
      <c r="H15" s="56">
        <v>0.45652173913043476</v>
      </c>
      <c r="I15" s="56">
        <v>0.2608695652173913</v>
      </c>
      <c r="J15" s="56">
        <v>0.19565217391304349</v>
      </c>
      <c r="K15" s="56">
        <v>6.5217391304347824E-2</v>
      </c>
      <c r="L15" s="56">
        <v>6.5217391304347824E-2</v>
      </c>
      <c r="M15" s="56">
        <v>2.1739130434782608E-2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7">
        <v>0</v>
      </c>
    </row>
    <row r="16" spans="1:21" x14ac:dyDescent="0.2">
      <c r="A16" s="7" t="s">
        <v>107</v>
      </c>
      <c r="B16" s="55">
        <v>0.13358778625954199</v>
      </c>
      <c r="C16" s="56">
        <v>3.8167938931297711E-2</v>
      </c>
      <c r="D16" s="56">
        <v>1.9083969465648856E-2</v>
      </c>
      <c r="E16" s="56">
        <v>9.5419847328244278E-3</v>
      </c>
      <c r="F16" s="56">
        <v>3.8167938931297708E-3</v>
      </c>
      <c r="G16" s="56">
        <v>3.8167938931297708E-3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7">
        <v>0</v>
      </c>
    </row>
    <row r="17" spans="1:43" x14ac:dyDescent="0.2">
      <c r="A17" s="7" t="s">
        <v>103</v>
      </c>
      <c r="B17" s="55">
        <v>0.98095238095238091</v>
      </c>
      <c r="C17" s="56">
        <v>0.96190476190476193</v>
      </c>
      <c r="D17" s="56">
        <v>0.84761904761904761</v>
      </c>
      <c r="E17" s="56">
        <v>0.77142857142857146</v>
      </c>
      <c r="F17" s="56">
        <v>0.53333333333333333</v>
      </c>
      <c r="G17" s="56">
        <v>0.33333333333333331</v>
      </c>
      <c r="H17" s="56">
        <v>0.20952380952380953</v>
      </c>
      <c r="I17" s="56">
        <v>0.12380952380952381</v>
      </c>
      <c r="J17" s="56">
        <v>5.7142857142857141E-2</v>
      </c>
      <c r="K17" s="56">
        <v>2.8571428571428571E-2</v>
      </c>
      <c r="L17" s="56">
        <v>2.8571428571428571E-2</v>
      </c>
      <c r="M17" s="56">
        <v>1.9047619047619049E-2</v>
      </c>
      <c r="N17" s="56">
        <v>9.5238095238095247E-3</v>
      </c>
      <c r="O17" s="56">
        <v>9.5238095238095247E-3</v>
      </c>
      <c r="P17" s="56">
        <v>9.5238095238095247E-3</v>
      </c>
      <c r="Q17" s="56">
        <v>0</v>
      </c>
      <c r="R17" s="56">
        <v>0</v>
      </c>
      <c r="S17" s="56">
        <v>0</v>
      </c>
      <c r="T17" s="56">
        <v>0</v>
      </c>
      <c r="U17" s="57">
        <v>0</v>
      </c>
    </row>
    <row r="18" spans="1:43" x14ac:dyDescent="0.2">
      <c r="A18" s="7" t="s">
        <v>104</v>
      </c>
      <c r="B18" s="55">
        <v>0.88777555110220441</v>
      </c>
      <c r="C18" s="56">
        <v>0.49498997995991983</v>
      </c>
      <c r="D18" s="56">
        <v>0.18036072144288579</v>
      </c>
      <c r="E18" s="56">
        <v>6.6132264529058113E-2</v>
      </c>
      <c r="F18" s="56">
        <v>4.4088176352705413E-2</v>
      </c>
      <c r="G18" s="56">
        <v>2.4048096192384769E-2</v>
      </c>
      <c r="H18" s="56">
        <v>2.004008016032064E-2</v>
      </c>
      <c r="I18" s="56">
        <v>1.8036072144288578E-2</v>
      </c>
      <c r="J18" s="56">
        <v>1.8036072144288578E-2</v>
      </c>
      <c r="K18" s="56">
        <v>1.2024048096192385E-2</v>
      </c>
      <c r="L18" s="56">
        <v>1.002004008016032E-2</v>
      </c>
      <c r="M18" s="56">
        <v>8.0160320641282558E-3</v>
      </c>
      <c r="N18" s="56">
        <v>8.0160320641282558E-3</v>
      </c>
      <c r="O18" s="56">
        <v>6.0120240480961923E-3</v>
      </c>
      <c r="P18" s="56">
        <v>2.004008016032064E-3</v>
      </c>
      <c r="Q18" s="56">
        <v>2.004008016032064E-3</v>
      </c>
      <c r="R18" s="56">
        <v>2.004008016032064E-3</v>
      </c>
      <c r="S18" s="56">
        <v>2.004008016032064E-3</v>
      </c>
      <c r="T18" s="56">
        <v>2.004008016032064E-3</v>
      </c>
      <c r="U18" s="57">
        <v>0</v>
      </c>
    </row>
    <row r="19" spans="1:43" x14ac:dyDescent="0.2">
      <c r="A19" s="7" t="s">
        <v>106</v>
      </c>
      <c r="B19" s="55">
        <v>1</v>
      </c>
      <c r="C19" s="56">
        <v>1</v>
      </c>
      <c r="D19" s="56">
        <v>0.95121951219512191</v>
      </c>
      <c r="E19" s="56">
        <v>0.95121951219512191</v>
      </c>
      <c r="F19" s="56">
        <v>0.95121951219512191</v>
      </c>
      <c r="G19" s="56">
        <v>0.95121951219512191</v>
      </c>
      <c r="H19" s="56">
        <v>0.95121951219512191</v>
      </c>
      <c r="I19" s="56">
        <v>0.90243902439024393</v>
      </c>
      <c r="J19" s="56">
        <v>0.75609756097560976</v>
      </c>
      <c r="K19" s="56">
        <v>0.56097560975609762</v>
      </c>
      <c r="L19" s="56">
        <v>0.43902439024390244</v>
      </c>
      <c r="M19" s="56">
        <v>0.31707317073170732</v>
      </c>
      <c r="N19" s="56">
        <v>0.26829268292682928</v>
      </c>
      <c r="O19" s="56">
        <v>0.17073170731707318</v>
      </c>
      <c r="P19" s="56">
        <v>9.7560975609756101E-2</v>
      </c>
      <c r="Q19" s="56">
        <v>7.3170731707317069E-2</v>
      </c>
      <c r="R19" s="56">
        <v>4.878048780487805E-2</v>
      </c>
      <c r="S19" s="56">
        <v>4.878048780487805E-2</v>
      </c>
      <c r="T19" s="56">
        <v>0</v>
      </c>
      <c r="U19" s="57">
        <v>0</v>
      </c>
    </row>
    <row r="20" spans="1:43" x14ac:dyDescent="0.2">
      <c r="A20" s="7" t="s">
        <v>105</v>
      </c>
      <c r="B20" s="55">
        <v>0.76923076923076927</v>
      </c>
      <c r="C20" s="56">
        <v>0.55769230769230771</v>
      </c>
      <c r="D20" s="56">
        <v>0.41538461538461541</v>
      </c>
      <c r="E20" s="56">
        <v>0.3576923076923077</v>
      </c>
      <c r="F20" s="56">
        <v>0.26923076923076922</v>
      </c>
      <c r="G20" s="56">
        <v>0.2</v>
      </c>
      <c r="H20" s="56">
        <v>0.1423076923076923</v>
      </c>
      <c r="I20" s="56">
        <v>0.1076923076923077</v>
      </c>
      <c r="J20" s="56">
        <v>8.8461538461538466E-2</v>
      </c>
      <c r="K20" s="56">
        <v>8.0769230769230774E-2</v>
      </c>
      <c r="L20" s="56">
        <v>6.1538461538461542E-2</v>
      </c>
      <c r="M20" s="56">
        <v>5.7692307692307696E-2</v>
      </c>
      <c r="N20" s="56">
        <v>4.230769230769231E-2</v>
      </c>
      <c r="O20" s="56">
        <v>2.6923076923076925E-2</v>
      </c>
      <c r="P20" s="56">
        <v>2.6923076923076925E-2</v>
      </c>
      <c r="Q20" s="56">
        <v>2.6923076923076925E-2</v>
      </c>
      <c r="R20" s="56">
        <v>2.6923076923076925E-2</v>
      </c>
      <c r="S20" s="56">
        <v>1.5384615384615385E-2</v>
      </c>
      <c r="T20" s="56">
        <v>1.5384615384615385E-2</v>
      </c>
      <c r="U20" s="57">
        <v>3.8461538461538464E-3</v>
      </c>
    </row>
    <row r="21" spans="1:43" x14ac:dyDescent="0.2">
      <c r="A21" s="7" t="s">
        <v>34</v>
      </c>
      <c r="B21" s="55">
        <v>0.42857142857142855</v>
      </c>
      <c r="C21" s="56">
        <v>0.12244897959183673</v>
      </c>
      <c r="D21" s="56">
        <v>8.1632653061224483E-2</v>
      </c>
      <c r="E21" s="56">
        <v>6.1224489795918366E-2</v>
      </c>
      <c r="F21" s="56">
        <v>4.0816326530612242E-2</v>
      </c>
      <c r="G21" s="56">
        <v>4.0816326530612242E-2</v>
      </c>
      <c r="H21" s="56">
        <v>4.0816326530612242E-2</v>
      </c>
      <c r="I21" s="56">
        <v>4.0816326530612242E-2</v>
      </c>
      <c r="J21" s="56">
        <v>4.0816326530612242E-2</v>
      </c>
      <c r="K21" s="56">
        <v>4.0816326530612242E-2</v>
      </c>
      <c r="L21" s="56">
        <v>2.0408163265306121E-2</v>
      </c>
      <c r="M21" s="56">
        <v>2.0408163265306121E-2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  <c r="S21" s="56">
        <v>0</v>
      </c>
      <c r="T21" s="56">
        <v>0</v>
      </c>
      <c r="U21" s="57">
        <v>0</v>
      </c>
    </row>
    <row r="22" spans="1:43" x14ac:dyDescent="0.2">
      <c r="A22" s="7" t="s">
        <v>42</v>
      </c>
      <c r="B22" s="55">
        <v>0.905829596412556</v>
      </c>
      <c r="C22" s="56">
        <v>0.50672645739910316</v>
      </c>
      <c r="D22" s="56">
        <v>0.19730941704035873</v>
      </c>
      <c r="E22" s="56">
        <v>8.0717488789237665E-2</v>
      </c>
      <c r="F22" s="56">
        <v>2.6905829596412557E-2</v>
      </c>
      <c r="G22" s="56">
        <v>2.2421524663677129E-2</v>
      </c>
      <c r="H22" s="56">
        <v>1.7937219730941704E-2</v>
      </c>
      <c r="I22" s="56">
        <v>1.3452914798206279E-2</v>
      </c>
      <c r="J22" s="56">
        <v>8.9686098654708519E-3</v>
      </c>
      <c r="K22" s="56">
        <v>8.9686098654708519E-3</v>
      </c>
      <c r="L22" s="56">
        <v>4.4843049327354259E-3</v>
      </c>
      <c r="M22" s="56">
        <v>4.4843049327354259E-3</v>
      </c>
      <c r="N22" s="56">
        <v>4.4843049327354259E-3</v>
      </c>
      <c r="O22" s="56">
        <v>0</v>
      </c>
      <c r="P22" s="56">
        <v>0</v>
      </c>
      <c r="Q22" s="56">
        <v>0</v>
      </c>
      <c r="R22" s="56">
        <v>0</v>
      </c>
      <c r="S22" s="56">
        <v>0</v>
      </c>
      <c r="T22" s="56">
        <v>0</v>
      </c>
      <c r="U22" s="57">
        <v>0</v>
      </c>
    </row>
    <row r="23" spans="1:43" x14ac:dyDescent="0.2">
      <c r="A23" s="7" t="s">
        <v>41</v>
      </c>
      <c r="B23" s="55">
        <v>0.2072072072072072</v>
      </c>
      <c r="C23" s="56">
        <v>9.0090090090090089E-3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7">
        <v>0</v>
      </c>
    </row>
    <row r="24" spans="1:43" x14ac:dyDescent="0.2">
      <c r="A24" s="7" t="s">
        <v>118</v>
      </c>
      <c r="B24" s="55">
        <v>0.5</v>
      </c>
      <c r="C24" s="56">
        <v>0.1743119266055046</v>
      </c>
      <c r="D24" s="56">
        <v>3.2110091743119268E-2</v>
      </c>
      <c r="E24" s="56">
        <v>2.7522935779816515E-2</v>
      </c>
      <c r="F24" s="56">
        <v>1.3761467889908258E-2</v>
      </c>
      <c r="G24" s="56">
        <v>4.5871559633027525E-3</v>
      </c>
      <c r="H24" s="56">
        <v>4.5871559633027525E-3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7">
        <v>0</v>
      </c>
    </row>
    <row r="25" spans="1:43" x14ac:dyDescent="0.2">
      <c r="A25" s="7" t="s">
        <v>117</v>
      </c>
      <c r="B25" s="55">
        <v>1</v>
      </c>
      <c r="C25" s="56">
        <v>0.96296296296296291</v>
      </c>
      <c r="D25" s="56">
        <v>0.88888888888888884</v>
      </c>
      <c r="E25" s="56">
        <v>0.85185185185185186</v>
      </c>
      <c r="F25" s="56">
        <v>0.40740740740740738</v>
      </c>
      <c r="G25" s="56">
        <v>0.25925925925925924</v>
      </c>
      <c r="H25" s="56">
        <v>0.25925925925925924</v>
      </c>
      <c r="I25" s="56">
        <v>0.1111111111111111</v>
      </c>
      <c r="J25" s="56">
        <v>3.7037037037037035E-2</v>
      </c>
      <c r="K25" s="56">
        <v>3.7037037037037035E-2</v>
      </c>
      <c r="L25" s="56">
        <v>3.7037037037037035E-2</v>
      </c>
      <c r="M25" s="56">
        <v>3.7037037037037035E-2</v>
      </c>
      <c r="N25" s="56">
        <v>3.7037037037037035E-2</v>
      </c>
      <c r="O25" s="56">
        <v>3.7037037037037035E-2</v>
      </c>
      <c r="P25" s="56">
        <v>0</v>
      </c>
      <c r="Q25" s="56">
        <v>0</v>
      </c>
      <c r="R25" s="56">
        <v>0</v>
      </c>
      <c r="S25" s="56">
        <v>0</v>
      </c>
      <c r="T25" s="56">
        <v>0</v>
      </c>
      <c r="U25" s="57">
        <v>0</v>
      </c>
    </row>
    <row r="26" spans="1:43" ht="17" thickBot="1" x14ac:dyDescent="0.25">
      <c r="A26" s="7" t="s">
        <v>116</v>
      </c>
      <c r="B26" s="58">
        <v>0.3888888888888889</v>
      </c>
      <c r="C26" s="59">
        <v>0.16666666666666666</v>
      </c>
      <c r="D26" s="59">
        <v>1.8518518518518517E-2</v>
      </c>
      <c r="E26" s="59">
        <v>0</v>
      </c>
      <c r="F26" s="59">
        <v>0</v>
      </c>
      <c r="G26" s="59">
        <v>0</v>
      </c>
      <c r="H26" s="59">
        <v>0</v>
      </c>
      <c r="I26" s="59">
        <v>0</v>
      </c>
      <c r="J26" s="59">
        <v>0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60">
        <v>0</v>
      </c>
    </row>
    <row r="27" spans="1:43" x14ac:dyDescent="0.2"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x14ac:dyDescent="0.2"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33" spans="1:2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5" spans="1:2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7" spans="1:2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9" spans="1:2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1" spans="1:2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3" spans="1:2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5" spans="1:2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7" spans="1:2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9" spans="1:2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1" spans="1:2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3" spans="1:2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5" spans="1:2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7" spans="1:2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9" spans="1:2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1" spans="1:2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3" spans="1:2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5" spans="1:2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7" spans="1:2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9" spans="1:2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1" spans="1:2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3" spans="1:2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5" spans="1:2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7" spans="1:2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9" spans="1:2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1" spans="1:2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3" spans="1:2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5" spans="1:2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7" spans="1:2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9" spans="1:2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1" spans="1:2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3" spans="1:2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5" spans="1:2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7" spans="1:2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9" spans="1:2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1" spans="1:2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</sheetData>
  <sortState xmlns:xlrd2="http://schemas.microsoft.com/office/spreadsheetml/2017/richdata2" ref="A2:U26">
    <sortCondition ref="A2:A26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5B3B2-E098-F04C-83CE-B18CE5C01F35}">
  <dimension ref="A1:AS32"/>
  <sheetViews>
    <sheetView zoomScale="110" zoomScaleNormal="110" workbookViewId="0">
      <selection activeCell="E33" sqref="E33"/>
    </sheetView>
  </sheetViews>
  <sheetFormatPr baseColWidth="10" defaultColWidth="11" defaultRowHeight="16" x14ac:dyDescent="0.2"/>
  <sheetData>
    <row r="1" spans="1:45" ht="17" thickBot="1" x14ac:dyDescent="0.25">
      <c r="A1" s="7" t="s">
        <v>43</v>
      </c>
      <c r="B1" s="51" t="s">
        <v>13</v>
      </c>
      <c r="C1" s="51" t="s">
        <v>14</v>
      </c>
      <c r="D1" s="51" t="s">
        <v>15</v>
      </c>
      <c r="E1" s="51" t="s">
        <v>16</v>
      </c>
      <c r="F1" s="51" t="s">
        <v>17</v>
      </c>
      <c r="G1" s="51" t="s">
        <v>18</v>
      </c>
      <c r="H1" s="51" t="s">
        <v>19</v>
      </c>
      <c r="I1" s="51" t="s">
        <v>20</v>
      </c>
      <c r="J1" s="51" t="s">
        <v>21</v>
      </c>
      <c r="K1" s="51" t="s">
        <v>22</v>
      </c>
      <c r="L1" s="51" t="s">
        <v>23</v>
      </c>
      <c r="M1" s="51" t="s">
        <v>24</v>
      </c>
      <c r="N1" s="51" t="s">
        <v>25</v>
      </c>
      <c r="O1" s="51" t="s">
        <v>26</v>
      </c>
      <c r="P1" s="51" t="s">
        <v>27</v>
      </c>
      <c r="Q1" s="51" t="s">
        <v>28</v>
      </c>
      <c r="R1" s="51" t="s">
        <v>29</v>
      </c>
      <c r="S1" s="51" t="s">
        <v>30</v>
      </c>
      <c r="T1" s="51" t="s">
        <v>31</v>
      </c>
      <c r="U1" s="51" t="s">
        <v>32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45" x14ac:dyDescent="0.2">
      <c r="A2" s="7" t="s">
        <v>38</v>
      </c>
      <c r="B2" s="52">
        <v>2.4615384615384615E-2</v>
      </c>
      <c r="C2" s="53">
        <v>1.2307692307692308E-2</v>
      </c>
      <c r="D2" s="53">
        <v>0</v>
      </c>
      <c r="E2" s="53">
        <v>0</v>
      </c>
      <c r="F2" s="53">
        <v>0</v>
      </c>
      <c r="G2" s="53">
        <v>0</v>
      </c>
      <c r="H2" s="53">
        <v>0</v>
      </c>
      <c r="I2" s="53">
        <v>0</v>
      </c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  <c r="P2" s="53">
        <v>0</v>
      </c>
      <c r="Q2" s="53">
        <v>0</v>
      </c>
      <c r="R2" s="53">
        <v>0</v>
      </c>
      <c r="S2" s="53">
        <v>0</v>
      </c>
      <c r="T2" s="53">
        <v>0</v>
      </c>
      <c r="U2" s="54">
        <v>0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45" x14ac:dyDescent="0.2">
      <c r="A3" s="7" t="s">
        <v>37</v>
      </c>
      <c r="B3" s="55">
        <v>0.98750000000000004</v>
      </c>
      <c r="C3" s="56">
        <v>0.85</v>
      </c>
      <c r="D3" s="56">
        <v>0</v>
      </c>
      <c r="E3" s="56">
        <v>0</v>
      </c>
      <c r="F3" s="56">
        <v>0</v>
      </c>
      <c r="G3" s="56">
        <v>0</v>
      </c>
      <c r="H3" s="56">
        <v>0</v>
      </c>
      <c r="I3" s="56">
        <v>0</v>
      </c>
      <c r="J3" s="56">
        <v>0</v>
      </c>
      <c r="K3" s="56">
        <v>0</v>
      </c>
      <c r="L3" s="56">
        <v>0</v>
      </c>
      <c r="M3" s="56">
        <v>0</v>
      </c>
      <c r="N3" s="56">
        <v>0</v>
      </c>
      <c r="O3" s="56">
        <v>0</v>
      </c>
      <c r="P3" s="56">
        <v>0</v>
      </c>
      <c r="Q3" s="56">
        <v>0</v>
      </c>
      <c r="R3" s="56">
        <v>0</v>
      </c>
      <c r="S3" s="56">
        <v>0</v>
      </c>
      <c r="T3" s="56">
        <v>0</v>
      </c>
      <c r="U3" s="57">
        <v>0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 x14ac:dyDescent="0.2">
      <c r="A4" s="7" t="s">
        <v>111</v>
      </c>
      <c r="B4" s="55">
        <v>3.3333333333333333E-2</v>
      </c>
      <c r="C4" s="56">
        <v>0</v>
      </c>
      <c r="D4" s="56">
        <v>0</v>
      </c>
      <c r="E4" s="56">
        <v>0</v>
      </c>
      <c r="F4" s="56">
        <v>0</v>
      </c>
      <c r="G4" s="56">
        <v>0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7">
        <v>0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">
      <c r="A5" s="7" t="s">
        <v>108</v>
      </c>
      <c r="B5" s="55">
        <v>0.97058823529411764</v>
      </c>
      <c r="C5" s="56">
        <v>5.8823529411764705E-2</v>
      </c>
      <c r="D5" s="56">
        <v>0</v>
      </c>
      <c r="E5" s="56">
        <v>0</v>
      </c>
      <c r="F5" s="56">
        <v>0</v>
      </c>
      <c r="G5" s="56">
        <v>0</v>
      </c>
      <c r="H5" s="56">
        <v>0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7">
        <v>0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2">
      <c r="A6" s="7" t="s">
        <v>110</v>
      </c>
      <c r="B6" s="55">
        <v>0.79591836734693877</v>
      </c>
      <c r="C6" s="56">
        <v>0.26530612244897961</v>
      </c>
      <c r="D6" s="56">
        <v>0</v>
      </c>
      <c r="E6" s="56">
        <v>0</v>
      </c>
      <c r="F6" s="56">
        <v>0</v>
      </c>
      <c r="G6" s="56">
        <v>0</v>
      </c>
      <c r="H6" s="56">
        <v>0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7">
        <v>0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2">
      <c r="A7" s="7" t="s">
        <v>109</v>
      </c>
      <c r="B7" s="55">
        <v>1</v>
      </c>
      <c r="C7" s="56">
        <v>0.93023255813953487</v>
      </c>
      <c r="D7" s="56">
        <v>0</v>
      </c>
      <c r="E7" s="56">
        <v>0</v>
      </c>
      <c r="F7" s="56">
        <v>0</v>
      </c>
      <c r="G7" s="56">
        <v>0</v>
      </c>
      <c r="H7" s="56">
        <v>0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56">
        <v>0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>
        <v>0</v>
      </c>
      <c r="U7" s="57">
        <v>0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">
      <c r="A8" s="7" t="s">
        <v>40</v>
      </c>
      <c r="B8" s="55">
        <v>6.5217391304347824E-2</v>
      </c>
      <c r="C8" s="56">
        <v>2.1739130434782608E-2</v>
      </c>
      <c r="D8" s="56">
        <v>0</v>
      </c>
      <c r="E8" s="56">
        <v>0</v>
      </c>
      <c r="F8" s="56">
        <v>0</v>
      </c>
      <c r="G8" s="56">
        <v>0</v>
      </c>
      <c r="H8" s="56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56">
        <v>0</v>
      </c>
      <c r="O8" s="56">
        <v>0</v>
      </c>
      <c r="P8" s="56">
        <v>0</v>
      </c>
      <c r="Q8" s="56">
        <v>0</v>
      </c>
      <c r="R8" s="56">
        <v>0</v>
      </c>
      <c r="S8" s="56">
        <v>0</v>
      </c>
      <c r="T8" s="56">
        <v>0</v>
      </c>
      <c r="U8" s="57">
        <v>0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">
      <c r="A9" s="7" t="s">
        <v>39</v>
      </c>
      <c r="B9" s="55">
        <v>0.61538461538461542</v>
      </c>
      <c r="C9" s="56">
        <v>0.27350427350427353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56">
        <v>0</v>
      </c>
      <c r="P9" s="56">
        <v>0</v>
      </c>
      <c r="Q9" s="56">
        <v>0</v>
      </c>
      <c r="R9" s="56">
        <v>0</v>
      </c>
      <c r="S9" s="56">
        <v>0</v>
      </c>
      <c r="T9" s="56">
        <v>0</v>
      </c>
      <c r="U9" s="57">
        <v>0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">
      <c r="A10" s="7" t="s">
        <v>114</v>
      </c>
      <c r="B10" s="55">
        <v>4.6511627906976744E-2</v>
      </c>
      <c r="C10" s="56">
        <v>1.1627906976744186E-2</v>
      </c>
      <c r="D10" s="56">
        <v>0</v>
      </c>
      <c r="E10" s="56">
        <v>0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56">
        <v>0</v>
      </c>
      <c r="P10" s="56">
        <v>0</v>
      </c>
      <c r="Q10" s="56">
        <v>0</v>
      </c>
      <c r="R10" s="56">
        <v>0</v>
      </c>
      <c r="S10" s="56">
        <v>0</v>
      </c>
      <c r="T10" s="56">
        <v>0</v>
      </c>
      <c r="U10" s="57">
        <v>0</v>
      </c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">
      <c r="A11" s="7" t="s">
        <v>113</v>
      </c>
      <c r="B11" s="55">
        <v>3.125E-2</v>
      </c>
      <c r="C11" s="56">
        <v>0</v>
      </c>
      <c r="D11" s="56">
        <v>0</v>
      </c>
      <c r="E11" s="56">
        <v>0</v>
      </c>
      <c r="F11" s="56">
        <v>0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7">
        <v>0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">
      <c r="A12" s="7" t="s">
        <v>112</v>
      </c>
      <c r="B12" s="55">
        <v>0.87755102040816324</v>
      </c>
      <c r="C12" s="56">
        <v>0.2857142857142857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7">
        <v>0</v>
      </c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">
      <c r="A13" s="7" t="s">
        <v>115</v>
      </c>
      <c r="B13" s="55">
        <v>1</v>
      </c>
      <c r="C13" s="56">
        <v>1</v>
      </c>
      <c r="D13" s="56">
        <v>0</v>
      </c>
      <c r="E13" s="56">
        <v>0</v>
      </c>
      <c r="F13" s="56">
        <v>0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6">
        <v>0</v>
      </c>
      <c r="Q13" s="56">
        <v>0</v>
      </c>
      <c r="R13" s="56">
        <v>0</v>
      </c>
      <c r="S13" s="56">
        <v>0</v>
      </c>
      <c r="T13" s="56">
        <v>0</v>
      </c>
      <c r="U13" s="57">
        <v>0</v>
      </c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">
      <c r="A14" s="7" t="s">
        <v>35</v>
      </c>
      <c r="B14" s="55">
        <v>5.7142857142857141E-2</v>
      </c>
      <c r="C14" s="56">
        <v>1.4285714285714285E-2</v>
      </c>
      <c r="D14" s="56">
        <v>0</v>
      </c>
      <c r="E14" s="56">
        <v>0</v>
      </c>
      <c r="F14" s="56">
        <v>0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7">
        <v>0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">
      <c r="A15" s="7" t="s">
        <v>36</v>
      </c>
      <c r="B15" s="55">
        <v>0.97826086956521741</v>
      </c>
      <c r="C15" s="56">
        <v>0.91304347826086951</v>
      </c>
      <c r="D15" s="56">
        <v>0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7">
        <v>0</v>
      </c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">
      <c r="A16" s="7" t="s">
        <v>107</v>
      </c>
      <c r="B16" s="55">
        <v>9.5419847328244278E-3</v>
      </c>
      <c r="C16" s="56">
        <v>3.8167938931297708E-3</v>
      </c>
      <c r="D16" s="56">
        <v>0</v>
      </c>
      <c r="E16" s="56">
        <v>0</v>
      </c>
      <c r="F16" s="56">
        <v>0</v>
      </c>
      <c r="G16" s="56">
        <v>0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7">
        <v>0</v>
      </c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x14ac:dyDescent="0.2">
      <c r="A17" s="7" t="s">
        <v>103</v>
      </c>
      <c r="B17" s="55">
        <v>0.77142857142857146</v>
      </c>
      <c r="C17" s="56">
        <v>0.26666666666666666</v>
      </c>
      <c r="D17" s="56">
        <v>0</v>
      </c>
      <c r="E17" s="56">
        <v>0</v>
      </c>
      <c r="F17" s="56">
        <v>0</v>
      </c>
      <c r="G17" s="56">
        <v>0</v>
      </c>
      <c r="H17" s="56">
        <v>0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56">
        <v>0</v>
      </c>
      <c r="P17" s="56">
        <v>0</v>
      </c>
      <c r="Q17" s="56">
        <v>0</v>
      </c>
      <c r="R17" s="56">
        <v>0</v>
      </c>
      <c r="S17" s="56">
        <v>0</v>
      </c>
      <c r="T17" s="56">
        <v>0</v>
      </c>
      <c r="U17" s="57">
        <v>0</v>
      </c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x14ac:dyDescent="0.2">
      <c r="A18" s="7" t="s">
        <v>104</v>
      </c>
      <c r="B18" s="55">
        <v>6.6132264529058113E-2</v>
      </c>
      <c r="C18" s="56">
        <v>3.406813627254509E-2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7">
        <v>0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x14ac:dyDescent="0.2">
      <c r="A19" s="7" t="s">
        <v>106</v>
      </c>
      <c r="B19" s="55">
        <v>0.95121951219512191</v>
      </c>
      <c r="C19" s="56">
        <v>0.34146341463414637</v>
      </c>
      <c r="D19" s="56">
        <v>0</v>
      </c>
      <c r="E19" s="56">
        <v>0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56">
        <v>0</v>
      </c>
      <c r="P19" s="56">
        <v>0</v>
      </c>
      <c r="Q19" s="56">
        <v>0</v>
      </c>
      <c r="R19" s="56">
        <v>0</v>
      </c>
      <c r="S19" s="56">
        <v>0</v>
      </c>
      <c r="T19" s="56">
        <v>0</v>
      </c>
      <c r="U19" s="57">
        <v>0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x14ac:dyDescent="0.2">
      <c r="A20" s="7" t="s">
        <v>105</v>
      </c>
      <c r="B20" s="55">
        <v>0.3576923076923077</v>
      </c>
      <c r="C20" s="56">
        <v>0.17692307692307693</v>
      </c>
      <c r="D20" s="56">
        <v>0</v>
      </c>
      <c r="E20" s="56">
        <v>0</v>
      </c>
      <c r="F20" s="56">
        <v>0</v>
      </c>
      <c r="G20" s="56">
        <v>0</v>
      </c>
      <c r="H20" s="56">
        <v>0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56">
        <v>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  <c r="U20" s="57">
        <v>0</v>
      </c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x14ac:dyDescent="0.2">
      <c r="A21" s="7" t="s">
        <v>34</v>
      </c>
      <c r="B21" s="55">
        <v>6.1224489795918366E-2</v>
      </c>
      <c r="C21" s="56">
        <v>2.0408163265306121E-2</v>
      </c>
      <c r="D21" s="56">
        <v>0</v>
      </c>
      <c r="E21" s="56">
        <v>0</v>
      </c>
      <c r="F21" s="56">
        <v>0</v>
      </c>
      <c r="G21" s="56">
        <v>0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  <c r="S21" s="56">
        <v>0</v>
      </c>
      <c r="T21" s="56">
        <v>0</v>
      </c>
      <c r="U21" s="57">
        <v>0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x14ac:dyDescent="0.2">
      <c r="A22" s="7" t="s">
        <v>42</v>
      </c>
      <c r="B22" s="55">
        <v>8.0717488789237665E-2</v>
      </c>
      <c r="C22" s="56">
        <v>4.0358744394618833E-2</v>
      </c>
      <c r="D22" s="56">
        <v>0</v>
      </c>
      <c r="E22" s="56">
        <v>0</v>
      </c>
      <c r="F22" s="56">
        <v>0</v>
      </c>
      <c r="G22" s="56">
        <v>0</v>
      </c>
      <c r="H22" s="56">
        <v>0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56">
        <v>0</v>
      </c>
      <c r="P22" s="56">
        <v>0</v>
      </c>
      <c r="Q22" s="56">
        <v>0</v>
      </c>
      <c r="R22" s="56">
        <v>0</v>
      </c>
      <c r="S22" s="56">
        <v>0</v>
      </c>
      <c r="T22" s="56">
        <v>0</v>
      </c>
      <c r="U22" s="57">
        <v>0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x14ac:dyDescent="0.2">
      <c r="A23" s="7" t="s">
        <v>41</v>
      </c>
      <c r="B23" s="55">
        <v>0</v>
      </c>
      <c r="C23" s="56">
        <v>0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7">
        <v>0</v>
      </c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x14ac:dyDescent="0.2">
      <c r="A24" s="7" t="s">
        <v>118</v>
      </c>
      <c r="B24" s="55">
        <v>2.7522935779816515E-2</v>
      </c>
      <c r="C24" s="56">
        <v>1.834862385321101E-2</v>
      </c>
      <c r="D24" s="56">
        <v>0</v>
      </c>
      <c r="E24" s="56">
        <v>0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7">
        <v>0</v>
      </c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x14ac:dyDescent="0.2">
      <c r="A25" s="7" t="s">
        <v>117</v>
      </c>
      <c r="B25" s="55">
        <v>0.85185185185185186</v>
      </c>
      <c r="C25" s="56">
        <v>0.51851851851851849</v>
      </c>
      <c r="D25" s="56">
        <v>0</v>
      </c>
      <c r="E25" s="56">
        <v>0</v>
      </c>
      <c r="F25" s="56">
        <v>0</v>
      </c>
      <c r="G25" s="56">
        <v>0</v>
      </c>
      <c r="H25" s="56">
        <v>0</v>
      </c>
      <c r="I25" s="56">
        <v>0</v>
      </c>
      <c r="J25" s="56">
        <v>0</v>
      </c>
      <c r="K25" s="56">
        <v>0</v>
      </c>
      <c r="L25" s="56">
        <v>0</v>
      </c>
      <c r="M25" s="56">
        <v>0</v>
      </c>
      <c r="N25" s="56">
        <v>0</v>
      </c>
      <c r="O25" s="56">
        <v>0</v>
      </c>
      <c r="P25" s="56">
        <v>0</v>
      </c>
      <c r="Q25" s="56">
        <v>0</v>
      </c>
      <c r="R25" s="56">
        <v>0</v>
      </c>
      <c r="S25" s="56">
        <v>0</v>
      </c>
      <c r="T25" s="56">
        <v>0</v>
      </c>
      <c r="U25" s="57">
        <v>0</v>
      </c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ht="17" thickBot="1" x14ac:dyDescent="0.25">
      <c r="A26" s="7" t="s">
        <v>116</v>
      </c>
      <c r="B26" s="58">
        <v>0</v>
      </c>
      <c r="C26" s="59">
        <v>0</v>
      </c>
      <c r="D26" s="59">
        <v>0</v>
      </c>
      <c r="E26" s="59">
        <v>0</v>
      </c>
      <c r="F26" s="59">
        <v>0</v>
      </c>
      <c r="G26" s="59">
        <v>0</v>
      </c>
      <c r="H26" s="59">
        <v>0</v>
      </c>
      <c r="I26" s="59">
        <v>0</v>
      </c>
      <c r="J26" s="59">
        <v>0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60">
        <v>0</v>
      </c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x14ac:dyDescent="0.2"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45" x14ac:dyDescent="0.2"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45" x14ac:dyDescent="0.2"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45" x14ac:dyDescent="0.2"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45" x14ac:dyDescent="0.2"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45" x14ac:dyDescent="0.2"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</sheetData>
  <sortState xmlns:xlrd2="http://schemas.microsoft.com/office/spreadsheetml/2017/richdata2" ref="A22:U46">
    <sortCondition ref="A22:A46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A5F17-A83B-5047-A62F-D9F4A4FFE9EE}">
  <dimension ref="A1:BH148"/>
  <sheetViews>
    <sheetView topLeftCell="H108" workbookViewId="0">
      <selection activeCell="H147" sqref="H147:AI148"/>
    </sheetView>
  </sheetViews>
  <sheetFormatPr baseColWidth="10" defaultColWidth="11" defaultRowHeight="16" x14ac:dyDescent="0.2"/>
  <cols>
    <col min="1" max="1" width="18.1640625" customWidth="1"/>
  </cols>
  <sheetData>
    <row r="1" spans="1:21" ht="17" thickBot="1" x14ac:dyDescent="0.25">
      <c r="A1" s="7" t="s">
        <v>43</v>
      </c>
      <c r="B1" s="51" t="s">
        <v>13</v>
      </c>
      <c r="C1" s="51" t="s">
        <v>14</v>
      </c>
      <c r="D1" s="51" t="s">
        <v>15</v>
      </c>
      <c r="E1" s="51" t="s">
        <v>16</v>
      </c>
      <c r="F1" s="51" t="s">
        <v>17</v>
      </c>
      <c r="G1" s="51" t="s">
        <v>18</v>
      </c>
      <c r="H1" s="51" t="s">
        <v>19</v>
      </c>
      <c r="I1" s="51" t="s">
        <v>20</v>
      </c>
      <c r="J1" s="51" t="s">
        <v>21</v>
      </c>
      <c r="K1" s="51" t="s">
        <v>22</v>
      </c>
      <c r="L1" s="51" t="s">
        <v>23</v>
      </c>
      <c r="M1" s="51" t="s">
        <v>24</v>
      </c>
      <c r="N1" s="51" t="s">
        <v>25</v>
      </c>
      <c r="O1" s="51" t="s">
        <v>26</v>
      </c>
      <c r="P1" s="51" t="s">
        <v>27</v>
      </c>
      <c r="Q1" s="51" t="s">
        <v>28</v>
      </c>
      <c r="R1" s="51" t="s">
        <v>29</v>
      </c>
      <c r="S1" s="51" t="s">
        <v>30</v>
      </c>
      <c r="T1" s="51" t="s">
        <v>31</v>
      </c>
      <c r="U1" s="51" t="s">
        <v>32</v>
      </c>
    </row>
    <row r="2" spans="1:21" x14ac:dyDescent="0.2">
      <c r="A2" s="7" t="s">
        <v>38</v>
      </c>
      <c r="B2" s="52">
        <v>0.28307692307692306</v>
      </c>
      <c r="C2" s="53">
        <v>0.12923076923076923</v>
      </c>
      <c r="D2" s="53">
        <v>6.7692307692307691E-2</v>
      </c>
      <c r="E2" s="53">
        <v>2.4615384615384615E-2</v>
      </c>
      <c r="F2" s="53">
        <v>9.2307692307692316E-3</v>
      </c>
      <c r="G2" s="53">
        <v>6.1538461538461538E-3</v>
      </c>
      <c r="H2" s="53">
        <v>3.0769230769230769E-3</v>
      </c>
      <c r="I2" s="53">
        <v>3.0769230769230769E-3</v>
      </c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  <c r="P2" s="53">
        <v>0</v>
      </c>
      <c r="Q2" s="53">
        <v>0</v>
      </c>
      <c r="R2" s="53">
        <v>0</v>
      </c>
      <c r="S2" s="53">
        <v>0</v>
      </c>
      <c r="T2" s="53">
        <v>0</v>
      </c>
      <c r="U2" s="54">
        <v>0</v>
      </c>
    </row>
    <row r="3" spans="1:21" x14ac:dyDescent="0.2">
      <c r="A3" s="7" t="s">
        <v>37</v>
      </c>
      <c r="B3" s="55">
        <v>0.98750000000000004</v>
      </c>
      <c r="C3" s="56">
        <v>0.98750000000000004</v>
      </c>
      <c r="D3" s="56">
        <v>0.98750000000000004</v>
      </c>
      <c r="E3" s="56">
        <v>0.98750000000000004</v>
      </c>
      <c r="F3" s="56">
        <v>0.8125</v>
      </c>
      <c r="G3" s="56">
        <v>0.6875</v>
      </c>
      <c r="H3" s="56">
        <v>0.55000000000000004</v>
      </c>
      <c r="I3" s="56">
        <v>0.4</v>
      </c>
      <c r="J3" s="56">
        <v>0.25</v>
      </c>
      <c r="K3" s="56">
        <v>0.16250000000000001</v>
      </c>
      <c r="L3" s="56">
        <v>0.125</v>
      </c>
      <c r="M3" s="56">
        <v>0.1125</v>
      </c>
      <c r="N3" s="56">
        <v>0.1125</v>
      </c>
      <c r="O3" s="56">
        <v>8.7499999999999994E-2</v>
      </c>
      <c r="P3" s="56">
        <v>0.05</v>
      </c>
      <c r="Q3" s="56">
        <v>3.7499999999999999E-2</v>
      </c>
      <c r="R3" s="56">
        <v>3.7499999999999999E-2</v>
      </c>
      <c r="S3" s="56">
        <v>1.2500000000000001E-2</v>
      </c>
      <c r="T3" s="56">
        <v>1.2500000000000001E-2</v>
      </c>
      <c r="U3" s="57">
        <v>0</v>
      </c>
    </row>
    <row r="4" spans="1:21" x14ac:dyDescent="0.2">
      <c r="A4" s="7" t="s">
        <v>111</v>
      </c>
      <c r="B4" s="55">
        <v>0.56666666666666665</v>
      </c>
      <c r="C4" s="56">
        <v>0.5</v>
      </c>
      <c r="D4" s="56">
        <v>6.6666666666666666E-2</v>
      </c>
      <c r="E4" s="56">
        <v>3.3333333333333333E-2</v>
      </c>
      <c r="F4" s="56">
        <v>3.3333333333333333E-2</v>
      </c>
      <c r="G4" s="56">
        <v>3.3333333333333333E-2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7">
        <v>0</v>
      </c>
    </row>
    <row r="5" spans="1:21" x14ac:dyDescent="0.2">
      <c r="A5" s="7" t="s">
        <v>108</v>
      </c>
      <c r="B5" s="55">
        <v>1</v>
      </c>
      <c r="C5" s="56">
        <v>1</v>
      </c>
      <c r="D5" s="56">
        <v>0.97058823529411764</v>
      </c>
      <c r="E5" s="56">
        <v>0.97058823529411764</v>
      </c>
      <c r="F5" s="56">
        <v>0.97058823529411764</v>
      </c>
      <c r="G5" s="56">
        <v>0.97058823529411764</v>
      </c>
      <c r="H5" s="56">
        <v>0.97058823529411764</v>
      </c>
      <c r="I5" s="56">
        <v>0.91176470588235292</v>
      </c>
      <c r="J5" s="56">
        <v>0.82352941176470584</v>
      </c>
      <c r="K5" s="56">
        <v>0.79411764705882348</v>
      </c>
      <c r="L5" s="56">
        <v>0.67647058823529416</v>
      </c>
      <c r="M5" s="56">
        <v>0.61764705882352944</v>
      </c>
      <c r="N5" s="56">
        <v>0.41176470588235292</v>
      </c>
      <c r="O5" s="56">
        <v>0.3235294117647059</v>
      </c>
      <c r="P5" s="56">
        <v>0.17647058823529413</v>
      </c>
      <c r="Q5" s="56">
        <v>8.8235294117647065E-2</v>
      </c>
      <c r="R5" s="56">
        <v>8.8235294117647065E-2</v>
      </c>
      <c r="S5" s="56">
        <v>5.8823529411764705E-2</v>
      </c>
      <c r="T5" s="56">
        <v>5.8823529411764705E-2</v>
      </c>
      <c r="U5" s="57">
        <v>0</v>
      </c>
    </row>
    <row r="6" spans="1:21" x14ac:dyDescent="0.2">
      <c r="A6" s="7" t="s">
        <v>110</v>
      </c>
      <c r="B6" s="55">
        <v>0.9285714285714286</v>
      </c>
      <c r="C6" s="56">
        <v>0.87244897959183676</v>
      </c>
      <c r="D6" s="56">
        <v>0.82653061224489799</v>
      </c>
      <c r="E6" s="56">
        <v>0.79591836734693877</v>
      </c>
      <c r="F6" s="56">
        <v>0.66326530612244894</v>
      </c>
      <c r="G6" s="56">
        <v>0.5357142857142857</v>
      </c>
      <c r="H6" s="56">
        <v>0.37755102040816324</v>
      </c>
      <c r="I6" s="56">
        <v>0.25</v>
      </c>
      <c r="J6" s="56">
        <v>0.17346938775510204</v>
      </c>
      <c r="K6" s="56">
        <v>0.12755102040816327</v>
      </c>
      <c r="L6" s="56">
        <v>7.1428571428571425E-2</v>
      </c>
      <c r="M6" s="56">
        <v>6.1224489795918366E-2</v>
      </c>
      <c r="N6" s="56">
        <v>5.1020408163265307E-2</v>
      </c>
      <c r="O6" s="56">
        <v>1.5306122448979591E-2</v>
      </c>
      <c r="P6" s="56">
        <v>1.5306122448979591E-2</v>
      </c>
      <c r="Q6" s="56">
        <v>1.5306122448979591E-2</v>
      </c>
      <c r="R6" s="56">
        <v>1.5306122448979591E-2</v>
      </c>
      <c r="S6" s="56">
        <v>1.5306122448979591E-2</v>
      </c>
      <c r="T6" s="56">
        <v>1.020408163265306E-2</v>
      </c>
      <c r="U6" s="57">
        <v>5.1020408163265302E-3</v>
      </c>
    </row>
    <row r="7" spans="1:21" x14ac:dyDescent="0.2">
      <c r="A7" s="7" t="s">
        <v>109</v>
      </c>
      <c r="B7" s="55">
        <v>1</v>
      </c>
      <c r="C7" s="56">
        <v>1</v>
      </c>
      <c r="D7" s="56">
        <v>1</v>
      </c>
      <c r="E7" s="56">
        <v>1</v>
      </c>
      <c r="F7" s="56">
        <v>1</v>
      </c>
      <c r="G7" s="56">
        <v>1</v>
      </c>
      <c r="H7" s="56">
        <v>1</v>
      </c>
      <c r="I7" s="56">
        <v>0.88372093023255816</v>
      </c>
      <c r="J7" s="56">
        <v>0.7441860465116279</v>
      </c>
      <c r="K7" s="56">
        <v>0.67441860465116277</v>
      </c>
      <c r="L7" s="56">
        <v>0.55813953488372092</v>
      </c>
      <c r="M7" s="56">
        <v>0.46511627906976744</v>
      </c>
      <c r="N7" s="56">
        <v>0.34883720930232559</v>
      </c>
      <c r="O7" s="56">
        <v>0.20930232558139536</v>
      </c>
      <c r="P7" s="56">
        <v>0.18604651162790697</v>
      </c>
      <c r="Q7" s="56">
        <v>0.13953488372093023</v>
      </c>
      <c r="R7" s="56">
        <v>9.3023255813953487E-2</v>
      </c>
      <c r="S7" s="56">
        <v>6.9767441860465115E-2</v>
      </c>
      <c r="T7" s="56">
        <v>4.6511627906976744E-2</v>
      </c>
      <c r="U7" s="57">
        <v>0</v>
      </c>
    </row>
    <row r="8" spans="1:21" x14ac:dyDescent="0.2">
      <c r="A8" s="7" t="s">
        <v>40</v>
      </c>
      <c r="B8" s="55">
        <v>0.34239130434782611</v>
      </c>
      <c r="C8" s="56">
        <v>0.19565217391304349</v>
      </c>
      <c r="D8" s="56">
        <v>0.10869565217391304</v>
      </c>
      <c r="E8" s="56">
        <v>6.5217391304347824E-2</v>
      </c>
      <c r="F8" s="56">
        <v>4.8913043478260872E-2</v>
      </c>
      <c r="G8" s="56">
        <v>4.8913043478260872E-2</v>
      </c>
      <c r="H8" s="56">
        <v>4.3478260869565216E-2</v>
      </c>
      <c r="I8" s="56">
        <v>4.3478260869565216E-2</v>
      </c>
      <c r="J8" s="56">
        <v>3.8043478260869568E-2</v>
      </c>
      <c r="K8" s="56">
        <v>2.717391304347826E-2</v>
      </c>
      <c r="L8" s="56">
        <v>2.717391304347826E-2</v>
      </c>
      <c r="M8" s="56">
        <v>2.717391304347826E-2</v>
      </c>
      <c r="N8" s="56">
        <v>2.717391304347826E-2</v>
      </c>
      <c r="O8" s="56">
        <v>2.1739130434782608E-2</v>
      </c>
      <c r="P8" s="56">
        <v>1.6304347826086956E-2</v>
      </c>
      <c r="Q8" s="56">
        <v>0</v>
      </c>
      <c r="R8" s="56">
        <v>0</v>
      </c>
      <c r="S8" s="56">
        <v>0</v>
      </c>
      <c r="T8" s="56">
        <v>0</v>
      </c>
      <c r="U8" s="57">
        <v>0</v>
      </c>
    </row>
    <row r="9" spans="1:21" x14ac:dyDescent="0.2">
      <c r="A9" s="7" t="s">
        <v>39</v>
      </c>
      <c r="B9" s="55">
        <v>0.90598290598290598</v>
      </c>
      <c r="C9" s="56">
        <v>0.85470085470085466</v>
      </c>
      <c r="D9" s="56">
        <v>0.67521367521367526</v>
      </c>
      <c r="E9" s="56">
        <v>0.61538461538461542</v>
      </c>
      <c r="F9" s="56">
        <v>0.53846153846153844</v>
      </c>
      <c r="G9" s="56">
        <v>0.47863247863247865</v>
      </c>
      <c r="H9" s="56">
        <v>0.37606837606837606</v>
      </c>
      <c r="I9" s="56">
        <v>0.3504273504273504</v>
      </c>
      <c r="J9" s="56">
        <v>0.24786324786324787</v>
      </c>
      <c r="K9" s="56">
        <v>0.1623931623931624</v>
      </c>
      <c r="L9" s="56">
        <v>0.10256410256410256</v>
      </c>
      <c r="M9" s="56">
        <v>5.9829059829059832E-2</v>
      </c>
      <c r="N9" s="56">
        <v>4.2735042735042736E-2</v>
      </c>
      <c r="O9" s="56">
        <v>4.2735042735042736E-2</v>
      </c>
      <c r="P9" s="56">
        <v>4.2735042735042736E-2</v>
      </c>
      <c r="Q9" s="56">
        <v>4.2735042735042736E-2</v>
      </c>
      <c r="R9" s="56">
        <v>2.564102564102564E-2</v>
      </c>
      <c r="S9" s="56">
        <v>1.7094017094017096E-2</v>
      </c>
      <c r="T9" s="56">
        <v>0</v>
      </c>
      <c r="U9" s="57">
        <v>0</v>
      </c>
    </row>
    <row r="10" spans="1:21" x14ac:dyDescent="0.2">
      <c r="A10" s="7" t="s">
        <v>114</v>
      </c>
      <c r="B10" s="55">
        <v>0.51162790697674421</v>
      </c>
      <c r="C10" s="56">
        <v>0.37209302325581395</v>
      </c>
      <c r="D10" s="56">
        <v>0.1744186046511628</v>
      </c>
      <c r="E10" s="56">
        <v>4.6511627906976744E-2</v>
      </c>
      <c r="F10" s="56">
        <v>3.4883720930232558E-2</v>
      </c>
      <c r="G10" s="56">
        <v>3.4883720930232558E-2</v>
      </c>
      <c r="H10" s="56">
        <v>2.3255813953488372E-2</v>
      </c>
      <c r="I10" s="56">
        <v>1.1627906976744186E-2</v>
      </c>
      <c r="J10" s="56">
        <v>1.1627906976744186E-2</v>
      </c>
      <c r="K10" s="56">
        <v>1.1627906976744186E-2</v>
      </c>
      <c r="L10" s="56">
        <v>1.1627906976744186E-2</v>
      </c>
      <c r="M10" s="56">
        <v>1.1627906976744186E-2</v>
      </c>
      <c r="N10" s="56">
        <v>1.1627906976744186E-2</v>
      </c>
      <c r="O10" s="56">
        <v>1.1627906976744186E-2</v>
      </c>
      <c r="P10" s="56">
        <v>1.1627906976744186E-2</v>
      </c>
      <c r="Q10" s="56">
        <v>0</v>
      </c>
      <c r="R10" s="56">
        <v>0</v>
      </c>
      <c r="S10" s="56">
        <v>0</v>
      </c>
      <c r="T10" s="56">
        <v>0</v>
      </c>
      <c r="U10" s="57">
        <v>0</v>
      </c>
    </row>
    <row r="11" spans="1:21" x14ac:dyDescent="0.2">
      <c r="A11" s="7" t="s">
        <v>113</v>
      </c>
      <c r="B11" s="55">
        <v>0.40625</v>
      </c>
      <c r="C11" s="56">
        <v>0.34375</v>
      </c>
      <c r="D11" s="56">
        <v>3.125E-2</v>
      </c>
      <c r="E11" s="56">
        <v>3.125E-2</v>
      </c>
      <c r="F11" s="56">
        <v>3.125E-2</v>
      </c>
      <c r="G11" s="56">
        <v>3.125E-2</v>
      </c>
      <c r="H11" s="56">
        <v>3.125E-2</v>
      </c>
      <c r="I11" s="56">
        <v>3.125E-2</v>
      </c>
      <c r="J11" s="56">
        <v>3.125E-2</v>
      </c>
      <c r="K11" s="56">
        <v>3.125E-2</v>
      </c>
      <c r="L11" s="56">
        <v>3.125E-2</v>
      </c>
      <c r="M11" s="56">
        <v>3.125E-2</v>
      </c>
      <c r="N11" s="56">
        <v>3.125E-2</v>
      </c>
      <c r="O11" s="56">
        <v>3.125E-2</v>
      </c>
      <c r="P11" s="56">
        <v>3.125E-2</v>
      </c>
      <c r="Q11" s="56">
        <v>3.125E-2</v>
      </c>
      <c r="R11" s="56">
        <v>3.125E-2</v>
      </c>
      <c r="S11" s="56">
        <v>3.125E-2</v>
      </c>
      <c r="T11" s="56">
        <v>0</v>
      </c>
      <c r="U11" s="57">
        <v>0</v>
      </c>
    </row>
    <row r="12" spans="1:21" x14ac:dyDescent="0.2">
      <c r="A12" s="7" t="s">
        <v>112</v>
      </c>
      <c r="B12" s="55">
        <v>0.97959183673469385</v>
      </c>
      <c r="C12" s="56">
        <v>0.93877551020408168</v>
      </c>
      <c r="D12" s="56">
        <v>0.87755102040816324</v>
      </c>
      <c r="E12" s="56">
        <v>0.87755102040816324</v>
      </c>
      <c r="F12" s="56">
        <v>0.8571428571428571</v>
      </c>
      <c r="G12" s="56">
        <v>0.77551020408163263</v>
      </c>
      <c r="H12" s="56">
        <v>0.73469387755102045</v>
      </c>
      <c r="I12" s="56">
        <v>0.5714285714285714</v>
      </c>
      <c r="J12" s="56">
        <v>0.44897959183673469</v>
      </c>
      <c r="K12" s="56">
        <v>0.36734693877551022</v>
      </c>
      <c r="L12" s="56">
        <v>0.34693877551020408</v>
      </c>
      <c r="M12" s="56">
        <v>0.32653061224489793</v>
      </c>
      <c r="N12" s="56">
        <v>0.32653061224489793</v>
      </c>
      <c r="O12" s="56">
        <v>0.32653061224489793</v>
      </c>
      <c r="P12" s="56">
        <v>0.20408163265306123</v>
      </c>
      <c r="Q12" s="56">
        <v>0.14285714285714285</v>
      </c>
      <c r="R12" s="56">
        <v>0.12244897959183673</v>
      </c>
      <c r="S12" s="56">
        <v>8.1632653061224483E-2</v>
      </c>
      <c r="T12" s="56">
        <v>4.0816326530612242E-2</v>
      </c>
      <c r="U12" s="57">
        <v>0</v>
      </c>
    </row>
    <row r="13" spans="1:21" x14ac:dyDescent="0.2">
      <c r="A13" s="7" t="s">
        <v>115</v>
      </c>
      <c r="B13" s="55">
        <v>1</v>
      </c>
      <c r="C13" s="56">
        <v>1</v>
      </c>
      <c r="D13" s="56">
        <v>1</v>
      </c>
      <c r="E13" s="56">
        <v>1</v>
      </c>
      <c r="F13" s="56">
        <v>0.86486486486486491</v>
      </c>
      <c r="G13" s="56">
        <v>0.81081081081081086</v>
      </c>
      <c r="H13" s="56">
        <v>0.70270270270270274</v>
      </c>
      <c r="I13" s="56">
        <v>0.59459459459459463</v>
      </c>
      <c r="J13" s="56">
        <v>0.43243243243243246</v>
      </c>
      <c r="K13" s="56">
        <v>0.35135135135135137</v>
      </c>
      <c r="L13" s="56">
        <v>0.27027027027027029</v>
      </c>
      <c r="M13" s="56">
        <v>0.24324324324324326</v>
      </c>
      <c r="N13" s="56">
        <v>0.16216216216216217</v>
      </c>
      <c r="O13" s="56">
        <v>0.13513513513513514</v>
      </c>
      <c r="P13" s="56">
        <v>0.10810810810810811</v>
      </c>
      <c r="Q13" s="56">
        <v>8.1081081081081086E-2</v>
      </c>
      <c r="R13" s="56">
        <v>8.1081081081081086E-2</v>
      </c>
      <c r="S13" s="56">
        <v>5.4054054054054057E-2</v>
      </c>
      <c r="T13" s="56">
        <v>5.4054054054054057E-2</v>
      </c>
      <c r="U13" s="57">
        <v>5.4054054054054057E-2</v>
      </c>
    </row>
    <row r="14" spans="1:21" x14ac:dyDescent="0.2">
      <c r="A14" s="7" t="s">
        <v>35</v>
      </c>
      <c r="B14" s="55">
        <v>0.7142857142857143</v>
      </c>
      <c r="C14" s="56">
        <v>0.6</v>
      </c>
      <c r="D14" s="56">
        <v>0.31428571428571428</v>
      </c>
      <c r="E14" s="56">
        <v>5.7142857142857141E-2</v>
      </c>
      <c r="F14" s="56">
        <v>4.2857142857142858E-2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7">
        <v>0</v>
      </c>
    </row>
    <row r="15" spans="1:21" x14ac:dyDescent="0.2">
      <c r="A15" s="7" t="s">
        <v>36</v>
      </c>
      <c r="B15" s="55">
        <v>1</v>
      </c>
      <c r="C15" s="56">
        <v>1</v>
      </c>
      <c r="D15" s="56">
        <v>1</v>
      </c>
      <c r="E15" s="56">
        <v>0.97826086956521741</v>
      </c>
      <c r="F15" s="56">
        <v>0.76086956521739135</v>
      </c>
      <c r="G15" s="56">
        <v>0.58695652173913049</v>
      </c>
      <c r="H15" s="56">
        <v>0.45652173913043476</v>
      </c>
      <c r="I15" s="56">
        <v>0.2608695652173913</v>
      </c>
      <c r="J15" s="56">
        <v>0.19565217391304349</v>
      </c>
      <c r="K15" s="56">
        <v>6.5217391304347824E-2</v>
      </c>
      <c r="L15" s="56">
        <v>6.5217391304347824E-2</v>
      </c>
      <c r="M15" s="56">
        <v>2.1739130434782608E-2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7">
        <v>0</v>
      </c>
    </row>
    <row r="16" spans="1:21" x14ac:dyDescent="0.2">
      <c r="A16" s="7" t="s">
        <v>107</v>
      </c>
      <c r="B16" s="55">
        <v>0.13358778625954199</v>
      </c>
      <c r="C16" s="56">
        <v>3.8167938931297711E-2</v>
      </c>
      <c r="D16" s="56">
        <v>1.9083969465648856E-2</v>
      </c>
      <c r="E16" s="56">
        <v>9.5419847328244278E-3</v>
      </c>
      <c r="F16" s="56">
        <v>3.8167938931297708E-3</v>
      </c>
      <c r="G16" s="56">
        <v>3.8167938931297708E-3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7">
        <v>0</v>
      </c>
    </row>
    <row r="17" spans="1:43" x14ac:dyDescent="0.2">
      <c r="A17" s="7" t="s">
        <v>103</v>
      </c>
      <c r="B17" s="55">
        <v>0.98095238095238091</v>
      </c>
      <c r="C17" s="56">
        <v>0.96190476190476193</v>
      </c>
      <c r="D17" s="56">
        <v>0.84761904761904761</v>
      </c>
      <c r="E17" s="56">
        <v>0.77142857142857146</v>
      </c>
      <c r="F17" s="56">
        <v>0.53333333333333333</v>
      </c>
      <c r="G17" s="56">
        <v>0.33333333333333331</v>
      </c>
      <c r="H17" s="56">
        <v>0.20952380952380953</v>
      </c>
      <c r="I17" s="56">
        <v>0.12380952380952381</v>
      </c>
      <c r="J17" s="56">
        <v>5.7142857142857141E-2</v>
      </c>
      <c r="K17" s="56">
        <v>2.8571428571428571E-2</v>
      </c>
      <c r="L17" s="56">
        <v>2.8571428571428571E-2</v>
      </c>
      <c r="M17" s="56">
        <v>1.9047619047619049E-2</v>
      </c>
      <c r="N17" s="56">
        <v>9.5238095238095247E-3</v>
      </c>
      <c r="O17" s="56">
        <v>9.5238095238095247E-3</v>
      </c>
      <c r="P17" s="56">
        <v>9.5238095238095247E-3</v>
      </c>
      <c r="Q17" s="56">
        <v>0</v>
      </c>
      <c r="R17" s="56">
        <v>0</v>
      </c>
      <c r="S17" s="56">
        <v>0</v>
      </c>
      <c r="T17" s="56">
        <v>0</v>
      </c>
      <c r="U17" s="57">
        <v>0</v>
      </c>
    </row>
    <row r="18" spans="1:43" x14ac:dyDescent="0.2">
      <c r="A18" s="7" t="s">
        <v>104</v>
      </c>
      <c r="B18" s="55">
        <v>0.88777555110220441</v>
      </c>
      <c r="C18" s="56">
        <v>0.49498997995991983</v>
      </c>
      <c r="D18" s="56">
        <v>0.18036072144288579</v>
      </c>
      <c r="E18" s="56">
        <v>6.6132264529058113E-2</v>
      </c>
      <c r="F18" s="56">
        <v>4.4088176352705413E-2</v>
      </c>
      <c r="G18" s="56">
        <v>2.4048096192384769E-2</v>
      </c>
      <c r="H18" s="56">
        <v>2.004008016032064E-2</v>
      </c>
      <c r="I18" s="56">
        <v>1.8036072144288578E-2</v>
      </c>
      <c r="J18" s="56">
        <v>1.8036072144288578E-2</v>
      </c>
      <c r="K18" s="56">
        <v>1.2024048096192385E-2</v>
      </c>
      <c r="L18" s="56">
        <v>1.002004008016032E-2</v>
      </c>
      <c r="M18" s="56">
        <v>8.0160320641282558E-3</v>
      </c>
      <c r="N18" s="56">
        <v>8.0160320641282558E-3</v>
      </c>
      <c r="O18" s="56">
        <v>6.0120240480961923E-3</v>
      </c>
      <c r="P18" s="56">
        <v>2.004008016032064E-3</v>
      </c>
      <c r="Q18" s="56">
        <v>2.004008016032064E-3</v>
      </c>
      <c r="R18" s="56">
        <v>2.004008016032064E-3</v>
      </c>
      <c r="S18" s="56">
        <v>2.004008016032064E-3</v>
      </c>
      <c r="T18" s="56">
        <v>2.004008016032064E-3</v>
      </c>
      <c r="U18" s="57">
        <v>0</v>
      </c>
    </row>
    <row r="19" spans="1:43" x14ac:dyDescent="0.2">
      <c r="A19" s="7" t="s">
        <v>106</v>
      </c>
      <c r="B19" s="55">
        <v>1</v>
      </c>
      <c r="C19" s="56">
        <v>1</v>
      </c>
      <c r="D19" s="56">
        <v>0.95121951219512191</v>
      </c>
      <c r="E19" s="56">
        <v>0.95121951219512191</v>
      </c>
      <c r="F19" s="56">
        <v>0.95121951219512191</v>
      </c>
      <c r="G19" s="56">
        <v>0.95121951219512191</v>
      </c>
      <c r="H19" s="56">
        <v>0.95121951219512191</v>
      </c>
      <c r="I19" s="56">
        <v>0.90243902439024393</v>
      </c>
      <c r="J19" s="56">
        <v>0.75609756097560976</v>
      </c>
      <c r="K19" s="56">
        <v>0.56097560975609762</v>
      </c>
      <c r="L19" s="56">
        <v>0.43902439024390244</v>
      </c>
      <c r="M19" s="56">
        <v>0.31707317073170732</v>
      </c>
      <c r="N19" s="56">
        <v>0.26829268292682928</v>
      </c>
      <c r="O19" s="56">
        <v>0.17073170731707318</v>
      </c>
      <c r="P19" s="56">
        <v>9.7560975609756101E-2</v>
      </c>
      <c r="Q19" s="56">
        <v>7.3170731707317069E-2</v>
      </c>
      <c r="R19" s="56">
        <v>4.878048780487805E-2</v>
      </c>
      <c r="S19" s="56">
        <v>4.878048780487805E-2</v>
      </c>
      <c r="T19" s="56">
        <v>0</v>
      </c>
      <c r="U19" s="57">
        <v>0</v>
      </c>
    </row>
    <row r="20" spans="1:43" x14ac:dyDescent="0.2">
      <c r="A20" s="7" t="s">
        <v>105</v>
      </c>
      <c r="B20" s="55">
        <v>0.76923076923076927</v>
      </c>
      <c r="C20" s="56">
        <v>0.55769230769230771</v>
      </c>
      <c r="D20" s="56">
        <v>0.41538461538461541</v>
      </c>
      <c r="E20" s="56">
        <v>0.3576923076923077</v>
      </c>
      <c r="F20" s="56">
        <v>0.26923076923076922</v>
      </c>
      <c r="G20" s="56">
        <v>0.2</v>
      </c>
      <c r="H20" s="56">
        <v>0.1423076923076923</v>
      </c>
      <c r="I20" s="56">
        <v>0.1076923076923077</v>
      </c>
      <c r="J20" s="56">
        <v>8.8461538461538466E-2</v>
      </c>
      <c r="K20" s="56">
        <v>8.0769230769230774E-2</v>
      </c>
      <c r="L20" s="56">
        <v>6.1538461538461542E-2</v>
      </c>
      <c r="M20" s="56">
        <v>5.7692307692307696E-2</v>
      </c>
      <c r="N20" s="56">
        <v>4.230769230769231E-2</v>
      </c>
      <c r="O20" s="56">
        <v>2.6923076923076925E-2</v>
      </c>
      <c r="P20" s="56">
        <v>2.6923076923076925E-2</v>
      </c>
      <c r="Q20" s="56">
        <v>2.6923076923076925E-2</v>
      </c>
      <c r="R20" s="56">
        <v>2.6923076923076925E-2</v>
      </c>
      <c r="S20" s="56">
        <v>1.5384615384615385E-2</v>
      </c>
      <c r="T20" s="56">
        <v>1.5384615384615385E-2</v>
      </c>
      <c r="U20" s="57">
        <v>3.8461538461538464E-3</v>
      </c>
    </row>
    <row r="21" spans="1:43" x14ac:dyDescent="0.2">
      <c r="A21" s="7" t="s">
        <v>34</v>
      </c>
      <c r="B21" s="55">
        <v>0.42857142857142855</v>
      </c>
      <c r="C21" s="56">
        <v>0.12244897959183673</v>
      </c>
      <c r="D21" s="56">
        <v>8.1632653061224483E-2</v>
      </c>
      <c r="E21" s="56">
        <v>6.1224489795918366E-2</v>
      </c>
      <c r="F21" s="56">
        <v>4.0816326530612242E-2</v>
      </c>
      <c r="G21" s="56">
        <v>4.0816326530612242E-2</v>
      </c>
      <c r="H21" s="56">
        <v>4.0816326530612242E-2</v>
      </c>
      <c r="I21" s="56">
        <v>4.0816326530612242E-2</v>
      </c>
      <c r="J21" s="56">
        <v>4.0816326530612242E-2</v>
      </c>
      <c r="K21" s="56">
        <v>4.0816326530612242E-2</v>
      </c>
      <c r="L21" s="56">
        <v>2.0408163265306121E-2</v>
      </c>
      <c r="M21" s="56">
        <v>2.0408163265306121E-2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  <c r="S21" s="56">
        <v>0</v>
      </c>
      <c r="T21" s="56">
        <v>0</v>
      </c>
      <c r="U21" s="57">
        <v>0</v>
      </c>
    </row>
    <row r="22" spans="1:43" x14ac:dyDescent="0.2">
      <c r="A22" s="7" t="s">
        <v>42</v>
      </c>
      <c r="B22" s="55">
        <v>0.905829596412556</v>
      </c>
      <c r="C22" s="56">
        <v>0.50672645739910316</v>
      </c>
      <c r="D22" s="56">
        <v>0.19730941704035873</v>
      </c>
      <c r="E22" s="56">
        <v>8.0717488789237665E-2</v>
      </c>
      <c r="F22" s="56">
        <v>2.6905829596412557E-2</v>
      </c>
      <c r="G22" s="56">
        <v>2.2421524663677129E-2</v>
      </c>
      <c r="H22" s="56">
        <v>1.7937219730941704E-2</v>
      </c>
      <c r="I22" s="56">
        <v>1.3452914798206279E-2</v>
      </c>
      <c r="J22" s="56">
        <v>8.9686098654708519E-3</v>
      </c>
      <c r="K22" s="56">
        <v>8.9686098654708519E-3</v>
      </c>
      <c r="L22" s="56">
        <v>4.4843049327354259E-3</v>
      </c>
      <c r="M22" s="56">
        <v>4.4843049327354259E-3</v>
      </c>
      <c r="N22" s="56">
        <v>4.4843049327354259E-3</v>
      </c>
      <c r="O22" s="56">
        <v>0</v>
      </c>
      <c r="P22" s="56">
        <v>0</v>
      </c>
      <c r="Q22" s="56">
        <v>0</v>
      </c>
      <c r="R22" s="56">
        <v>0</v>
      </c>
      <c r="S22" s="56">
        <v>0</v>
      </c>
      <c r="T22" s="56">
        <v>0</v>
      </c>
      <c r="U22" s="57">
        <v>0</v>
      </c>
    </row>
    <row r="23" spans="1:43" x14ac:dyDescent="0.2">
      <c r="A23" s="7" t="s">
        <v>41</v>
      </c>
      <c r="B23" s="55">
        <v>0.2072072072072072</v>
      </c>
      <c r="C23" s="56">
        <v>9.0090090090090089E-3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7">
        <v>0</v>
      </c>
    </row>
    <row r="24" spans="1:43" x14ac:dyDescent="0.2">
      <c r="A24" s="7" t="s">
        <v>118</v>
      </c>
      <c r="B24" s="55">
        <v>0.5</v>
      </c>
      <c r="C24" s="56">
        <v>0.1743119266055046</v>
      </c>
      <c r="D24" s="56">
        <v>3.2110091743119268E-2</v>
      </c>
      <c r="E24" s="56">
        <v>2.7522935779816515E-2</v>
      </c>
      <c r="F24" s="56">
        <v>1.3761467889908258E-2</v>
      </c>
      <c r="G24" s="56">
        <v>4.5871559633027525E-3</v>
      </c>
      <c r="H24" s="56">
        <v>4.5871559633027525E-3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7">
        <v>0</v>
      </c>
    </row>
    <row r="25" spans="1:43" x14ac:dyDescent="0.2">
      <c r="A25" s="7" t="s">
        <v>117</v>
      </c>
      <c r="B25" s="55">
        <v>1</v>
      </c>
      <c r="C25" s="56">
        <v>0.96296296296296291</v>
      </c>
      <c r="D25" s="56">
        <v>0.88888888888888884</v>
      </c>
      <c r="E25" s="56">
        <v>0.85185185185185186</v>
      </c>
      <c r="F25" s="56">
        <v>0.40740740740740738</v>
      </c>
      <c r="G25" s="56">
        <v>0.25925925925925924</v>
      </c>
      <c r="H25" s="56">
        <v>0.25925925925925924</v>
      </c>
      <c r="I25" s="56">
        <v>0.1111111111111111</v>
      </c>
      <c r="J25" s="56">
        <v>3.7037037037037035E-2</v>
      </c>
      <c r="K25" s="56">
        <v>3.7037037037037035E-2</v>
      </c>
      <c r="L25" s="56">
        <v>3.7037037037037035E-2</v>
      </c>
      <c r="M25" s="56">
        <v>3.7037037037037035E-2</v>
      </c>
      <c r="N25" s="56">
        <v>3.7037037037037035E-2</v>
      </c>
      <c r="O25" s="56">
        <v>3.7037037037037035E-2</v>
      </c>
      <c r="P25" s="56">
        <v>0</v>
      </c>
      <c r="Q25" s="56">
        <v>0</v>
      </c>
      <c r="R25" s="56">
        <v>0</v>
      </c>
      <c r="S25" s="56">
        <v>0</v>
      </c>
      <c r="T25" s="56">
        <v>0</v>
      </c>
      <c r="U25" s="57">
        <v>0</v>
      </c>
    </row>
    <row r="26" spans="1:43" ht="17" thickBot="1" x14ac:dyDescent="0.25">
      <c r="A26" s="7" t="s">
        <v>116</v>
      </c>
      <c r="B26" s="58">
        <v>0.3888888888888889</v>
      </c>
      <c r="C26" s="59">
        <v>0.16666666666666666</v>
      </c>
      <c r="D26" s="59">
        <v>1.8518518518518517E-2</v>
      </c>
      <c r="E26" s="59">
        <v>0</v>
      </c>
      <c r="F26" s="59">
        <v>0</v>
      </c>
      <c r="G26" s="59">
        <v>0</v>
      </c>
      <c r="H26" s="59">
        <v>0</v>
      </c>
      <c r="I26" s="59">
        <v>0</v>
      </c>
      <c r="J26" s="59">
        <v>0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60">
        <v>0</v>
      </c>
    </row>
    <row r="27" spans="1:43" x14ac:dyDescent="0.2"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x14ac:dyDescent="0.2"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33" spans="1:26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6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6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41" spans="1:26" ht="17" thickBot="1" x14ac:dyDescent="0.25">
      <c r="W41" t="s">
        <v>188</v>
      </c>
      <c r="X41" t="s">
        <v>189</v>
      </c>
    </row>
    <row r="42" spans="1:26" x14ac:dyDescent="0.2">
      <c r="A42" t="s">
        <v>38</v>
      </c>
      <c r="B42" s="4">
        <f>B2*$X42</f>
        <v>0.39630769230769225</v>
      </c>
      <c r="C42" s="4">
        <f>C2*$X42</f>
        <v>0.18092307692307691</v>
      </c>
      <c r="D42" s="4">
        <f t="shared" ref="C42:U55" si="0">D2*$X42</f>
        <v>9.4769230769230758E-2</v>
      </c>
      <c r="E42" s="4">
        <f t="shared" si="0"/>
        <v>3.446153846153846E-2</v>
      </c>
      <c r="F42" s="4">
        <f t="shared" si="0"/>
        <v>1.2923076923076924E-2</v>
      </c>
      <c r="G42" s="4">
        <f t="shared" si="0"/>
        <v>8.615384615384615E-3</v>
      </c>
      <c r="H42" s="4">
        <f t="shared" si="0"/>
        <v>4.3076923076923075E-3</v>
      </c>
      <c r="I42" s="4">
        <f t="shared" si="0"/>
        <v>4.3076923076923075E-3</v>
      </c>
      <c r="J42" s="4">
        <f t="shared" si="0"/>
        <v>0</v>
      </c>
      <c r="K42" s="4">
        <f t="shared" si="0"/>
        <v>0</v>
      </c>
      <c r="L42" s="4">
        <f t="shared" si="0"/>
        <v>0</v>
      </c>
      <c r="M42" s="4">
        <f t="shared" si="0"/>
        <v>0</v>
      </c>
      <c r="N42" s="4">
        <f t="shared" si="0"/>
        <v>0</v>
      </c>
      <c r="O42" s="4">
        <f t="shared" si="0"/>
        <v>0</v>
      </c>
      <c r="P42" s="4">
        <f t="shared" si="0"/>
        <v>0</v>
      </c>
      <c r="Q42" s="4">
        <f t="shared" si="0"/>
        <v>0</v>
      </c>
      <c r="R42" s="4">
        <f t="shared" si="0"/>
        <v>0</v>
      </c>
      <c r="S42" s="4">
        <f t="shared" si="0"/>
        <v>0</v>
      </c>
      <c r="T42" s="4">
        <f t="shared" si="0"/>
        <v>0</v>
      </c>
      <c r="U42" s="4">
        <f t="shared" si="0"/>
        <v>0</v>
      </c>
      <c r="W42" s="49">
        <v>28</v>
      </c>
      <c r="X42">
        <f>W42/20</f>
        <v>1.4</v>
      </c>
      <c r="Z42" s="49">
        <v>28</v>
      </c>
    </row>
    <row r="43" spans="1:26" x14ac:dyDescent="0.2">
      <c r="A43" t="s">
        <v>37</v>
      </c>
      <c r="B43" s="4">
        <f t="shared" ref="B43:Q58" si="1">B3*$X43</f>
        <v>0.29625000000000001</v>
      </c>
      <c r="C43" s="4">
        <f t="shared" si="0"/>
        <v>0.29625000000000001</v>
      </c>
      <c r="D43" s="4">
        <f t="shared" si="0"/>
        <v>0.29625000000000001</v>
      </c>
      <c r="E43" s="4">
        <f t="shared" si="0"/>
        <v>0.29625000000000001</v>
      </c>
      <c r="F43" s="4">
        <f t="shared" si="0"/>
        <v>0.24374999999999999</v>
      </c>
      <c r="G43" s="4">
        <f t="shared" si="0"/>
        <v>0.20624999999999999</v>
      </c>
      <c r="H43" s="4">
        <f t="shared" si="0"/>
        <v>0.16500000000000001</v>
      </c>
      <c r="I43" s="4">
        <f t="shared" si="0"/>
        <v>0.12</v>
      </c>
      <c r="J43" s="4">
        <f t="shared" si="0"/>
        <v>7.4999999999999997E-2</v>
      </c>
      <c r="K43" s="4">
        <f t="shared" si="0"/>
        <v>4.8750000000000002E-2</v>
      </c>
      <c r="L43" s="4">
        <f t="shared" si="0"/>
        <v>3.7499999999999999E-2</v>
      </c>
      <c r="M43" s="4">
        <f t="shared" si="0"/>
        <v>3.3750000000000002E-2</v>
      </c>
      <c r="N43" s="4">
        <f t="shared" si="0"/>
        <v>3.3750000000000002E-2</v>
      </c>
      <c r="O43" s="4">
        <f t="shared" si="0"/>
        <v>2.6249999999999999E-2</v>
      </c>
      <c r="P43" s="4">
        <f t="shared" si="0"/>
        <v>1.4999999999999999E-2</v>
      </c>
      <c r="Q43" s="4">
        <f t="shared" si="0"/>
        <v>1.125E-2</v>
      </c>
      <c r="R43" s="4">
        <f t="shared" si="0"/>
        <v>1.125E-2</v>
      </c>
      <c r="S43" s="4">
        <f t="shared" si="0"/>
        <v>3.7499999999999999E-3</v>
      </c>
      <c r="T43" s="4">
        <f t="shared" si="0"/>
        <v>3.7499999999999999E-3</v>
      </c>
      <c r="U43" s="4">
        <f t="shared" si="0"/>
        <v>0</v>
      </c>
      <c r="W43" s="62">
        <v>6</v>
      </c>
      <c r="X43">
        <f t="shared" ref="X43:X66" si="2">W43/20</f>
        <v>0.3</v>
      </c>
      <c r="Z43" s="62">
        <v>6</v>
      </c>
    </row>
    <row r="44" spans="1:26" x14ac:dyDescent="0.2">
      <c r="A44" t="s">
        <v>111</v>
      </c>
      <c r="B44" s="4">
        <f t="shared" si="1"/>
        <v>5.6666666666666671E-2</v>
      </c>
      <c r="C44" s="4">
        <f t="shared" si="0"/>
        <v>0.05</v>
      </c>
      <c r="D44" s="4">
        <f t="shared" si="0"/>
        <v>6.6666666666666671E-3</v>
      </c>
      <c r="E44" s="4">
        <f t="shared" si="0"/>
        <v>3.3333333333333335E-3</v>
      </c>
      <c r="F44" s="4">
        <f t="shared" si="0"/>
        <v>3.3333333333333335E-3</v>
      </c>
      <c r="G44" s="4">
        <f t="shared" si="0"/>
        <v>3.3333333333333335E-3</v>
      </c>
      <c r="H44" s="4">
        <f t="shared" si="0"/>
        <v>0</v>
      </c>
      <c r="I44" s="4">
        <f t="shared" si="0"/>
        <v>0</v>
      </c>
      <c r="J44" s="4">
        <f t="shared" si="0"/>
        <v>0</v>
      </c>
      <c r="K44" s="4">
        <f t="shared" si="0"/>
        <v>0</v>
      </c>
      <c r="L44" s="4">
        <f t="shared" si="0"/>
        <v>0</v>
      </c>
      <c r="M44" s="4">
        <f t="shared" si="0"/>
        <v>0</v>
      </c>
      <c r="N44" s="4">
        <f t="shared" si="0"/>
        <v>0</v>
      </c>
      <c r="O44" s="4">
        <f t="shared" si="0"/>
        <v>0</v>
      </c>
      <c r="P44" s="4">
        <f t="shared" si="0"/>
        <v>0</v>
      </c>
      <c r="Q44" s="4">
        <f t="shared" si="0"/>
        <v>0</v>
      </c>
      <c r="R44" s="4">
        <f t="shared" si="0"/>
        <v>0</v>
      </c>
      <c r="S44" s="4">
        <f t="shared" si="0"/>
        <v>0</v>
      </c>
      <c r="T44" s="4">
        <f t="shared" si="0"/>
        <v>0</v>
      </c>
      <c r="U44" s="4">
        <f t="shared" si="0"/>
        <v>0</v>
      </c>
      <c r="W44" s="62">
        <v>2</v>
      </c>
      <c r="X44">
        <f t="shared" si="2"/>
        <v>0.1</v>
      </c>
      <c r="Z44" s="62">
        <v>2</v>
      </c>
    </row>
    <row r="45" spans="1:26" x14ac:dyDescent="0.2">
      <c r="A45" t="s">
        <v>108</v>
      </c>
      <c r="B45" s="4">
        <f t="shared" si="1"/>
        <v>0.1</v>
      </c>
      <c r="C45" s="4">
        <f t="shared" si="0"/>
        <v>0.1</v>
      </c>
      <c r="D45" s="4">
        <f t="shared" si="0"/>
        <v>9.7058823529411767E-2</v>
      </c>
      <c r="E45" s="4">
        <f t="shared" si="0"/>
        <v>9.7058823529411767E-2</v>
      </c>
      <c r="F45" s="4">
        <f t="shared" si="0"/>
        <v>9.7058823529411767E-2</v>
      </c>
      <c r="G45" s="4">
        <f t="shared" si="0"/>
        <v>9.7058823529411767E-2</v>
      </c>
      <c r="H45" s="4">
        <f t="shared" si="0"/>
        <v>9.7058823529411767E-2</v>
      </c>
      <c r="I45" s="4">
        <f t="shared" si="0"/>
        <v>9.1176470588235303E-2</v>
      </c>
      <c r="J45" s="4">
        <f t="shared" si="0"/>
        <v>8.2352941176470587E-2</v>
      </c>
      <c r="K45" s="4">
        <f t="shared" si="0"/>
        <v>7.9411764705882348E-2</v>
      </c>
      <c r="L45" s="4">
        <f t="shared" si="0"/>
        <v>6.7647058823529421E-2</v>
      </c>
      <c r="M45" s="4">
        <f t="shared" si="0"/>
        <v>6.1764705882352944E-2</v>
      </c>
      <c r="N45" s="4">
        <f t="shared" si="0"/>
        <v>4.1176470588235294E-2</v>
      </c>
      <c r="O45" s="4">
        <f t="shared" si="0"/>
        <v>3.2352941176470591E-2</v>
      </c>
      <c r="P45" s="4">
        <f t="shared" si="0"/>
        <v>1.7647058823529415E-2</v>
      </c>
      <c r="Q45" s="4">
        <f t="shared" si="0"/>
        <v>8.8235294117647075E-3</v>
      </c>
      <c r="R45" s="4">
        <f t="shared" si="0"/>
        <v>8.8235294117647075E-3</v>
      </c>
      <c r="S45" s="4">
        <f t="shared" si="0"/>
        <v>5.8823529411764705E-3</v>
      </c>
      <c r="T45" s="4">
        <f t="shared" si="0"/>
        <v>5.8823529411764705E-3</v>
      </c>
      <c r="U45" s="4">
        <f t="shared" si="0"/>
        <v>0</v>
      </c>
      <c r="W45" s="62">
        <v>2</v>
      </c>
      <c r="X45">
        <f t="shared" si="2"/>
        <v>0.1</v>
      </c>
      <c r="Z45" s="62">
        <v>2</v>
      </c>
    </row>
    <row r="46" spans="1:26" x14ac:dyDescent="0.2">
      <c r="A46" t="s">
        <v>110</v>
      </c>
      <c r="B46" s="4">
        <f t="shared" si="1"/>
        <v>0.74285714285714288</v>
      </c>
      <c r="C46" s="4">
        <f t="shared" si="0"/>
        <v>0.69795918367346943</v>
      </c>
      <c r="D46" s="4">
        <f t="shared" si="0"/>
        <v>0.66122448979591841</v>
      </c>
      <c r="E46" s="4">
        <f t="shared" si="0"/>
        <v>0.63673469387755111</v>
      </c>
      <c r="F46" s="4">
        <f t="shared" si="0"/>
        <v>0.53061224489795922</v>
      </c>
      <c r="G46" s="4">
        <f t="shared" si="0"/>
        <v>0.4285714285714286</v>
      </c>
      <c r="H46" s="4">
        <f t="shared" si="0"/>
        <v>0.30204081632653063</v>
      </c>
      <c r="I46" s="4">
        <f t="shared" si="0"/>
        <v>0.2</v>
      </c>
      <c r="J46" s="4">
        <f t="shared" si="0"/>
        <v>0.13877551020408163</v>
      </c>
      <c r="K46" s="4">
        <f t="shared" si="0"/>
        <v>0.10204081632653061</v>
      </c>
      <c r="L46" s="4">
        <f t="shared" si="0"/>
        <v>5.7142857142857141E-2</v>
      </c>
      <c r="M46" s="4">
        <f t="shared" si="0"/>
        <v>4.8979591836734698E-2</v>
      </c>
      <c r="N46" s="4">
        <f t="shared" si="0"/>
        <v>4.0816326530612249E-2</v>
      </c>
      <c r="O46" s="4">
        <f t="shared" si="0"/>
        <v>1.2244897959183675E-2</v>
      </c>
      <c r="P46" s="4">
        <f t="shared" si="0"/>
        <v>1.2244897959183675E-2</v>
      </c>
      <c r="Q46" s="4">
        <f t="shared" si="0"/>
        <v>1.2244897959183675E-2</v>
      </c>
      <c r="R46" s="4">
        <f t="shared" si="0"/>
        <v>1.2244897959183675E-2</v>
      </c>
      <c r="S46" s="4">
        <f t="shared" si="0"/>
        <v>1.2244897959183675E-2</v>
      </c>
      <c r="T46" s="4">
        <f t="shared" si="0"/>
        <v>8.163265306122448E-3</v>
      </c>
      <c r="U46" s="4">
        <f t="shared" si="0"/>
        <v>4.081632653061224E-3</v>
      </c>
      <c r="W46" s="62">
        <v>16</v>
      </c>
      <c r="X46">
        <f t="shared" si="2"/>
        <v>0.8</v>
      </c>
      <c r="Z46" s="62">
        <v>16</v>
      </c>
    </row>
    <row r="47" spans="1:26" x14ac:dyDescent="0.2">
      <c r="A47" t="s">
        <v>109</v>
      </c>
      <c r="B47" s="4">
        <f t="shared" si="1"/>
        <v>0.1</v>
      </c>
      <c r="C47" s="4">
        <f t="shared" si="0"/>
        <v>0.1</v>
      </c>
      <c r="D47" s="4">
        <f t="shared" si="0"/>
        <v>0.1</v>
      </c>
      <c r="E47" s="4">
        <f t="shared" si="0"/>
        <v>0.1</v>
      </c>
      <c r="F47" s="4">
        <f t="shared" si="0"/>
        <v>0.1</v>
      </c>
      <c r="G47" s="4">
        <f t="shared" si="0"/>
        <v>0.1</v>
      </c>
      <c r="H47" s="4">
        <f t="shared" si="0"/>
        <v>0.1</v>
      </c>
      <c r="I47" s="4">
        <f t="shared" si="0"/>
        <v>8.8372093023255827E-2</v>
      </c>
      <c r="J47" s="4">
        <f t="shared" si="0"/>
        <v>7.441860465116279E-2</v>
      </c>
      <c r="K47" s="4">
        <f t="shared" si="0"/>
        <v>6.7441860465116285E-2</v>
      </c>
      <c r="L47" s="4">
        <f t="shared" si="0"/>
        <v>5.5813953488372092E-2</v>
      </c>
      <c r="M47" s="4">
        <f t="shared" si="0"/>
        <v>4.6511627906976744E-2</v>
      </c>
      <c r="N47" s="4">
        <f t="shared" si="0"/>
        <v>3.4883720930232558E-2</v>
      </c>
      <c r="O47" s="4">
        <f t="shared" si="0"/>
        <v>2.0930232558139538E-2</v>
      </c>
      <c r="P47" s="4">
        <f t="shared" si="0"/>
        <v>1.8604651162790697E-2</v>
      </c>
      <c r="Q47" s="4">
        <f t="shared" si="0"/>
        <v>1.3953488372093023E-2</v>
      </c>
      <c r="R47" s="4">
        <f t="shared" si="0"/>
        <v>9.3023255813953487E-3</v>
      </c>
      <c r="S47" s="4">
        <f t="shared" si="0"/>
        <v>6.9767441860465115E-3</v>
      </c>
      <c r="T47" s="4">
        <f t="shared" si="0"/>
        <v>4.6511627906976744E-3</v>
      </c>
      <c r="U47" s="4">
        <f t="shared" si="0"/>
        <v>0</v>
      </c>
      <c r="W47" s="62">
        <v>2</v>
      </c>
      <c r="X47">
        <f t="shared" si="2"/>
        <v>0.1</v>
      </c>
      <c r="Z47" s="62">
        <v>2</v>
      </c>
    </row>
    <row r="48" spans="1:26" x14ac:dyDescent="0.2">
      <c r="A48" t="s">
        <v>40</v>
      </c>
      <c r="B48" s="4">
        <f t="shared" si="1"/>
        <v>0.2739130434782609</v>
      </c>
      <c r="C48" s="4">
        <f t="shared" si="0"/>
        <v>0.15652173913043479</v>
      </c>
      <c r="D48" s="4">
        <f t="shared" si="0"/>
        <v>8.6956521739130432E-2</v>
      </c>
      <c r="E48" s="4">
        <f t="shared" si="0"/>
        <v>5.2173913043478265E-2</v>
      </c>
      <c r="F48" s="4">
        <f t="shared" si="0"/>
        <v>3.9130434782608699E-2</v>
      </c>
      <c r="G48" s="4">
        <f t="shared" si="0"/>
        <v>3.9130434782608699E-2</v>
      </c>
      <c r="H48" s="4">
        <f t="shared" si="0"/>
        <v>3.4782608695652174E-2</v>
      </c>
      <c r="I48" s="4">
        <f t="shared" si="0"/>
        <v>3.4782608695652174E-2</v>
      </c>
      <c r="J48" s="4">
        <f t="shared" si="0"/>
        <v>3.0434782608695657E-2</v>
      </c>
      <c r="K48" s="4">
        <f t="shared" si="0"/>
        <v>2.1739130434782608E-2</v>
      </c>
      <c r="L48" s="4">
        <f t="shared" si="0"/>
        <v>2.1739130434782608E-2</v>
      </c>
      <c r="M48" s="4">
        <f t="shared" si="0"/>
        <v>2.1739130434782608E-2</v>
      </c>
      <c r="N48" s="4">
        <f t="shared" si="0"/>
        <v>2.1739130434782608E-2</v>
      </c>
      <c r="O48" s="4">
        <f t="shared" si="0"/>
        <v>1.7391304347826087E-2</v>
      </c>
      <c r="P48" s="4">
        <f t="shared" si="0"/>
        <v>1.3043478260869566E-2</v>
      </c>
      <c r="Q48" s="4">
        <f t="shared" si="0"/>
        <v>0</v>
      </c>
      <c r="R48" s="4">
        <f t="shared" si="0"/>
        <v>0</v>
      </c>
      <c r="S48" s="4">
        <f t="shared" si="0"/>
        <v>0</v>
      </c>
      <c r="T48" s="4">
        <f t="shared" si="0"/>
        <v>0</v>
      </c>
      <c r="U48" s="4">
        <f t="shared" si="0"/>
        <v>0</v>
      </c>
      <c r="W48" s="62">
        <v>16</v>
      </c>
      <c r="X48">
        <f t="shared" si="2"/>
        <v>0.8</v>
      </c>
      <c r="Z48" s="62">
        <v>16</v>
      </c>
    </row>
    <row r="49" spans="1:26" x14ac:dyDescent="0.2">
      <c r="A49" t="s">
        <v>39</v>
      </c>
      <c r="B49" s="4">
        <f t="shared" si="1"/>
        <v>0.45299145299145299</v>
      </c>
      <c r="C49" s="4">
        <f t="shared" si="0"/>
        <v>0.42735042735042733</v>
      </c>
      <c r="D49" s="4">
        <f t="shared" si="0"/>
        <v>0.33760683760683763</v>
      </c>
      <c r="E49" s="4">
        <f t="shared" si="0"/>
        <v>0.30769230769230771</v>
      </c>
      <c r="F49" s="4">
        <f t="shared" si="0"/>
        <v>0.26923076923076922</v>
      </c>
      <c r="G49" s="4">
        <f t="shared" si="0"/>
        <v>0.23931623931623933</v>
      </c>
      <c r="H49" s="4">
        <f t="shared" si="0"/>
        <v>0.18803418803418803</v>
      </c>
      <c r="I49" s="4">
        <f t="shared" si="0"/>
        <v>0.1752136752136752</v>
      </c>
      <c r="J49" s="4">
        <f t="shared" si="0"/>
        <v>0.12393162393162394</v>
      </c>
      <c r="K49" s="4">
        <f t="shared" si="0"/>
        <v>8.11965811965812E-2</v>
      </c>
      <c r="L49" s="4">
        <f t="shared" si="0"/>
        <v>5.128205128205128E-2</v>
      </c>
      <c r="M49" s="4">
        <f t="shared" si="0"/>
        <v>2.9914529914529916E-2</v>
      </c>
      <c r="N49" s="4">
        <f t="shared" si="0"/>
        <v>2.1367521367521368E-2</v>
      </c>
      <c r="O49" s="4">
        <f t="shared" si="0"/>
        <v>2.1367521367521368E-2</v>
      </c>
      <c r="P49" s="4">
        <f t="shared" si="0"/>
        <v>2.1367521367521368E-2</v>
      </c>
      <c r="Q49" s="4">
        <f t="shared" si="0"/>
        <v>2.1367521367521368E-2</v>
      </c>
      <c r="R49" s="4">
        <f t="shared" si="0"/>
        <v>1.282051282051282E-2</v>
      </c>
      <c r="S49" s="4">
        <f t="shared" si="0"/>
        <v>8.5470085470085479E-3</v>
      </c>
      <c r="T49" s="4">
        <f t="shared" si="0"/>
        <v>0</v>
      </c>
      <c r="U49" s="4">
        <f t="shared" si="0"/>
        <v>0</v>
      </c>
      <c r="W49" s="62">
        <v>10</v>
      </c>
      <c r="X49">
        <f t="shared" si="2"/>
        <v>0.5</v>
      </c>
      <c r="Z49" s="62">
        <v>10</v>
      </c>
    </row>
    <row r="50" spans="1:26" x14ac:dyDescent="0.2">
      <c r="A50" t="s">
        <v>114</v>
      </c>
      <c r="B50" s="4">
        <f t="shared" si="1"/>
        <v>0.15348837209302327</v>
      </c>
      <c r="C50" s="4">
        <f t="shared" si="0"/>
        <v>0.11162790697674418</v>
      </c>
      <c r="D50" s="4">
        <f t="shared" si="0"/>
        <v>5.232558139534884E-2</v>
      </c>
      <c r="E50" s="4">
        <f t="shared" si="0"/>
        <v>1.3953488372093023E-2</v>
      </c>
      <c r="F50" s="4">
        <f t="shared" si="0"/>
        <v>1.0465116279069767E-2</v>
      </c>
      <c r="G50" s="4">
        <f t="shared" si="0"/>
        <v>1.0465116279069767E-2</v>
      </c>
      <c r="H50" s="4">
        <f t="shared" si="0"/>
        <v>6.9767441860465115E-3</v>
      </c>
      <c r="I50" s="4">
        <f t="shared" si="0"/>
        <v>3.4883720930232558E-3</v>
      </c>
      <c r="J50" s="4">
        <f t="shared" si="0"/>
        <v>3.4883720930232558E-3</v>
      </c>
      <c r="K50" s="4">
        <f t="shared" si="0"/>
        <v>3.4883720930232558E-3</v>
      </c>
      <c r="L50" s="4">
        <f t="shared" si="0"/>
        <v>3.4883720930232558E-3</v>
      </c>
      <c r="M50" s="4">
        <f t="shared" si="0"/>
        <v>3.4883720930232558E-3</v>
      </c>
      <c r="N50" s="4">
        <f t="shared" si="0"/>
        <v>3.4883720930232558E-3</v>
      </c>
      <c r="O50" s="4">
        <f t="shared" si="0"/>
        <v>3.4883720930232558E-3</v>
      </c>
      <c r="P50" s="4">
        <f t="shared" si="0"/>
        <v>3.4883720930232558E-3</v>
      </c>
      <c r="Q50" s="4">
        <f t="shared" si="0"/>
        <v>0</v>
      </c>
      <c r="R50" s="4">
        <f t="shared" si="0"/>
        <v>0</v>
      </c>
      <c r="S50" s="4">
        <f t="shared" si="0"/>
        <v>0</v>
      </c>
      <c r="T50" s="4">
        <f t="shared" si="0"/>
        <v>0</v>
      </c>
      <c r="U50" s="4">
        <f t="shared" si="0"/>
        <v>0</v>
      </c>
      <c r="W50" s="62">
        <v>6</v>
      </c>
      <c r="X50">
        <f t="shared" si="2"/>
        <v>0.3</v>
      </c>
      <c r="Z50" s="62">
        <v>6</v>
      </c>
    </row>
    <row r="51" spans="1:26" x14ac:dyDescent="0.2">
      <c r="A51" t="s">
        <v>113</v>
      </c>
      <c r="B51" s="4">
        <f t="shared" si="1"/>
        <v>4.0625000000000001E-2</v>
      </c>
      <c r="C51" s="4">
        <f t="shared" si="0"/>
        <v>3.4375000000000003E-2</v>
      </c>
      <c r="D51" s="4">
        <f t="shared" si="0"/>
        <v>3.1250000000000002E-3</v>
      </c>
      <c r="E51" s="4">
        <f t="shared" si="0"/>
        <v>3.1250000000000002E-3</v>
      </c>
      <c r="F51" s="4">
        <f t="shared" si="0"/>
        <v>3.1250000000000002E-3</v>
      </c>
      <c r="G51" s="4">
        <f t="shared" si="0"/>
        <v>3.1250000000000002E-3</v>
      </c>
      <c r="H51" s="4">
        <f t="shared" si="0"/>
        <v>3.1250000000000002E-3</v>
      </c>
      <c r="I51" s="4">
        <f t="shared" si="0"/>
        <v>3.1250000000000002E-3</v>
      </c>
      <c r="J51" s="4">
        <f t="shared" si="0"/>
        <v>3.1250000000000002E-3</v>
      </c>
      <c r="K51" s="4">
        <f t="shared" si="0"/>
        <v>3.1250000000000002E-3</v>
      </c>
      <c r="L51" s="4">
        <f t="shared" si="0"/>
        <v>3.1250000000000002E-3</v>
      </c>
      <c r="M51" s="4">
        <f t="shared" si="0"/>
        <v>3.1250000000000002E-3</v>
      </c>
      <c r="N51" s="4">
        <f t="shared" si="0"/>
        <v>3.1250000000000002E-3</v>
      </c>
      <c r="O51" s="4">
        <f t="shared" si="0"/>
        <v>3.1250000000000002E-3</v>
      </c>
      <c r="P51" s="4">
        <f t="shared" si="0"/>
        <v>3.1250000000000002E-3</v>
      </c>
      <c r="Q51" s="4">
        <f t="shared" si="0"/>
        <v>3.1250000000000002E-3</v>
      </c>
      <c r="R51" s="4">
        <f t="shared" si="0"/>
        <v>3.1250000000000002E-3</v>
      </c>
      <c r="S51" s="4">
        <f t="shared" si="0"/>
        <v>3.1250000000000002E-3</v>
      </c>
      <c r="T51" s="4">
        <f t="shared" si="0"/>
        <v>0</v>
      </c>
      <c r="U51" s="4">
        <f t="shared" si="0"/>
        <v>0</v>
      </c>
      <c r="W51" s="62">
        <v>2</v>
      </c>
      <c r="X51">
        <f t="shared" si="2"/>
        <v>0.1</v>
      </c>
      <c r="Z51" s="62">
        <v>2</v>
      </c>
    </row>
    <row r="52" spans="1:26" x14ac:dyDescent="0.2">
      <c r="A52" t="s">
        <v>112</v>
      </c>
      <c r="B52" s="4">
        <f t="shared" si="1"/>
        <v>0.19591836734693879</v>
      </c>
      <c r="C52" s="4">
        <f t="shared" si="0"/>
        <v>0.18775510204081636</v>
      </c>
      <c r="D52" s="4">
        <f t="shared" si="0"/>
        <v>0.17551020408163265</v>
      </c>
      <c r="E52" s="4">
        <f t="shared" si="0"/>
        <v>0.17551020408163265</v>
      </c>
      <c r="F52" s="4">
        <f t="shared" si="0"/>
        <v>0.17142857142857143</v>
      </c>
      <c r="G52" s="4">
        <f t="shared" si="0"/>
        <v>0.15510204081632653</v>
      </c>
      <c r="H52" s="4">
        <f t="shared" si="0"/>
        <v>0.14693877551020409</v>
      </c>
      <c r="I52" s="4">
        <f t="shared" si="0"/>
        <v>0.11428571428571428</v>
      </c>
      <c r="J52" s="4">
        <f t="shared" si="0"/>
        <v>8.9795918367346947E-2</v>
      </c>
      <c r="K52" s="4">
        <f t="shared" si="0"/>
        <v>7.3469387755102047E-2</v>
      </c>
      <c r="L52" s="4">
        <f t="shared" si="0"/>
        <v>6.9387755102040816E-2</v>
      </c>
      <c r="M52" s="4">
        <f t="shared" si="0"/>
        <v>6.5306122448979584E-2</v>
      </c>
      <c r="N52" s="4">
        <f t="shared" si="0"/>
        <v>6.5306122448979584E-2</v>
      </c>
      <c r="O52" s="4">
        <f t="shared" si="0"/>
        <v>6.5306122448979584E-2</v>
      </c>
      <c r="P52" s="4">
        <f t="shared" si="0"/>
        <v>4.0816326530612249E-2</v>
      </c>
      <c r="Q52" s="4">
        <f t="shared" si="0"/>
        <v>2.8571428571428571E-2</v>
      </c>
      <c r="R52" s="4">
        <f t="shared" si="0"/>
        <v>2.4489795918367349E-2</v>
      </c>
      <c r="S52" s="4">
        <f t="shared" si="0"/>
        <v>1.6326530612244896E-2</v>
      </c>
      <c r="T52" s="4">
        <f t="shared" si="0"/>
        <v>8.163265306122448E-3</v>
      </c>
      <c r="U52" s="4">
        <f t="shared" si="0"/>
        <v>0</v>
      </c>
      <c r="W52" s="62">
        <v>4</v>
      </c>
      <c r="X52">
        <f t="shared" si="2"/>
        <v>0.2</v>
      </c>
      <c r="Z52" s="62">
        <v>4</v>
      </c>
    </row>
    <row r="53" spans="1:26" x14ac:dyDescent="0.2">
      <c r="A53" t="s">
        <v>115</v>
      </c>
      <c r="B53" s="4">
        <f t="shared" si="1"/>
        <v>0.1</v>
      </c>
      <c r="C53" s="4">
        <f t="shared" si="0"/>
        <v>0.1</v>
      </c>
      <c r="D53" s="4">
        <f t="shared" si="0"/>
        <v>0.1</v>
      </c>
      <c r="E53" s="4">
        <f t="shared" si="0"/>
        <v>0.1</v>
      </c>
      <c r="F53" s="4">
        <f t="shared" si="0"/>
        <v>8.6486486486486491E-2</v>
      </c>
      <c r="G53" s="4">
        <f t="shared" si="0"/>
        <v>8.1081081081081086E-2</v>
      </c>
      <c r="H53" s="4">
        <f t="shared" si="0"/>
        <v>7.0270270270270274E-2</v>
      </c>
      <c r="I53" s="4">
        <f t="shared" si="0"/>
        <v>5.9459459459459463E-2</v>
      </c>
      <c r="J53" s="4">
        <f t="shared" si="0"/>
        <v>4.3243243243243246E-2</v>
      </c>
      <c r="K53" s="4">
        <f t="shared" si="0"/>
        <v>3.5135135135135137E-2</v>
      </c>
      <c r="L53" s="4">
        <f t="shared" si="0"/>
        <v>2.7027027027027029E-2</v>
      </c>
      <c r="M53" s="4">
        <f t="shared" si="0"/>
        <v>2.4324324324324326E-2</v>
      </c>
      <c r="N53" s="4">
        <f t="shared" si="0"/>
        <v>1.6216216216216217E-2</v>
      </c>
      <c r="O53" s="4">
        <f t="shared" si="0"/>
        <v>1.3513513513513514E-2</v>
      </c>
      <c r="P53" s="4">
        <f t="shared" si="0"/>
        <v>1.0810810810810811E-2</v>
      </c>
      <c r="Q53" s="4">
        <f t="shared" si="0"/>
        <v>8.1081081081081086E-3</v>
      </c>
      <c r="R53" s="4">
        <f t="shared" si="0"/>
        <v>8.1081081081081086E-3</v>
      </c>
      <c r="S53" s="4">
        <f t="shared" si="0"/>
        <v>5.4054054054054057E-3</v>
      </c>
      <c r="T53" s="4">
        <f t="shared" si="0"/>
        <v>5.4054054054054057E-3</v>
      </c>
      <c r="U53" s="4">
        <f t="shared" si="0"/>
        <v>5.4054054054054057E-3</v>
      </c>
      <c r="W53" s="62">
        <v>2</v>
      </c>
      <c r="X53">
        <f t="shared" si="2"/>
        <v>0.1</v>
      </c>
      <c r="Z53" s="62">
        <v>2</v>
      </c>
    </row>
    <row r="54" spans="1:26" x14ac:dyDescent="0.2">
      <c r="A54" t="s">
        <v>35</v>
      </c>
      <c r="B54" s="4">
        <f t="shared" si="1"/>
        <v>0.21428571428571427</v>
      </c>
      <c r="C54" s="4">
        <f t="shared" si="0"/>
        <v>0.18</v>
      </c>
      <c r="D54" s="4">
        <f t="shared" si="0"/>
        <v>9.4285714285714278E-2</v>
      </c>
      <c r="E54" s="4">
        <f t="shared" si="0"/>
        <v>1.714285714285714E-2</v>
      </c>
      <c r="F54" s="4">
        <f t="shared" si="0"/>
        <v>1.2857142857142857E-2</v>
      </c>
      <c r="G54" s="4">
        <f t="shared" si="0"/>
        <v>0</v>
      </c>
      <c r="H54" s="4">
        <f t="shared" si="0"/>
        <v>0</v>
      </c>
      <c r="I54" s="4">
        <f t="shared" si="0"/>
        <v>0</v>
      </c>
      <c r="J54" s="4">
        <f t="shared" si="0"/>
        <v>0</v>
      </c>
      <c r="K54" s="4">
        <f t="shared" si="0"/>
        <v>0</v>
      </c>
      <c r="L54" s="4">
        <f t="shared" si="0"/>
        <v>0</v>
      </c>
      <c r="M54" s="4">
        <f t="shared" si="0"/>
        <v>0</v>
      </c>
      <c r="N54" s="4">
        <f t="shared" si="0"/>
        <v>0</v>
      </c>
      <c r="O54" s="4">
        <f t="shared" si="0"/>
        <v>0</v>
      </c>
      <c r="P54" s="4">
        <f t="shared" si="0"/>
        <v>0</v>
      </c>
      <c r="Q54" s="4">
        <f t="shared" si="0"/>
        <v>0</v>
      </c>
      <c r="R54" s="4">
        <f t="shared" si="0"/>
        <v>0</v>
      </c>
      <c r="S54" s="4">
        <f t="shared" si="0"/>
        <v>0</v>
      </c>
      <c r="T54" s="4">
        <f t="shared" si="0"/>
        <v>0</v>
      </c>
      <c r="U54" s="4">
        <f t="shared" si="0"/>
        <v>0</v>
      </c>
      <c r="W54" s="62">
        <v>6</v>
      </c>
      <c r="X54">
        <f t="shared" si="2"/>
        <v>0.3</v>
      </c>
      <c r="Z54" s="62">
        <v>6</v>
      </c>
    </row>
    <row r="55" spans="1:26" x14ac:dyDescent="0.2">
      <c r="A55" t="s">
        <v>36</v>
      </c>
      <c r="B55" s="4">
        <f t="shared" si="1"/>
        <v>0.2</v>
      </c>
      <c r="C55" s="4">
        <f t="shared" si="0"/>
        <v>0.2</v>
      </c>
      <c r="D55" s="4">
        <f t="shared" si="0"/>
        <v>0.2</v>
      </c>
      <c r="E55" s="4">
        <f t="shared" si="0"/>
        <v>0.19565217391304349</v>
      </c>
      <c r="F55" s="4">
        <f t="shared" si="0"/>
        <v>0.15217391304347827</v>
      </c>
      <c r="G55" s="4">
        <f t="shared" si="0"/>
        <v>0.1173913043478261</v>
      </c>
      <c r="H55" s="4">
        <f t="shared" si="0"/>
        <v>9.1304347826086957E-2</v>
      </c>
      <c r="I55" s="4">
        <f t="shared" si="0"/>
        <v>5.2173913043478265E-2</v>
      </c>
      <c r="J55" s="4">
        <f t="shared" si="0"/>
        <v>3.9130434782608699E-2</v>
      </c>
      <c r="K55" s="4">
        <f t="shared" ref="K55:U58" si="3">K15*$X55</f>
        <v>1.3043478260869566E-2</v>
      </c>
      <c r="L55" s="4">
        <f t="shared" si="3"/>
        <v>1.3043478260869566E-2</v>
      </c>
      <c r="M55" s="4">
        <f t="shared" si="3"/>
        <v>4.3478260869565218E-3</v>
      </c>
      <c r="N55" s="4">
        <f t="shared" si="3"/>
        <v>0</v>
      </c>
      <c r="O55" s="4">
        <f t="shared" si="3"/>
        <v>0</v>
      </c>
      <c r="P55" s="4">
        <f t="shared" si="3"/>
        <v>0</v>
      </c>
      <c r="Q55" s="4">
        <f t="shared" si="3"/>
        <v>0</v>
      </c>
      <c r="R55" s="4">
        <f t="shared" si="3"/>
        <v>0</v>
      </c>
      <c r="S55" s="4">
        <f t="shared" si="3"/>
        <v>0</v>
      </c>
      <c r="T55" s="4">
        <f t="shared" si="3"/>
        <v>0</v>
      </c>
      <c r="U55" s="4">
        <f t="shared" si="3"/>
        <v>0</v>
      </c>
      <c r="W55" s="62">
        <v>4</v>
      </c>
      <c r="X55">
        <f t="shared" si="2"/>
        <v>0.2</v>
      </c>
      <c r="Z55" s="62">
        <v>4</v>
      </c>
    </row>
    <row r="56" spans="1:26" x14ac:dyDescent="0.2">
      <c r="A56" t="s">
        <v>107</v>
      </c>
      <c r="B56" s="4">
        <f t="shared" si="1"/>
        <v>0.29389312977099241</v>
      </c>
      <c r="C56" s="4">
        <f t="shared" si="1"/>
        <v>8.3969465648854977E-2</v>
      </c>
      <c r="D56" s="4">
        <f t="shared" si="1"/>
        <v>4.1984732824427488E-2</v>
      </c>
      <c r="E56" s="4">
        <f t="shared" si="1"/>
        <v>2.0992366412213744E-2</v>
      </c>
      <c r="F56" s="4">
        <f t="shared" si="1"/>
        <v>8.3969465648854966E-3</v>
      </c>
      <c r="G56" s="4">
        <f t="shared" si="1"/>
        <v>8.3969465648854966E-3</v>
      </c>
      <c r="H56" s="4">
        <f t="shared" si="1"/>
        <v>0</v>
      </c>
      <c r="I56" s="4">
        <f t="shared" si="1"/>
        <v>0</v>
      </c>
      <c r="J56" s="4">
        <f t="shared" si="1"/>
        <v>0</v>
      </c>
      <c r="K56" s="4">
        <f t="shared" si="1"/>
        <v>0</v>
      </c>
      <c r="L56" s="4">
        <f t="shared" si="1"/>
        <v>0</v>
      </c>
      <c r="M56" s="4">
        <f t="shared" si="1"/>
        <v>0</v>
      </c>
      <c r="N56" s="4">
        <f t="shared" si="1"/>
        <v>0</v>
      </c>
      <c r="O56" s="4">
        <f t="shared" si="1"/>
        <v>0</v>
      </c>
      <c r="P56" s="4">
        <f t="shared" si="1"/>
        <v>0</v>
      </c>
      <c r="Q56" s="4">
        <f t="shared" si="1"/>
        <v>0</v>
      </c>
      <c r="R56" s="4">
        <f t="shared" si="3"/>
        <v>0</v>
      </c>
      <c r="S56" s="4">
        <f t="shared" si="3"/>
        <v>0</v>
      </c>
      <c r="T56" s="4">
        <f t="shared" si="3"/>
        <v>0</v>
      </c>
      <c r="U56" s="4">
        <f t="shared" si="3"/>
        <v>0</v>
      </c>
      <c r="W56" s="62">
        <v>44</v>
      </c>
      <c r="X56">
        <f t="shared" si="2"/>
        <v>2.2000000000000002</v>
      </c>
      <c r="Z56" s="62">
        <v>44</v>
      </c>
    </row>
    <row r="57" spans="1:26" x14ac:dyDescent="0.2">
      <c r="A57" t="s">
        <v>103</v>
      </c>
      <c r="B57" s="4">
        <f t="shared" si="1"/>
        <v>0.39238095238095239</v>
      </c>
      <c r="C57" s="4">
        <f t="shared" si="1"/>
        <v>0.3847619047619048</v>
      </c>
      <c r="D57" s="4">
        <f t="shared" si="1"/>
        <v>0.33904761904761904</v>
      </c>
      <c r="E57" s="4">
        <f t="shared" si="1"/>
        <v>0.30857142857142861</v>
      </c>
      <c r="F57" s="4">
        <f t="shared" si="1"/>
        <v>0.21333333333333335</v>
      </c>
      <c r="G57" s="4">
        <f t="shared" si="1"/>
        <v>0.13333333333333333</v>
      </c>
      <c r="H57" s="4">
        <f t="shared" si="1"/>
        <v>8.380952380952382E-2</v>
      </c>
      <c r="I57" s="4">
        <f t="shared" si="1"/>
        <v>4.9523809523809526E-2</v>
      </c>
      <c r="J57" s="4">
        <f t="shared" si="1"/>
        <v>2.2857142857142857E-2</v>
      </c>
      <c r="K57" s="4">
        <f t="shared" si="1"/>
        <v>1.1428571428571429E-2</v>
      </c>
      <c r="L57" s="4">
        <f t="shared" si="1"/>
        <v>1.1428571428571429E-2</v>
      </c>
      <c r="M57" s="4">
        <f t="shared" si="1"/>
        <v>7.6190476190476199E-3</v>
      </c>
      <c r="N57" s="4">
        <f t="shared" si="1"/>
        <v>3.80952380952381E-3</v>
      </c>
      <c r="O57" s="4">
        <f t="shared" si="1"/>
        <v>3.80952380952381E-3</v>
      </c>
      <c r="P57" s="4">
        <f t="shared" si="1"/>
        <v>3.80952380952381E-3</v>
      </c>
      <c r="Q57" s="4">
        <f t="shared" si="1"/>
        <v>0</v>
      </c>
      <c r="R57" s="4">
        <f t="shared" si="3"/>
        <v>0</v>
      </c>
      <c r="S57" s="4">
        <f t="shared" si="3"/>
        <v>0</v>
      </c>
      <c r="T57" s="4">
        <f t="shared" si="3"/>
        <v>0</v>
      </c>
      <c r="U57" s="4">
        <f t="shared" si="3"/>
        <v>0</v>
      </c>
      <c r="W57" s="62">
        <v>8</v>
      </c>
      <c r="X57">
        <f t="shared" si="2"/>
        <v>0.4</v>
      </c>
      <c r="Z57" s="62">
        <v>8</v>
      </c>
    </row>
    <row r="58" spans="1:26" x14ac:dyDescent="0.2">
      <c r="A58" t="s">
        <v>104</v>
      </c>
      <c r="B58" s="4">
        <f t="shared" si="1"/>
        <v>1.8643286573146294</v>
      </c>
      <c r="C58" s="4">
        <f t="shared" si="1"/>
        <v>1.0394789579158317</v>
      </c>
      <c r="D58" s="4">
        <f t="shared" si="1"/>
        <v>0.37875751503006017</v>
      </c>
      <c r="E58" s="4">
        <f t="shared" si="1"/>
        <v>0.13887775551102205</v>
      </c>
      <c r="F58" s="4">
        <f t="shared" si="1"/>
        <v>9.2585170340681366E-2</v>
      </c>
      <c r="G58" s="4">
        <f t="shared" si="1"/>
        <v>5.0501002004008019E-2</v>
      </c>
      <c r="H58" s="4">
        <f t="shared" si="1"/>
        <v>4.2084168336673347E-2</v>
      </c>
      <c r="I58" s="4">
        <f t="shared" si="1"/>
        <v>3.7875751503006018E-2</v>
      </c>
      <c r="J58" s="4">
        <f t="shared" si="1"/>
        <v>3.7875751503006018E-2</v>
      </c>
      <c r="K58" s="4">
        <f t="shared" si="1"/>
        <v>2.525050100200401E-2</v>
      </c>
      <c r="L58" s="4">
        <f t="shared" si="1"/>
        <v>2.1042084168336674E-2</v>
      </c>
      <c r="M58" s="4">
        <f t="shared" si="1"/>
        <v>1.6833667334669337E-2</v>
      </c>
      <c r="N58" s="4">
        <f t="shared" si="1"/>
        <v>1.6833667334669337E-2</v>
      </c>
      <c r="O58" s="4">
        <f t="shared" si="1"/>
        <v>1.2625250501002005E-2</v>
      </c>
      <c r="P58" s="4">
        <f t="shared" si="1"/>
        <v>4.2084168336673344E-3</v>
      </c>
      <c r="Q58" s="4">
        <f t="shared" si="1"/>
        <v>4.2084168336673344E-3</v>
      </c>
      <c r="R58" s="4">
        <f t="shared" si="3"/>
        <v>4.2084168336673344E-3</v>
      </c>
      <c r="S58" s="4">
        <f t="shared" si="3"/>
        <v>4.2084168336673344E-3</v>
      </c>
      <c r="T58" s="4">
        <f t="shared" si="3"/>
        <v>4.2084168336673344E-3</v>
      </c>
      <c r="U58" s="4">
        <f t="shared" si="3"/>
        <v>0</v>
      </c>
      <c r="W58" s="62">
        <v>42</v>
      </c>
      <c r="X58">
        <f t="shared" si="2"/>
        <v>2.1</v>
      </c>
      <c r="Z58" s="62">
        <v>42</v>
      </c>
    </row>
    <row r="59" spans="1:26" x14ac:dyDescent="0.2">
      <c r="A59" s="4" t="s">
        <v>106</v>
      </c>
      <c r="B59" s="4">
        <f t="shared" ref="B59:U66" si="4">B19*$X59</f>
        <v>0.1</v>
      </c>
      <c r="C59" s="4">
        <f t="shared" si="4"/>
        <v>0.1</v>
      </c>
      <c r="D59" s="4">
        <f t="shared" si="4"/>
        <v>9.5121951219512196E-2</v>
      </c>
      <c r="E59" s="4">
        <f t="shared" si="4"/>
        <v>9.5121951219512196E-2</v>
      </c>
      <c r="F59" s="4">
        <f t="shared" si="4"/>
        <v>9.5121951219512196E-2</v>
      </c>
      <c r="G59" s="4">
        <f t="shared" si="4"/>
        <v>9.5121951219512196E-2</v>
      </c>
      <c r="H59" s="4">
        <f t="shared" si="4"/>
        <v>9.5121951219512196E-2</v>
      </c>
      <c r="I59" s="4">
        <f t="shared" si="4"/>
        <v>9.0243902439024401E-2</v>
      </c>
      <c r="J59" s="4">
        <f t="shared" si="4"/>
        <v>7.5609756097560987E-2</v>
      </c>
      <c r="K59" s="4">
        <f t="shared" si="4"/>
        <v>5.6097560975609764E-2</v>
      </c>
      <c r="L59" s="4">
        <f t="shared" si="4"/>
        <v>4.3902439024390248E-2</v>
      </c>
      <c r="M59" s="4">
        <f t="shared" si="4"/>
        <v>3.1707317073170732E-2</v>
      </c>
      <c r="N59" s="4">
        <f t="shared" si="4"/>
        <v>2.682926829268293E-2</v>
      </c>
      <c r="O59" s="4">
        <f t="shared" si="4"/>
        <v>1.7073170731707318E-2</v>
      </c>
      <c r="P59" s="4">
        <f t="shared" si="4"/>
        <v>9.7560975609756115E-3</v>
      </c>
      <c r="Q59" s="4">
        <f t="shared" si="4"/>
        <v>7.3170731707317069E-3</v>
      </c>
      <c r="R59" s="4">
        <f t="shared" si="4"/>
        <v>4.8780487804878057E-3</v>
      </c>
      <c r="S59" s="4">
        <f t="shared" si="4"/>
        <v>4.8780487804878057E-3</v>
      </c>
      <c r="T59" s="4">
        <f t="shared" si="4"/>
        <v>0</v>
      </c>
      <c r="U59" s="4">
        <f t="shared" si="4"/>
        <v>0</v>
      </c>
      <c r="W59" s="62">
        <v>2</v>
      </c>
      <c r="X59">
        <f t="shared" si="2"/>
        <v>0.1</v>
      </c>
      <c r="Z59" s="62">
        <v>2</v>
      </c>
    </row>
    <row r="60" spans="1:26" x14ac:dyDescent="0.2">
      <c r="A60" s="4" t="s">
        <v>105</v>
      </c>
      <c r="B60" s="4">
        <f t="shared" si="4"/>
        <v>0.84615384615384626</v>
      </c>
      <c r="C60" s="4">
        <f t="shared" si="4"/>
        <v>0.6134615384615385</v>
      </c>
      <c r="D60" s="4">
        <f t="shared" si="4"/>
        <v>0.45692307692307699</v>
      </c>
      <c r="E60" s="4">
        <f t="shared" si="4"/>
        <v>0.39346153846153847</v>
      </c>
      <c r="F60" s="4">
        <f t="shared" si="4"/>
        <v>0.29615384615384616</v>
      </c>
      <c r="G60" s="4">
        <f t="shared" si="4"/>
        <v>0.22000000000000003</v>
      </c>
      <c r="H60" s="4">
        <f t="shared" si="4"/>
        <v>0.15653846153846154</v>
      </c>
      <c r="I60" s="4">
        <f t="shared" si="4"/>
        <v>0.11846153846153848</v>
      </c>
      <c r="J60" s="4">
        <f t="shared" si="4"/>
        <v>9.7307692307692317E-2</v>
      </c>
      <c r="K60" s="4">
        <f t="shared" si="4"/>
        <v>8.8846153846153852E-2</v>
      </c>
      <c r="L60" s="4">
        <f t="shared" si="4"/>
        <v>6.7692307692307704E-2</v>
      </c>
      <c r="M60" s="4">
        <f t="shared" si="4"/>
        <v>6.3461538461538472E-2</v>
      </c>
      <c r="N60" s="4">
        <f t="shared" si="4"/>
        <v>4.6538461538461542E-2</v>
      </c>
      <c r="O60" s="4">
        <f t="shared" si="4"/>
        <v>2.961538461538462E-2</v>
      </c>
      <c r="P60" s="4">
        <f t="shared" si="4"/>
        <v>2.961538461538462E-2</v>
      </c>
      <c r="Q60" s="4">
        <f t="shared" si="4"/>
        <v>2.961538461538462E-2</v>
      </c>
      <c r="R60" s="4">
        <f t="shared" si="4"/>
        <v>2.961538461538462E-2</v>
      </c>
      <c r="S60" s="4">
        <f t="shared" si="4"/>
        <v>1.6923076923076926E-2</v>
      </c>
      <c r="T60" s="4">
        <f t="shared" si="4"/>
        <v>1.6923076923076926E-2</v>
      </c>
      <c r="U60" s="4">
        <f t="shared" si="4"/>
        <v>4.2307692307692315E-3</v>
      </c>
      <c r="W60" s="62">
        <v>22</v>
      </c>
      <c r="X60">
        <f t="shared" si="2"/>
        <v>1.1000000000000001</v>
      </c>
      <c r="Z60" s="62">
        <v>22</v>
      </c>
    </row>
    <row r="61" spans="1:26" x14ac:dyDescent="0.2">
      <c r="A61" s="4" t="s">
        <v>34</v>
      </c>
      <c r="B61" s="4">
        <f t="shared" si="4"/>
        <v>8.5714285714285715E-2</v>
      </c>
      <c r="C61" s="4">
        <f t="shared" si="4"/>
        <v>2.4489795918367349E-2</v>
      </c>
      <c r="D61" s="4">
        <f t="shared" si="4"/>
        <v>1.6326530612244896E-2</v>
      </c>
      <c r="E61" s="4">
        <f t="shared" si="4"/>
        <v>1.2244897959183675E-2</v>
      </c>
      <c r="F61" s="4">
        <f t="shared" si="4"/>
        <v>8.163265306122448E-3</v>
      </c>
      <c r="G61" s="4">
        <f t="shared" si="4"/>
        <v>8.163265306122448E-3</v>
      </c>
      <c r="H61" s="4">
        <f t="shared" si="4"/>
        <v>8.163265306122448E-3</v>
      </c>
      <c r="I61" s="4">
        <f t="shared" si="4"/>
        <v>8.163265306122448E-3</v>
      </c>
      <c r="J61" s="4">
        <f t="shared" si="4"/>
        <v>8.163265306122448E-3</v>
      </c>
      <c r="K61" s="4">
        <f t="shared" si="4"/>
        <v>8.163265306122448E-3</v>
      </c>
      <c r="L61" s="4">
        <f t="shared" si="4"/>
        <v>4.081632653061224E-3</v>
      </c>
      <c r="M61" s="4">
        <f t="shared" si="4"/>
        <v>4.081632653061224E-3</v>
      </c>
      <c r="N61" s="4">
        <f t="shared" si="4"/>
        <v>0</v>
      </c>
      <c r="O61" s="4">
        <f t="shared" si="4"/>
        <v>0</v>
      </c>
      <c r="P61" s="4">
        <f t="shared" si="4"/>
        <v>0</v>
      </c>
      <c r="Q61" s="4">
        <f t="shared" si="4"/>
        <v>0</v>
      </c>
      <c r="R61" s="4">
        <f t="shared" si="4"/>
        <v>0</v>
      </c>
      <c r="S61" s="4">
        <f t="shared" si="4"/>
        <v>0</v>
      </c>
      <c r="T61" s="4">
        <f t="shared" si="4"/>
        <v>0</v>
      </c>
      <c r="U61" s="4">
        <f t="shared" si="4"/>
        <v>0</v>
      </c>
      <c r="W61" s="62">
        <v>4</v>
      </c>
      <c r="X61">
        <f t="shared" si="2"/>
        <v>0.2</v>
      </c>
      <c r="Z61" s="62">
        <v>4</v>
      </c>
    </row>
    <row r="62" spans="1:26" x14ac:dyDescent="0.2">
      <c r="A62" t="s">
        <v>42</v>
      </c>
      <c r="B62" s="4">
        <f t="shared" si="4"/>
        <v>0.81524663677130038</v>
      </c>
      <c r="C62" s="4">
        <f t="shared" si="4"/>
        <v>0.45605381165919284</v>
      </c>
      <c r="D62" s="4">
        <f t="shared" si="4"/>
        <v>0.17757847533632287</v>
      </c>
      <c r="E62" s="4">
        <f t="shared" si="4"/>
        <v>7.2645739910313895E-2</v>
      </c>
      <c r="F62" s="4">
        <f t="shared" si="4"/>
        <v>2.4215246636771302E-2</v>
      </c>
      <c r="G62" s="4">
        <f t="shared" si="4"/>
        <v>2.0179372197309416E-2</v>
      </c>
      <c r="H62" s="4">
        <f t="shared" si="4"/>
        <v>1.6143497757847534E-2</v>
      </c>
      <c r="I62" s="4">
        <f t="shared" si="4"/>
        <v>1.2107623318385651E-2</v>
      </c>
      <c r="J62" s="4">
        <f t="shared" si="4"/>
        <v>8.0717488789237672E-3</v>
      </c>
      <c r="K62" s="4">
        <f t="shared" si="4"/>
        <v>8.0717488789237672E-3</v>
      </c>
      <c r="L62" s="4">
        <f t="shared" si="4"/>
        <v>4.0358744394618836E-3</v>
      </c>
      <c r="M62" s="4">
        <f t="shared" si="4"/>
        <v>4.0358744394618836E-3</v>
      </c>
      <c r="N62" s="4">
        <f t="shared" si="4"/>
        <v>4.0358744394618836E-3</v>
      </c>
      <c r="O62" s="4">
        <f t="shared" si="4"/>
        <v>0</v>
      </c>
      <c r="P62" s="4">
        <f t="shared" si="4"/>
        <v>0</v>
      </c>
      <c r="Q62" s="4">
        <f t="shared" si="4"/>
        <v>0</v>
      </c>
      <c r="R62" s="4">
        <f t="shared" si="4"/>
        <v>0</v>
      </c>
      <c r="S62" s="4">
        <f t="shared" si="4"/>
        <v>0</v>
      </c>
      <c r="T62" s="4">
        <f t="shared" si="4"/>
        <v>0</v>
      </c>
      <c r="U62" s="4">
        <f t="shared" si="4"/>
        <v>0</v>
      </c>
      <c r="W62" s="62">
        <v>18</v>
      </c>
      <c r="X62">
        <f t="shared" si="2"/>
        <v>0.9</v>
      </c>
      <c r="Z62" s="62">
        <v>18</v>
      </c>
    </row>
    <row r="63" spans="1:26" x14ac:dyDescent="0.2">
      <c r="A63" t="s">
        <v>41</v>
      </c>
      <c r="B63" s="4">
        <f t="shared" si="4"/>
        <v>8.2882882882882883E-2</v>
      </c>
      <c r="C63" s="4">
        <f t="shared" si="4"/>
        <v>3.6036036036036037E-3</v>
      </c>
      <c r="D63" s="4">
        <f t="shared" si="4"/>
        <v>0</v>
      </c>
      <c r="E63" s="4">
        <f t="shared" si="4"/>
        <v>0</v>
      </c>
      <c r="F63" s="4">
        <f t="shared" si="4"/>
        <v>0</v>
      </c>
      <c r="G63" s="4">
        <f t="shared" si="4"/>
        <v>0</v>
      </c>
      <c r="H63" s="4">
        <f t="shared" si="4"/>
        <v>0</v>
      </c>
      <c r="I63" s="4">
        <f t="shared" si="4"/>
        <v>0</v>
      </c>
      <c r="J63" s="4">
        <f t="shared" si="4"/>
        <v>0</v>
      </c>
      <c r="K63" s="4">
        <f t="shared" si="4"/>
        <v>0</v>
      </c>
      <c r="L63" s="4">
        <f t="shared" si="4"/>
        <v>0</v>
      </c>
      <c r="M63" s="4">
        <f t="shared" si="4"/>
        <v>0</v>
      </c>
      <c r="N63" s="4">
        <f t="shared" si="4"/>
        <v>0</v>
      </c>
      <c r="O63" s="4">
        <f t="shared" si="4"/>
        <v>0</v>
      </c>
      <c r="P63" s="4">
        <f t="shared" si="4"/>
        <v>0</v>
      </c>
      <c r="Q63" s="4">
        <f t="shared" si="4"/>
        <v>0</v>
      </c>
      <c r="R63" s="4">
        <f t="shared" si="4"/>
        <v>0</v>
      </c>
      <c r="S63" s="4">
        <f t="shared" si="4"/>
        <v>0</v>
      </c>
      <c r="T63" s="4">
        <f t="shared" si="4"/>
        <v>0</v>
      </c>
      <c r="U63" s="4">
        <f t="shared" si="4"/>
        <v>0</v>
      </c>
      <c r="W63" s="62">
        <v>8</v>
      </c>
      <c r="X63">
        <f t="shared" si="2"/>
        <v>0.4</v>
      </c>
      <c r="Z63" s="62">
        <v>8</v>
      </c>
    </row>
    <row r="64" spans="1:26" x14ac:dyDescent="0.2">
      <c r="A64" t="s">
        <v>118</v>
      </c>
      <c r="B64" s="4">
        <f t="shared" si="4"/>
        <v>0.45</v>
      </c>
      <c r="C64" s="4">
        <f t="shared" si="4"/>
        <v>0.15688073394495414</v>
      </c>
      <c r="D64" s="4">
        <f t="shared" si="4"/>
        <v>2.8899082568807341E-2</v>
      </c>
      <c r="E64" s="4">
        <f t="shared" si="4"/>
        <v>2.4770642201834864E-2</v>
      </c>
      <c r="F64" s="4">
        <f t="shared" si="4"/>
        <v>1.2385321100917432E-2</v>
      </c>
      <c r="G64" s="4">
        <f t="shared" si="4"/>
        <v>4.1284403669724773E-3</v>
      </c>
      <c r="H64" s="4">
        <f t="shared" si="4"/>
        <v>4.1284403669724773E-3</v>
      </c>
      <c r="I64" s="4">
        <f t="shared" si="4"/>
        <v>0</v>
      </c>
      <c r="J64" s="4">
        <f t="shared" si="4"/>
        <v>0</v>
      </c>
      <c r="K64" s="4">
        <f t="shared" si="4"/>
        <v>0</v>
      </c>
      <c r="L64" s="4">
        <f t="shared" si="4"/>
        <v>0</v>
      </c>
      <c r="M64" s="4">
        <f t="shared" si="4"/>
        <v>0</v>
      </c>
      <c r="N64" s="4">
        <f t="shared" si="4"/>
        <v>0</v>
      </c>
      <c r="O64" s="4">
        <f t="shared" si="4"/>
        <v>0</v>
      </c>
      <c r="P64" s="4">
        <f t="shared" si="4"/>
        <v>0</v>
      </c>
      <c r="Q64" s="4">
        <f t="shared" si="4"/>
        <v>0</v>
      </c>
      <c r="R64" s="4">
        <f t="shared" si="4"/>
        <v>0</v>
      </c>
      <c r="S64" s="4">
        <f t="shared" si="4"/>
        <v>0</v>
      </c>
      <c r="T64" s="4">
        <f t="shared" si="4"/>
        <v>0</v>
      </c>
      <c r="U64" s="4">
        <f t="shared" si="4"/>
        <v>0</v>
      </c>
      <c r="W64" s="62">
        <v>18</v>
      </c>
      <c r="X64">
        <f t="shared" si="2"/>
        <v>0.9</v>
      </c>
      <c r="Z64" s="62">
        <v>18</v>
      </c>
    </row>
    <row r="65" spans="1:60" x14ac:dyDescent="0.2">
      <c r="A65" t="s">
        <v>117</v>
      </c>
      <c r="B65" s="4">
        <f t="shared" si="4"/>
        <v>0.1</v>
      </c>
      <c r="C65" s="4">
        <f t="shared" si="4"/>
        <v>9.6296296296296297E-2</v>
      </c>
      <c r="D65" s="4">
        <f t="shared" si="4"/>
        <v>8.8888888888888892E-2</v>
      </c>
      <c r="E65" s="4">
        <f t="shared" si="4"/>
        <v>8.5185185185185197E-2</v>
      </c>
      <c r="F65" s="4">
        <f t="shared" si="4"/>
        <v>4.0740740740740744E-2</v>
      </c>
      <c r="G65" s="4">
        <f t="shared" si="4"/>
        <v>2.5925925925925925E-2</v>
      </c>
      <c r="H65" s="4">
        <f t="shared" si="4"/>
        <v>2.5925925925925925E-2</v>
      </c>
      <c r="I65" s="4">
        <f t="shared" si="4"/>
        <v>1.1111111111111112E-2</v>
      </c>
      <c r="J65" s="4">
        <f t="shared" si="4"/>
        <v>3.7037037037037038E-3</v>
      </c>
      <c r="K65" s="4">
        <f t="shared" si="4"/>
        <v>3.7037037037037038E-3</v>
      </c>
      <c r="L65" s="4">
        <f t="shared" si="4"/>
        <v>3.7037037037037038E-3</v>
      </c>
      <c r="M65" s="4">
        <f t="shared" si="4"/>
        <v>3.7037037037037038E-3</v>
      </c>
      <c r="N65" s="4">
        <f t="shared" si="4"/>
        <v>3.7037037037037038E-3</v>
      </c>
      <c r="O65" s="4">
        <f t="shared" si="4"/>
        <v>3.7037037037037038E-3</v>
      </c>
      <c r="P65" s="4">
        <f t="shared" si="4"/>
        <v>0</v>
      </c>
      <c r="Q65" s="4">
        <f t="shared" si="4"/>
        <v>0</v>
      </c>
      <c r="R65" s="4">
        <f t="shared" si="4"/>
        <v>0</v>
      </c>
      <c r="S65" s="4">
        <f t="shared" si="4"/>
        <v>0</v>
      </c>
      <c r="T65" s="4">
        <f t="shared" si="4"/>
        <v>0</v>
      </c>
      <c r="U65" s="4">
        <f t="shared" si="4"/>
        <v>0</v>
      </c>
      <c r="W65" s="62">
        <v>2</v>
      </c>
      <c r="X65">
        <f t="shared" si="2"/>
        <v>0.1</v>
      </c>
      <c r="Z65" s="62">
        <v>2</v>
      </c>
    </row>
    <row r="66" spans="1:60" ht="17" thickBot="1" x14ac:dyDescent="0.25">
      <c r="A66" t="s">
        <v>116</v>
      </c>
      <c r="B66" s="4">
        <f t="shared" si="4"/>
        <v>7.7777777777777779E-2</v>
      </c>
      <c r="C66" s="4">
        <f t="shared" si="4"/>
        <v>3.3333333333333333E-2</v>
      </c>
      <c r="D66" s="4">
        <f t="shared" si="4"/>
        <v>3.7037037037037038E-3</v>
      </c>
      <c r="E66" s="4">
        <f t="shared" si="4"/>
        <v>0</v>
      </c>
      <c r="F66" s="4">
        <f t="shared" si="4"/>
        <v>0</v>
      </c>
      <c r="G66" s="4">
        <f t="shared" si="4"/>
        <v>0</v>
      </c>
      <c r="H66" s="4">
        <f t="shared" si="4"/>
        <v>0</v>
      </c>
      <c r="I66" s="4">
        <f t="shared" si="4"/>
        <v>0</v>
      </c>
      <c r="J66" s="4">
        <f t="shared" si="4"/>
        <v>0</v>
      </c>
      <c r="K66" s="4">
        <f t="shared" si="4"/>
        <v>0</v>
      </c>
      <c r="L66" s="4">
        <f t="shared" si="4"/>
        <v>0</v>
      </c>
      <c r="M66" s="4">
        <f t="shared" si="4"/>
        <v>0</v>
      </c>
      <c r="N66" s="4">
        <f t="shared" si="4"/>
        <v>0</v>
      </c>
      <c r="O66" s="4">
        <f t="shared" si="4"/>
        <v>0</v>
      </c>
      <c r="P66" s="4">
        <f t="shared" si="4"/>
        <v>0</v>
      </c>
      <c r="Q66" s="4">
        <f t="shared" si="4"/>
        <v>0</v>
      </c>
      <c r="R66" s="4">
        <f t="shared" si="4"/>
        <v>0</v>
      </c>
      <c r="S66" s="4">
        <f t="shared" si="4"/>
        <v>0</v>
      </c>
      <c r="T66" s="4">
        <f t="shared" si="4"/>
        <v>0</v>
      </c>
      <c r="U66" s="4">
        <f t="shared" si="4"/>
        <v>0</v>
      </c>
      <c r="W66" s="50">
        <v>4</v>
      </c>
      <c r="X66">
        <f t="shared" si="2"/>
        <v>0.2</v>
      </c>
      <c r="Z66" s="50">
        <v>4</v>
      </c>
    </row>
    <row r="67" spans="1:60" ht="17" thickBot="1" x14ac:dyDescent="0.25"/>
    <row r="68" spans="1:60" ht="17" thickBot="1" x14ac:dyDescent="0.25">
      <c r="A68" t="s">
        <v>190</v>
      </c>
      <c r="B68" s="66">
        <f>SUM(B42:B66)</f>
        <v>8.4316816207935581</v>
      </c>
      <c r="C68" s="67">
        <f t="shared" ref="C68:U68" si="5">SUM(C42:C66)</f>
        <v>5.8150918776388467</v>
      </c>
      <c r="D68" s="67">
        <f t="shared" si="5"/>
        <v>3.933010646024556</v>
      </c>
      <c r="E68" s="67">
        <f t="shared" si="5"/>
        <v>3.1849598388794802</v>
      </c>
      <c r="F68" s="67">
        <f t="shared" si="5"/>
        <v>2.5236707341887188</v>
      </c>
      <c r="G68" s="67">
        <f t="shared" si="5"/>
        <v>2.0551904235907794</v>
      </c>
      <c r="H68" s="67">
        <f t="shared" si="5"/>
        <v>1.6417545009471222</v>
      </c>
      <c r="I68" s="67">
        <f t="shared" si="5"/>
        <v>1.273872000373184</v>
      </c>
      <c r="J68" s="67">
        <f t="shared" si="5"/>
        <v>0.95728549171240884</v>
      </c>
      <c r="K68" s="67">
        <f t="shared" si="5"/>
        <v>0.73040303151411201</v>
      </c>
      <c r="L68" s="67">
        <f t="shared" si="5"/>
        <v>0.56308329676438607</v>
      </c>
      <c r="M68" s="67">
        <f t="shared" si="5"/>
        <v>0.47469401221331348</v>
      </c>
      <c r="N68" s="67">
        <f t="shared" si="5"/>
        <v>0.38361937972810639</v>
      </c>
      <c r="O68" s="67">
        <f t="shared" si="5"/>
        <v>0.28279693882597901</v>
      </c>
      <c r="P68" s="67">
        <f t="shared" si="5"/>
        <v>0.20353753982789247</v>
      </c>
      <c r="Q68" s="67">
        <f t="shared" si="5"/>
        <v>0.14858484840988312</v>
      </c>
      <c r="R68" s="67">
        <f t="shared" si="5"/>
        <v>0.12886602002887176</v>
      </c>
      <c r="S68" s="67">
        <f t="shared" si="5"/>
        <v>8.826748218829758E-2</v>
      </c>
      <c r="T68" s="67">
        <f t="shared" si="5"/>
        <v>5.7146945506268712E-2</v>
      </c>
      <c r="U68" s="68">
        <f t="shared" si="5"/>
        <v>1.3717807289235863E-2</v>
      </c>
    </row>
    <row r="71" spans="1:60" x14ac:dyDescent="0.2">
      <c r="B71" t="s">
        <v>191</v>
      </c>
      <c r="C71" t="s">
        <v>192</v>
      </c>
      <c r="D71" t="s">
        <v>193</v>
      </c>
      <c r="E71" t="s">
        <v>194</v>
      </c>
      <c r="F71" t="s">
        <v>195</v>
      </c>
      <c r="G71" t="s">
        <v>196</v>
      </c>
      <c r="H71" t="s">
        <v>197</v>
      </c>
      <c r="I71" t="s">
        <v>191</v>
      </c>
      <c r="J71" t="s">
        <v>192</v>
      </c>
      <c r="K71" t="s">
        <v>193</v>
      </c>
      <c r="L71" t="s">
        <v>194</v>
      </c>
      <c r="M71" t="s">
        <v>195</v>
      </c>
      <c r="N71" t="s">
        <v>196</v>
      </c>
      <c r="O71" t="s">
        <v>197</v>
      </c>
      <c r="P71" t="s">
        <v>191</v>
      </c>
      <c r="Q71" t="s">
        <v>192</v>
      </c>
      <c r="R71" t="s">
        <v>193</v>
      </c>
      <c r="S71" t="s">
        <v>194</v>
      </c>
      <c r="T71" t="s">
        <v>195</v>
      </c>
      <c r="U71" t="s">
        <v>196</v>
      </c>
      <c r="V71" t="s">
        <v>197</v>
      </c>
      <c r="W71" t="s">
        <v>191</v>
      </c>
      <c r="X71" t="s">
        <v>192</v>
      </c>
      <c r="Y71" t="s">
        <v>193</v>
      </c>
      <c r="Z71" t="s">
        <v>194</v>
      </c>
      <c r="AA71" t="s">
        <v>195</v>
      </c>
      <c r="AB71" t="s">
        <v>196</v>
      </c>
      <c r="AC71" s="69" t="s">
        <v>197</v>
      </c>
    </row>
    <row r="72" spans="1:60" x14ac:dyDescent="0.2">
      <c r="B72">
        <v>1</v>
      </c>
      <c r="C72">
        <v>2</v>
      </c>
      <c r="D72">
        <v>3</v>
      </c>
      <c r="E72">
        <v>4</v>
      </c>
      <c r="F72">
        <v>5</v>
      </c>
      <c r="G72">
        <v>6</v>
      </c>
      <c r="H72">
        <v>7</v>
      </c>
      <c r="I72">
        <v>8</v>
      </c>
      <c r="J72">
        <v>9</v>
      </c>
      <c r="K72">
        <v>10</v>
      </c>
      <c r="L72">
        <v>11</v>
      </c>
      <c r="M72">
        <v>12</v>
      </c>
      <c r="N72">
        <v>13</v>
      </c>
      <c r="O72">
        <v>14</v>
      </c>
      <c r="P72">
        <v>15</v>
      </c>
      <c r="Q72">
        <v>16</v>
      </c>
      <c r="R72">
        <v>17</v>
      </c>
      <c r="S72">
        <v>18</v>
      </c>
      <c r="T72">
        <v>19</v>
      </c>
      <c r="U72">
        <v>20</v>
      </c>
      <c r="V72">
        <v>21</v>
      </c>
      <c r="W72">
        <v>22</v>
      </c>
      <c r="X72">
        <v>23</v>
      </c>
      <c r="Y72">
        <v>24</v>
      </c>
      <c r="Z72">
        <v>25</v>
      </c>
      <c r="AA72">
        <v>26</v>
      </c>
      <c r="AB72">
        <v>27</v>
      </c>
      <c r="AC72" s="69">
        <v>28</v>
      </c>
      <c r="AG72">
        <v>1</v>
      </c>
      <c r="AH72">
        <v>2</v>
      </c>
      <c r="AI72">
        <v>3</v>
      </c>
      <c r="AJ72">
        <v>4</v>
      </c>
      <c r="AK72">
        <v>5</v>
      </c>
      <c r="AL72">
        <v>6</v>
      </c>
      <c r="AM72">
        <v>7</v>
      </c>
      <c r="AN72">
        <v>8</v>
      </c>
      <c r="AO72">
        <v>9</v>
      </c>
      <c r="AP72">
        <v>10</v>
      </c>
      <c r="AQ72">
        <v>11</v>
      </c>
      <c r="AR72">
        <v>12</v>
      </c>
      <c r="AS72">
        <v>13</v>
      </c>
      <c r="AT72">
        <v>14</v>
      </c>
      <c r="AU72">
        <v>15</v>
      </c>
      <c r="AV72">
        <v>16</v>
      </c>
      <c r="AW72">
        <v>17</v>
      </c>
      <c r="AX72">
        <v>18</v>
      </c>
      <c r="AY72">
        <v>19</v>
      </c>
      <c r="AZ72">
        <v>20</v>
      </c>
      <c r="BA72">
        <v>21</v>
      </c>
      <c r="BB72">
        <v>22</v>
      </c>
      <c r="BC72">
        <v>23</v>
      </c>
      <c r="BD72">
        <v>24</v>
      </c>
      <c r="BE72">
        <v>25</v>
      </c>
      <c r="BF72">
        <v>26</v>
      </c>
      <c r="BG72">
        <v>27</v>
      </c>
      <c r="BH72">
        <v>28</v>
      </c>
    </row>
    <row r="73" spans="1:60" x14ac:dyDescent="0.2">
      <c r="B73">
        <f>$B$68</f>
        <v>8.4316816207935581</v>
      </c>
      <c r="C73">
        <f>$C$68</f>
        <v>5.8150918776388467</v>
      </c>
      <c r="D73">
        <f>$D$68</f>
        <v>3.933010646024556</v>
      </c>
      <c r="E73">
        <f>$E$68</f>
        <v>3.1849598388794802</v>
      </c>
      <c r="F73">
        <f>$F$68</f>
        <v>2.5236707341887188</v>
      </c>
      <c r="G73">
        <f>$G$68</f>
        <v>2.0551904235907794</v>
      </c>
      <c r="H73">
        <f>$H$68</f>
        <v>1.6417545009471222</v>
      </c>
      <c r="I73">
        <f>$I$68</f>
        <v>1.273872000373184</v>
      </c>
      <c r="J73">
        <f>$J$68</f>
        <v>0.95728549171240884</v>
      </c>
      <c r="K73">
        <f>$K$68</f>
        <v>0.73040303151411201</v>
      </c>
      <c r="L73">
        <f>$L$68</f>
        <v>0.56308329676438607</v>
      </c>
      <c r="M73">
        <f>$M$68</f>
        <v>0.47469401221331348</v>
      </c>
      <c r="N73">
        <f>$N$68</f>
        <v>0.38361937972810639</v>
      </c>
      <c r="O73">
        <f>$O$68</f>
        <v>0.28279693882597901</v>
      </c>
      <c r="P73">
        <f>$P$68</f>
        <v>0.20353753982789247</v>
      </c>
      <c r="Q73">
        <f>$Q$68</f>
        <v>0.14858484840988312</v>
      </c>
      <c r="R73">
        <f>$R$68</f>
        <v>0.12886602002887176</v>
      </c>
      <c r="S73">
        <f>$S$68</f>
        <v>8.826748218829758E-2</v>
      </c>
      <c r="T73">
        <f>$T$68</f>
        <v>5.7146945506268712E-2</v>
      </c>
      <c r="U73">
        <f>$U$68</f>
        <v>1.3717807289235863E-2</v>
      </c>
      <c r="AC73" s="69"/>
    </row>
    <row r="74" spans="1:60" x14ac:dyDescent="0.2">
      <c r="C74">
        <f>$B$68</f>
        <v>8.4316816207935581</v>
      </c>
      <c r="D74">
        <f>$C$68</f>
        <v>5.8150918776388467</v>
      </c>
      <c r="E74">
        <f>$D$68</f>
        <v>3.933010646024556</v>
      </c>
      <c r="F74">
        <f>$E$68</f>
        <v>3.1849598388794802</v>
      </c>
      <c r="G74">
        <f>$F$68</f>
        <v>2.5236707341887188</v>
      </c>
      <c r="H74">
        <f>$G$68</f>
        <v>2.0551904235907794</v>
      </c>
      <c r="I74">
        <f>$H$68</f>
        <v>1.6417545009471222</v>
      </c>
      <c r="J74">
        <f>$I$68</f>
        <v>1.273872000373184</v>
      </c>
      <c r="K74">
        <f>$J$68</f>
        <v>0.95728549171240884</v>
      </c>
      <c r="L74">
        <f>$K$68</f>
        <v>0.73040303151411201</v>
      </c>
      <c r="M74">
        <f>$L$68</f>
        <v>0.56308329676438607</v>
      </c>
      <c r="N74">
        <f>$M$68</f>
        <v>0.47469401221331348</v>
      </c>
      <c r="O74">
        <f>$N$68</f>
        <v>0.38361937972810639</v>
      </c>
      <c r="P74">
        <f>$O$68</f>
        <v>0.28279693882597901</v>
      </c>
      <c r="Q74">
        <f>$P$68</f>
        <v>0.20353753982789247</v>
      </c>
      <c r="R74">
        <f>$Q$68</f>
        <v>0.14858484840988312</v>
      </c>
      <c r="S74">
        <f>$R$68</f>
        <v>0.12886602002887176</v>
      </c>
      <c r="T74">
        <f>$S$68</f>
        <v>8.826748218829758E-2</v>
      </c>
      <c r="U74">
        <f>$T$68</f>
        <v>5.7146945506268712E-2</v>
      </c>
      <c r="V74">
        <f>$U$68</f>
        <v>1.3717807289235863E-2</v>
      </c>
      <c r="AC74" s="69"/>
    </row>
    <row r="75" spans="1:60" x14ac:dyDescent="0.2">
      <c r="D75">
        <f>$B$68</f>
        <v>8.4316816207935581</v>
      </c>
      <c r="E75">
        <f>$C$68</f>
        <v>5.8150918776388467</v>
      </c>
      <c r="F75">
        <f>$D$68</f>
        <v>3.933010646024556</v>
      </c>
      <c r="G75">
        <f>$E$68</f>
        <v>3.1849598388794802</v>
      </c>
      <c r="H75">
        <f>$F$68</f>
        <v>2.5236707341887188</v>
      </c>
      <c r="I75">
        <f>$G$68</f>
        <v>2.0551904235907794</v>
      </c>
      <c r="J75">
        <f>$H$68</f>
        <v>1.6417545009471222</v>
      </c>
      <c r="K75">
        <f>$I$68</f>
        <v>1.273872000373184</v>
      </c>
      <c r="L75">
        <f>$J$68</f>
        <v>0.95728549171240884</v>
      </c>
      <c r="M75">
        <f>$K$68</f>
        <v>0.73040303151411201</v>
      </c>
      <c r="N75">
        <f>$L$68</f>
        <v>0.56308329676438607</v>
      </c>
      <c r="O75">
        <f>$M$68</f>
        <v>0.47469401221331348</v>
      </c>
      <c r="P75">
        <f>$N$68</f>
        <v>0.38361937972810639</v>
      </c>
      <c r="Q75">
        <f>$O$68</f>
        <v>0.28279693882597901</v>
      </c>
      <c r="R75">
        <f>$P$68</f>
        <v>0.20353753982789247</v>
      </c>
      <c r="S75">
        <f>$Q$68</f>
        <v>0.14858484840988312</v>
      </c>
      <c r="T75">
        <f>$R$68</f>
        <v>0.12886602002887176</v>
      </c>
      <c r="U75">
        <f>$S$68</f>
        <v>8.826748218829758E-2</v>
      </c>
      <c r="V75">
        <f>$T$68</f>
        <v>5.7146945506268712E-2</v>
      </c>
      <c r="W75">
        <f>$U$68</f>
        <v>1.3717807289235863E-2</v>
      </c>
      <c r="AC75" s="69"/>
    </row>
    <row r="76" spans="1:60" x14ac:dyDescent="0.2">
      <c r="E76">
        <f>$B$68</f>
        <v>8.4316816207935581</v>
      </c>
      <c r="F76">
        <f>$C$68</f>
        <v>5.8150918776388467</v>
      </c>
      <c r="G76">
        <f>$D$68</f>
        <v>3.933010646024556</v>
      </c>
      <c r="H76">
        <f>$E$68</f>
        <v>3.1849598388794802</v>
      </c>
      <c r="I76">
        <f>$F$68</f>
        <v>2.5236707341887188</v>
      </c>
      <c r="J76">
        <f>$G$68</f>
        <v>2.0551904235907794</v>
      </c>
      <c r="K76">
        <f>$H$68</f>
        <v>1.6417545009471222</v>
      </c>
      <c r="L76">
        <f>$I$68</f>
        <v>1.273872000373184</v>
      </c>
      <c r="M76">
        <f>$J$68</f>
        <v>0.95728549171240884</v>
      </c>
      <c r="N76">
        <f>$K$68</f>
        <v>0.73040303151411201</v>
      </c>
      <c r="O76">
        <f>$L$68</f>
        <v>0.56308329676438607</v>
      </c>
      <c r="P76">
        <f>$M$68</f>
        <v>0.47469401221331348</v>
      </c>
      <c r="Q76">
        <f>$N$68</f>
        <v>0.38361937972810639</v>
      </c>
      <c r="R76">
        <f>$O$68</f>
        <v>0.28279693882597901</v>
      </c>
      <c r="S76">
        <f>$P$68</f>
        <v>0.20353753982789247</v>
      </c>
      <c r="T76">
        <f>$Q$68</f>
        <v>0.14858484840988312</v>
      </c>
      <c r="U76">
        <f>$R$68</f>
        <v>0.12886602002887176</v>
      </c>
      <c r="V76">
        <f>$S$68</f>
        <v>8.826748218829758E-2</v>
      </c>
      <c r="W76">
        <f>$T$68</f>
        <v>5.7146945506268712E-2</v>
      </c>
      <c r="X76">
        <f>$U$68</f>
        <v>1.3717807289235863E-2</v>
      </c>
      <c r="AC76" s="69"/>
    </row>
    <row r="77" spans="1:60" x14ac:dyDescent="0.2">
      <c r="F77">
        <f>$B$68</f>
        <v>8.4316816207935581</v>
      </c>
      <c r="G77">
        <f>$C$68</f>
        <v>5.8150918776388467</v>
      </c>
      <c r="H77">
        <f>$D$68</f>
        <v>3.933010646024556</v>
      </c>
      <c r="I77">
        <f>$E$68</f>
        <v>3.1849598388794802</v>
      </c>
      <c r="J77">
        <f>$F$68</f>
        <v>2.5236707341887188</v>
      </c>
      <c r="K77">
        <f>$G$68</f>
        <v>2.0551904235907794</v>
      </c>
      <c r="L77">
        <f>$H$68</f>
        <v>1.6417545009471222</v>
      </c>
      <c r="M77">
        <f>$I$68</f>
        <v>1.273872000373184</v>
      </c>
      <c r="N77">
        <f>$J$68</f>
        <v>0.95728549171240884</v>
      </c>
      <c r="O77">
        <f>$K$68</f>
        <v>0.73040303151411201</v>
      </c>
      <c r="P77">
        <f>$L$68</f>
        <v>0.56308329676438607</v>
      </c>
      <c r="Q77">
        <f>$M$68</f>
        <v>0.47469401221331348</v>
      </c>
      <c r="R77">
        <f>$N$68</f>
        <v>0.38361937972810639</v>
      </c>
      <c r="S77">
        <f>$O$68</f>
        <v>0.28279693882597901</v>
      </c>
      <c r="T77">
        <f>$P$68</f>
        <v>0.20353753982789247</v>
      </c>
      <c r="U77">
        <f>$Q$68</f>
        <v>0.14858484840988312</v>
      </c>
      <c r="V77">
        <f>$R$68</f>
        <v>0.12886602002887176</v>
      </c>
      <c r="W77">
        <f>$S$68</f>
        <v>8.826748218829758E-2</v>
      </c>
      <c r="X77">
        <f>$T$68</f>
        <v>5.7146945506268712E-2</v>
      </c>
      <c r="Y77">
        <f>$U$68</f>
        <v>1.3717807289235863E-2</v>
      </c>
      <c r="AC77" s="69"/>
    </row>
    <row r="78" spans="1:60" x14ac:dyDescent="0.2">
      <c r="I78">
        <f>$B$68</f>
        <v>8.4316816207935581</v>
      </c>
      <c r="J78">
        <f>$C$68</f>
        <v>5.8150918776388467</v>
      </c>
      <c r="K78">
        <f>$D$68</f>
        <v>3.933010646024556</v>
      </c>
      <c r="L78">
        <f>$E$68</f>
        <v>3.1849598388794802</v>
      </c>
      <c r="M78">
        <f>$F$68</f>
        <v>2.5236707341887188</v>
      </c>
      <c r="N78">
        <f>$G$68</f>
        <v>2.0551904235907794</v>
      </c>
      <c r="O78">
        <f>$H$68</f>
        <v>1.6417545009471222</v>
      </c>
      <c r="P78">
        <f>$I$68</f>
        <v>1.273872000373184</v>
      </c>
      <c r="Q78">
        <f>$J$68</f>
        <v>0.95728549171240884</v>
      </c>
      <c r="R78">
        <f>$K$68</f>
        <v>0.73040303151411201</v>
      </c>
      <c r="S78">
        <f>$L$68</f>
        <v>0.56308329676438607</v>
      </c>
      <c r="T78">
        <f>$M$68</f>
        <v>0.47469401221331348</v>
      </c>
      <c r="U78">
        <f>$N$68</f>
        <v>0.38361937972810639</v>
      </c>
      <c r="V78">
        <f>$O$68</f>
        <v>0.28279693882597901</v>
      </c>
      <c r="W78">
        <f>$P$68</f>
        <v>0.20353753982789247</v>
      </c>
      <c r="X78">
        <f>$Q$68</f>
        <v>0.14858484840988312</v>
      </c>
      <c r="Y78">
        <f>$R$68</f>
        <v>0.12886602002887176</v>
      </c>
      <c r="Z78">
        <f>$S$68</f>
        <v>8.826748218829758E-2</v>
      </c>
      <c r="AA78">
        <f>$T$68</f>
        <v>5.7146945506268712E-2</v>
      </c>
      <c r="AB78">
        <f>$U$68</f>
        <v>1.3717807289235863E-2</v>
      </c>
      <c r="AC78" s="69"/>
    </row>
    <row r="79" spans="1:60" x14ac:dyDescent="0.2">
      <c r="J79">
        <f>$B$68</f>
        <v>8.4316816207935581</v>
      </c>
      <c r="K79">
        <f>$C$68</f>
        <v>5.8150918776388467</v>
      </c>
      <c r="L79">
        <f>$D$68</f>
        <v>3.933010646024556</v>
      </c>
      <c r="M79">
        <f>$E$68</f>
        <v>3.1849598388794802</v>
      </c>
      <c r="N79">
        <f>$F$68</f>
        <v>2.5236707341887188</v>
      </c>
      <c r="O79">
        <f>$G$68</f>
        <v>2.0551904235907794</v>
      </c>
      <c r="P79">
        <f>$H$68</f>
        <v>1.6417545009471222</v>
      </c>
      <c r="Q79">
        <f>$I$68</f>
        <v>1.273872000373184</v>
      </c>
      <c r="R79">
        <f>$J$68</f>
        <v>0.95728549171240884</v>
      </c>
      <c r="S79">
        <f>$K$68</f>
        <v>0.73040303151411201</v>
      </c>
      <c r="T79">
        <f>$L$68</f>
        <v>0.56308329676438607</v>
      </c>
      <c r="U79">
        <f>$M$68</f>
        <v>0.47469401221331348</v>
      </c>
      <c r="V79">
        <f>$N$68</f>
        <v>0.38361937972810639</v>
      </c>
      <c r="W79">
        <f>$O$68</f>
        <v>0.28279693882597901</v>
      </c>
      <c r="X79">
        <f>$P$68</f>
        <v>0.20353753982789247</v>
      </c>
      <c r="Y79">
        <f>$Q$68</f>
        <v>0.14858484840988312</v>
      </c>
      <c r="Z79">
        <f>$R$68</f>
        <v>0.12886602002887176</v>
      </c>
      <c r="AA79">
        <f>$S$68</f>
        <v>8.826748218829758E-2</v>
      </c>
      <c r="AB79">
        <f>$T$68</f>
        <v>5.7146945506268712E-2</v>
      </c>
      <c r="AC79">
        <f>$U$68</f>
        <v>1.3717807289235863E-2</v>
      </c>
    </row>
    <row r="80" spans="1:60" x14ac:dyDescent="0.2">
      <c r="K80">
        <f>$B$68</f>
        <v>8.4316816207935581</v>
      </c>
      <c r="L80">
        <f>$C$68</f>
        <v>5.8150918776388467</v>
      </c>
      <c r="M80">
        <f>$D$68</f>
        <v>3.933010646024556</v>
      </c>
      <c r="N80">
        <f>$E$68</f>
        <v>3.1849598388794802</v>
      </c>
      <c r="O80">
        <f>$F$68</f>
        <v>2.5236707341887188</v>
      </c>
      <c r="P80">
        <f>$G$68</f>
        <v>2.0551904235907794</v>
      </c>
      <c r="Q80">
        <f>$H$68</f>
        <v>1.6417545009471222</v>
      </c>
      <c r="R80">
        <f>$I$68</f>
        <v>1.273872000373184</v>
      </c>
      <c r="S80">
        <f>$J$68</f>
        <v>0.95728549171240884</v>
      </c>
      <c r="T80">
        <f>$K$68</f>
        <v>0.73040303151411201</v>
      </c>
      <c r="U80">
        <f>$L$68</f>
        <v>0.56308329676438607</v>
      </c>
      <c r="V80">
        <f>$M$68</f>
        <v>0.47469401221331348</v>
      </c>
      <c r="W80">
        <f>$N$68</f>
        <v>0.38361937972810639</v>
      </c>
      <c r="X80">
        <f>$O$68</f>
        <v>0.28279693882597901</v>
      </c>
      <c r="Y80">
        <f>$P$68</f>
        <v>0.20353753982789247</v>
      </c>
      <c r="Z80">
        <f>$Q$68</f>
        <v>0.14858484840988312</v>
      </c>
      <c r="AA80">
        <f>$R$68</f>
        <v>0.12886602002887176</v>
      </c>
      <c r="AB80">
        <f>$S$68</f>
        <v>8.826748218829758E-2</v>
      </c>
      <c r="AC80">
        <f>$T$68</f>
        <v>5.7146945506268712E-2</v>
      </c>
      <c r="AG80">
        <f>$U$68</f>
        <v>1.3717807289235863E-2</v>
      </c>
    </row>
    <row r="81" spans="1:60" x14ac:dyDescent="0.2">
      <c r="L81">
        <f>$B$68</f>
        <v>8.4316816207935581</v>
      </c>
      <c r="M81">
        <f>$C$68</f>
        <v>5.8150918776388467</v>
      </c>
      <c r="N81">
        <f>$D$68</f>
        <v>3.933010646024556</v>
      </c>
      <c r="O81">
        <f>$E$68</f>
        <v>3.1849598388794802</v>
      </c>
      <c r="P81">
        <f>$F$68</f>
        <v>2.5236707341887188</v>
      </c>
      <c r="Q81">
        <f>$G$68</f>
        <v>2.0551904235907794</v>
      </c>
      <c r="R81">
        <f>$H$68</f>
        <v>1.6417545009471222</v>
      </c>
      <c r="S81">
        <f>$I$68</f>
        <v>1.273872000373184</v>
      </c>
      <c r="T81">
        <f>$J$68</f>
        <v>0.95728549171240884</v>
      </c>
      <c r="U81">
        <f>$K$68</f>
        <v>0.73040303151411201</v>
      </c>
      <c r="V81">
        <f>$L$68</f>
        <v>0.56308329676438607</v>
      </c>
      <c r="W81">
        <f>$M$68</f>
        <v>0.47469401221331348</v>
      </c>
      <c r="X81">
        <f>$N$68</f>
        <v>0.38361937972810639</v>
      </c>
      <c r="Y81">
        <f>$O$68</f>
        <v>0.28279693882597901</v>
      </c>
      <c r="Z81">
        <f>$P$68</f>
        <v>0.20353753982789247</v>
      </c>
      <c r="AA81">
        <f>$Q$68</f>
        <v>0.14858484840988312</v>
      </c>
      <c r="AB81">
        <f>$R$68</f>
        <v>0.12886602002887176</v>
      </c>
      <c r="AC81">
        <f>$S$68</f>
        <v>8.826748218829758E-2</v>
      </c>
      <c r="AG81">
        <f>$T$68</f>
        <v>5.7146945506268712E-2</v>
      </c>
      <c r="AH81">
        <f>$U$68</f>
        <v>1.3717807289235863E-2</v>
      </c>
    </row>
    <row r="82" spans="1:60" x14ac:dyDescent="0.2">
      <c r="M82">
        <f>$B$68</f>
        <v>8.4316816207935581</v>
      </c>
      <c r="N82">
        <f>$C$68</f>
        <v>5.8150918776388467</v>
      </c>
      <c r="O82">
        <f>$D$68</f>
        <v>3.933010646024556</v>
      </c>
      <c r="P82">
        <f>$E$68</f>
        <v>3.1849598388794802</v>
      </c>
      <c r="Q82">
        <f>$F$68</f>
        <v>2.5236707341887188</v>
      </c>
      <c r="R82">
        <f>$G$68</f>
        <v>2.0551904235907794</v>
      </c>
      <c r="S82">
        <f>$H$68</f>
        <v>1.6417545009471222</v>
      </c>
      <c r="T82">
        <f>$I$68</f>
        <v>1.273872000373184</v>
      </c>
      <c r="U82">
        <f>$J$68</f>
        <v>0.95728549171240884</v>
      </c>
      <c r="V82">
        <f>$K$68</f>
        <v>0.73040303151411201</v>
      </c>
      <c r="W82">
        <f>$L$68</f>
        <v>0.56308329676438607</v>
      </c>
      <c r="X82">
        <f>$M$68</f>
        <v>0.47469401221331348</v>
      </c>
      <c r="Y82">
        <f>$N$68</f>
        <v>0.38361937972810639</v>
      </c>
      <c r="Z82">
        <f>$O$68</f>
        <v>0.28279693882597901</v>
      </c>
      <c r="AA82">
        <f>$P$68</f>
        <v>0.20353753982789247</v>
      </c>
      <c r="AB82">
        <f>$Q$68</f>
        <v>0.14858484840988312</v>
      </c>
      <c r="AC82">
        <f>$R$68</f>
        <v>0.12886602002887176</v>
      </c>
      <c r="AG82">
        <f>$S$68</f>
        <v>8.826748218829758E-2</v>
      </c>
      <c r="AH82">
        <f>$T$68</f>
        <v>5.7146945506268712E-2</v>
      </c>
      <c r="AI82">
        <f>$U$68</f>
        <v>1.3717807289235863E-2</v>
      </c>
    </row>
    <row r="83" spans="1:60" x14ac:dyDescent="0.2">
      <c r="P83">
        <f>$B$68</f>
        <v>8.4316816207935581</v>
      </c>
      <c r="Q83">
        <f>$C$68</f>
        <v>5.8150918776388467</v>
      </c>
      <c r="R83">
        <f>$D$68</f>
        <v>3.933010646024556</v>
      </c>
      <c r="S83">
        <f>$E$68</f>
        <v>3.1849598388794802</v>
      </c>
      <c r="T83">
        <f>$F$68</f>
        <v>2.5236707341887188</v>
      </c>
      <c r="U83">
        <f>$G$68</f>
        <v>2.0551904235907794</v>
      </c>
      <c r="V83">
        <f>$H$68</f>
        <v>1.6417545009471222</v>
      </c>
      <c r="W83">
        <f>$I$68</f>
        <v>1.273872000373184</v>
      </c>
      <c r="X83">
        <f>$J$68</f>
        <v>0.95728549171240884</v>
      </c>
      <c r="Y83">
        <f>$K$68</f>
        <v>0.73040303151411201</v>
      </c>
      <c r="Z83">
        <f>$L$68</f>
        <v>0.56308329676438607</v>
      </c>
      <c r="AA83">
        <f>$M$68</f>
        <v>0.47469401221331348</v>
      </c>
      <c r="AB83">
        <f>$N$68</f>
        <v>0.38361937972810639</v>
      </c>
      <c r="AC83">
        <f>$O$68</f>
        <v>0.28279693882597901</v>
      </c>
      <c r="AG83">
        <f>$P$68</f>
        <v>0.20353753982789247</v>
      </c>
      <c r="AH83">
        <f>$Q$68</f>
        <v>0.14858484840988312</v>
      </c>
      <c r="AI83">
        <f>$R$68</f>
        <v>0.12886602002887176</v>
      </c>
      <c r="AJ83">
        <f>$S$68</f>
        <v>8.826748218829758E-2</v>
      </c>
      <c r="AK83">
        <f>$T$68</f>
        <v>5.7146945506268712E-2</v>
      </c>
      <c r="AL83">
        <f>$U$68</f>
        <v>1.3717807289235863E-2</v>
      </c>
    </row>
    <row r="84" spans="1:60" x14ac:dyDescent="0.2">
      <c r="Q84">
        <f>$B$68</f>
        <v>8.4316816207935581</v>
      </c>
      <c r="R84">
        <f>$C$68</f>
        <v>5.8150918776388467</v>
      </c>
      <c r="S84">
        <f>$D$68</f>
        <v>3.933010646024556</v>
      </c>
      <c r="T84">
        <f>$E$68</f>
        <v>3.1849598388794802</v>
      </c>
      <c r="U84">
        <f>$F$68</f>
        <v>2.5236707341887188</v>
      </c>
      <c r="V84">
        <f>$G$68</f>
        <v>2.0551904235907794</v>
      </c>
      <c r="W84">
        <f>$H$68</f>
        <v>1.6417545009471222</v>
      </c>
      <c r="X84">
        <f>$I$68</f>
        <v>1.273872000373184</v>
      </c>
      <c r="Y84">
        <f>$J$68</f>
        <v>0.95728549171240884</v>
      </c>
      <c r="Z84">
        <f>$K$68</f>
        <v>0.73040303151411201</v>
      </c>
      <c r="AA84">
        <f>$L$68</f>
        <v>0.56308329676438607</v>
      </c>
      <c r="AB84">
        <f>$M$68</f>
        <v>0.47469401221331348</v>
      </c>
      <c r="AC84">
        <f>$N$68</f>
        <v>0.38361937972810639</v>
      </c>
      <c r="AG84">
        <f>$O$68</f>
        <v>0.28279693882597901</v>
      </c>
      <c r="AH84">
        <f>$P$68</f>
        <v>0.20353753982789247</v>
      </c>
      <c r="AI84">
        <f>$Q$68</f>
        <v>0.14858484840988312</v>
      </c>
      <c r="AJ84">
        <f>$R$68</f>
        <v>0.12886602002887176</v>
      </c>
      <c r="AK84">
        <f>$S$68</f>
        <v>8.826748218829758E-2</v>
      </c>
      <c r="AL84">
        <f>$T$68</f>
        <v>5.7146945506268712E-2</v>
      </c>
      <c r="AM84">
        <f>$U$68</f>
        <v>1.3717807289235863E-2</v>
      </c>
    </row>
    <row r="85" spans="1:60" x14ac:dyDescent="0.2">
      <c r="R85">
        <f>$B$68</f>
        <v>8.4316816207935581</v>
      </c>
      <c r="S85">
        <f>$C$68</f>
        <v>5.8150918776388467</v>
      </c>
      <c r="T85">
        <f>$D$68</f>
        <v>3.933010646024556</v>
      </c>
      <c r="U85">
        <f>$E$68</f>
        <v>3.1849598388794802</v>
      </c>
      <c r="V85">
        <f>$F$68</f>
        <v>2.5236707341887188</v>
      </c>
      <c r="W85">
        <f>$G$68</f>
        <v>2.0551904235907794</v>
      </c>
      <c r="X85">
        <f>$H$68</f>
        <v>1.6417545009471222</v>
      </c>
      <c r="Y85">
        <f>$I$68</f>
        <v>1.273872000373184</v>
      </c>
      <c r="Z85">
        <f>$J$68</f>
        <v>0.95728549171240884</v>
      </c>
      <c r="AA85">
        <f>$K$68</f>
        <v>0.73040303151411201</v>
      </c>
      <c r="AB85">
        <f>$L$68</f>
        <v>0.56308329676438607</v>
      </c>
      <c r="AC85">
        <f>$M$68</f>
        <v>0.47469401221331348</v>
      </c>
      <c r="AG85">
        <f>$N$68</f>
        <v>0.38361937972810639</v>
      </c>
      <c r="AH85">
        <f>$O$68</f>
        <v>0.28279693882597901</v>
      </c>
      <c r="AI85">
        <f>$P$68</f>
        <v>0.20353753982789247</v>
      </c>
      <c r="AJ85">
        <f>$Q$68</f>
        <v>0.14858484840988312</v>
      </c>
      <c r="AK85">
        <f>$R$68</f>
        <v>0.12886602002887176</v>
      </c>
      <c r="AL85">
        <f>$S$68</f>
        <v>8.826748218829758E-2</v>
      </c>
      <c r="AM85">
        <f>$T$68</f>
        <v>5.7146945506268712E-2</v>
      </c>
      <c r="AN85">
        <f>$U$68</f>
        <v>1.3717807289235863E-2</v>
      </c>
    </row>
    <row r="86" spans="1:60" x14ac:dyDescent="0.2">
      <c r="S86">
        <f>$B$68</f>
        <v>8.4316816207935581</v>
      </c>
      <c r="T86">
        <f>$C$68</f>
        <v>5.8150918776388467</v>
      </c>
      <c r="U86">
        <f>$D$68</f>
        <v>3.933010646024556</v>
      </c>
      <c r="V86">
        <f>$E$68</f>
        <v>3.1849598388794802</v>
      </c>
      <c r="W86">
        <f>$F$68</f>
        <v>2.5236707341887188</v>
      </c>
      <c r="X86">
        <f>$G$68</f>
        <v>2.0551904235907794</v>
      </c>
      <c r="Y86">
        <f>$H$68</f>
        <v>1.6417545009471222</v>
      </c>
      <c r="Z86">
        <f>$I$68</f>
        <v>1.273872000373184</v>
      </c>
      <c r="AA86">
        <f>$J$68</f>
        <v>0.95728549171240884</v>
      </c>
      <c r="AB86">
        <f>$K$68</f>
        <v>0.73040303151411201</v>
      </c>
      <c r="AC86">
        <f>$L$68</f>
        <v>0.56308329676438607</v>
      </c>
      <c r="AG86">
        <f>$M$68</f>
        <v>0.47469401221331348</v>
      </c>
      <c r="AH86">
        <f>$N$68</f>
        <v>0.38361937972810639</v>
      </c>
      <c r="AI86">
        <f>$O$68</f>
        <v>0.28279693882597901</v>
      </c>
      <c r="AJ86">
        <f>$P$68</f>
        <v>0.20353753982789247</v>
      </c>
      <c r="AK86">
        <f>$Q$68</f>
        <v>0.14858484840988312</v>
      </c>
      <c r="AL86">
        <f>$R$68</f>
        <v>0.12886602002887176</v>
      </c>
      <c r="AM86">
        <f>$S$68</f>
        <v>8.826748218829758E-2</v>
      </c>
      <c r="AN86">
        <f>$T$68</f>
        <v>5.7146945506268712E-2</v>
      </c>
      <c r="AO86">
        <f>$U$68</f>
        <v>1.3717807289235863E-2</v>
      </c>
    </row>
    <row r="87" spans="1:60" x14ac:dyDescent="0.2">
      <c r="T87">
        <f>$B$68</f>
        <v>8.4316816207935581</v>
      </c>
      <c r="U87">
        <f>$C$68</f>
        <v>5.8150918776388467</v>
      </c>
      <c r="V87">
        <f>$D$68</f>
        <v>3.933010646024556</v>
      </c>
      <c r="W87">
        <f>$E$68</f>
        <v>3.1849598388794802</v>
      </c>
      <c r="X87">
        <f>$F$68</f>
        <v>2.5236707341887188</v>
      </c>
      <c r="Y87">
        <f>$G$68</f>
        <v>2.0551904235907794</v>
      </c>
      <c r="Z87">
        <f>$H$68</f>
        <v>1.6417545009471222</v>
      </c>
      <c r="AA87">
        <f>$I$68</f>
        <v>1.273872000373184</v>
      </c>
      <c r="AB87">
        <f>$J$68</f>
        <v>0.95728549171240884</v>
      </c>
      <c r="AC87">
        <f>$K$68</f>
        <v>0.73040303151411201</v>
      </c>
      <c r="AG87">
        <f>$L$68</f>
        <v>0.56308329676438607</v>
      </c>
      <c r="AH87">
        <f>$M$68</f>
        <v>0.47469401221331348</v>
      </c>
      <c r="AI87">
        <f>$N$68</f>
        <v>0.38361937972810639</v>
      </c>
      <c r="AJ87">
        <f>$O$68</f>
        <v>0.28279693882597901</v>
      </c>
      <c r="AK87">
        <f>$P$68</f>
        <v>0.20353753982789247</v>
      </c>
      <c r="AL87">
        <f>$Q$68</f>
        <v>0.14858484840988312</v>
      </c>
      <c r="AM87">
        <f>$R$68</f>
        <v>0.12886602002887176</v>
      </c>
      <c r="AN87">
        <f>$S$68</f>
        <v>8.826748218829758E-2</v>
      </c>
      <c r="AO87">
        <f>$T$68</f>
        <v>5.7146945506268712E-2</v>
      </c>
      <c r="AP87">
        <f>$U$68</f>
        <v>1.3717807289235863E-2</v>
      </c>
    </row>
    <row r="88" spans="1:60" x14ac:dyDescent="0.2">
      <c r="W88">
        <f>$B$68</f>
        <v>8.4316816207935581</v>
      </c>
      <c r="X88">
        <f>$C$68</f>
        <v>5.8150918776388467</v>
      </c>
      <c r="Y88">
        <f>$D$68</f>
        <v>3.933010646024556</v>
      </c>
      <c r="Z88">
        <f>$E$68</f>
        <v>3.1849598388794802</v>
      </c>
      <c r="AA88">
        <f>$F$68</f>
        <v>2.5236707341887188</v>
      </c>
      <c r="AB88">
        <f>$G$68</f>
        <v>2.0551904235907794</v>
      </c>
      <c r="AC88">
        <f>$H$68</f>
        <v>1.6417545009471222</v>
      </c>
      <c r="AG88">
        <f>$I$68</f>
        <v>1.273872000373184</v>
      </c>
      <c r="AH88">
        <f>$J$68</f>
        <v>0.95728549171240884</v>
      </c>
      <c r="AI88">
        <f>$K$68</f>
        <v>0.73040303151411201</v>
      </c>
      <c r="AJ88">
        <f>$L$68</f>
        <v>0.56308329676438607</v>
      </c>
      <c r="AK88">
        <f>$M$68</f>
        <v>0.47469401221331348</v>
      </c>
      <c r="AL88">
        <f>$N$68</f>
        <v>0.38361937972810639</v>
      </c>
      <c r="AM88">
        <f>$O$68</f>
        <v>0.28279693882597901</v>
      </c>
      <c r="AN88">
        <f>$P$68</f>
        <v>0.20353753982789247</v>
      </c>
      <c r="AO88">
        <f>$Q$68</f>
        <v>0.14858484840988312</v>
      </c>
      <c r="AP88">
        <f>$R$68</f>
        <v>0.12886602002887176</v>
      </c>
      <c r="AQ88">
        <f>$S$68</f>
        <v>8.826748218829758E-2</v>
      </c>
      <c r="AR88">
        <f>$T$68</f>
        <v>5.7146945506268712E-2</v>
      </c>
      <c r="AS88">
        <f>$U$68</f>
        <v>1.3717807289235863E-2</v>
      </c>
    </row>
    <row r="89" spans="1:60" x14ac:dyDescent="0.2">
      <c r="X89">
        <f>$B$68</f>
        <v>8.4316816207935581</v>
      </c>
      <c r="Y89">
        <f>$C$68</f>
        <v>5.8150918776388467</v>
      </c>
      <c r="Z89">
        <f>$D$68</f>
        <v>3.933010646024556</v>
      </c>
      <c r="AA89">
        <f>$E$68</f>
        <v>3.1849598388794802</v>
      </c>
      <c r="AB89">
        <f>$F$68</f>
        <v>2.5236707341887188</v>
      </c>
      <c r="AC89">
        <f>$G$68</f>
        <v>2.0551904235907794</v>
      </c>
      <c r="AG89">
        <f>$H$68</f>
        <v>1.6417545009471222</v>
      </c>
      <c r="AH89">
        <f>$I$68</f>
        <v>1.273872000373184</v>
      </c>
      <c r="AI89">
        <f>$J$68</f>
        <v>0.95728549171240884</v>
      </c>
      <c r="AJ89">
        <f>$K$68</f>
        <v>0.73040303151411201</v>
      </c>
      <c r="AK89">
        <f>$L$68</f>
        <v>0.56308329676438607</v>
      </c>
      <c r="AL89">
        <f>$M$68</f>
        <v>0.47469401221331348</v>
      </c>
      <c r="AM89">
        <f>$N$68</f>
        <v>0.38361937972810639</v>
      </c>
      <c r="AN89">
        <f>$O$68</f>
        <v>0.28279693882597901</v>
      </c>
      <c r="AO89">
        <f>$P$68</f>
        <v>0.20353753982789247</v>
      </c>
      <c r="AP89">
        <f>$Q$68</f>
        <v>0.14858484840988312</v>
      </c>
      <c r="AQ89">
        <f>$R$68</f>
        <v>0.12886602002887176</v>
      </c>
      <c r="AR89">
        <f>$S$68</f>
        <v>8.826748218829758E-2</v>
      </c>
      <c r="AS89">
        <f>$T$68</f>
        <v>5.7146945506268712E-2</v>
      </c>
      <c r="AT89">
        <f>$U$68</f>
        <v>1.3717807289235863E-2</v>
      </c>
    </row>
    <row r="90" spans="1:60" x14ac:dyDescent="0.2">
      <c r="Y90">
        <f>$B$68</f>
        <v>8.4316816207935581</v>
      </c>
      <c r="Z90">
        <f>$C$68</f>
        <v>5.8150918776388467</v>
      </c>
      <c r="AA90">
        <f>$D$68</f>
        <v>3.933010646024556</v>
      </c>
      <c r="AB90">
        <f>$E$68</f>
        <v>3.1849598388794802</v>
      </c>
      <c r="AC90">
        <f>$F$68</f>
        <v>2.5236707341887188</v>
      </c>
      <c r="AG90">
        <f>$G$68</f>
        <v>2.0551904235907794</v>
      </c>
      <c r="AH90">
        <f>$H$68</f>
        <v>1.6417545009471222</v>
      </c>
      <c r="AI90">
        <f>$I$68</f>
        <v>1.273872000373184</v>
      </c>
      <c r="AJ90">
        <f>$J$68</f>
        <v>0.95728549171240884</v>
      </c>
      <c r="AK90">
        <f>$K$68</f>
        <v>0.73040303151411201</v>
      </c>
      <c r="AL90">
        <f>$L$68</f>
        <v>0.56308329676438607</v>
      </c>
      <c r="AM90">
        <f>$M$68</f>
        <v>0.47469401221331348</v>
      </c>
      <c r="AN90">
        <f>$N$68</f>
        <v>0.38361937972810639</v>
      </c>
      <c r="AO90">
        <f>$O$68</f>
        <v>0.28279693882597901</v>
      </c>
      <c r="AP90">
        <f>$P$68</f>
        <v>0.20353753982789247</v>
      </c>
      <c r="AQ90">
        <f>$Q$68</f>
        <v>0.14858484840988312</v>
      </c>
      <c r="AR90">
        <f>$R$68</f>
        <v>0.12886602002887176</v>
      </c>
      <c r="AS90">
        <f>$S$68</f>
        <v>8.826748218829758E-2</v>
      </c>
      <c r="AT90">
        <f>$T$68</f>
        <v>5.7146945506268712E-2</v>
      </c>
      <c r="AU90">
        <f>$U$68</f>
        <v>1.3717807289235863E-2</v>
      </c>
    </row>
    <row r="91" spans="1:60" x14ac:dyDescent="0.2">
      <c r="Z91">
        <f>$B$68</f>
        <v>8.4316816207935581</v>
      </c>
      <c r="AA91">
        <f>$C$68</f>
        <v>5.8150918776388467</v>
      </c>
      <c r="AB91">
        <f>$D$68</f>
        <v>3.933010646024556</v>
      </c>
      <c r="AC91">
        <f>$E$68</f>
        <v>3.1849598388794802</v>
      </c>
      <c r="AG91">
        <f>$F$68</f>
        <v>2.5236707341887188</v>
      </c>
      <c r="AH91">
        <f>$G$68</f>
        <v>2.0551904235907794</v>
      </c>
      <c r="AI91">
        <f>$H$68</f>
        <v>1.6417545009471222</v>
      </c>
      <c r="AJ91">
        <f>$I$68</f>
        <v>1.273872000373184</v>
      </c>
      <c r="AK91">
        <f>$J$68</f>
        <v>0.95728549171240884</v>
      </c>
      <c r="AL91">
        <f>$K$68</f>
        <v>0.73040303151411201</v>
      </c>
      <c r="AM91">
        <f>$L$68</f>
        <v>0.56308329676438607</v>
      </c>
      <c r="AN91">
        <f>$M$68</f>
        <v>0.47469401221331348</v>
      </c>
      <c r="AO91">
        <f>$N$68</f>
        <v>0.38361937972810639</v>
      </c>
      <c r="AP91">
        <f>$O$68</f>
        <v>0.28279693882597901</v>
      </c>
      <c r="AQ91">
        <f>$P$68</f>
        <v>0.20353753982789247</v>
      </c>
      <c r="AR91">
        <f>$Q$68</f>
        <v>0.14858484840988312</v>
      </c>
      <c r="AS91">
        <f>$R$68</f>
        <v>0.12886602002887176</v>
      </c>
      <c r="AT91">
        <f>$S$68</f>
        <v>8.826748218829758E-2</v>
      </c>
      <c r="AU91">
        <f>$T$68</f>
        <v>5.7146945506268712E-2</v>
      </c>
      <c r="AV91">
        <f>$U$68</f>
        <v>1.3717807289235863E-2</v>
      </c>
    </row>
    <row r="92" spans="1:60" x14ac:dyDescent="0.2"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>
        <f>$B$68</f>
        <v>8.4316816207935581</v>
      </c>
      <c r="AB92" s="73">
        <f>$C$68</f>
        <v>5.8150918776388467</v>
      </c>
      <c r="AC92" s="73">
        <f>$D$68</f>
        <v>3.933010646024556</v>
      </c>
      <c r="AG92">
        <f>$E$68</f>
        <v>3.1849598388794802</v>
      </c>
      <c r="AH92">
        <f>$F$68</f>
        <v>2.5236707341887188</v>
      </c>
      <c r="AI92">
        <f>$G$68</f>
        <v>2.0551904235907794</v>
      </c>
      <c r="AJ92">
        <f>$H$68</f>
        <v>1.6417545009471222</v>
      </c>
      <c r="AK92">
        <f>$I$68</f>
        <v>1.273872000373184</v>
      </c>
      <c r="AL92">
        <f>$J$68</f>
        <v>0.95728549171240884</v>
      </c>
      <c r="AM92">
        <f>$K$68</f>
        <v>0.73040303151411201</v>
      </c>
      <c r="AN92">
        <f>$L$68</f>
        <v>0.56308329676438607</v>
      </c>
      <c r="AO92">
        <f>$M$68</f>
        <v>0.47469401221331348</v>
      </c>
      <c r="AP92">
        <f>$N$68</f>
        <v>0.38361937972810639</v>
      </c>
      <c r="AQ92">
        <f>$O$68</f>
        <v>0.28279693882597901</v>
      </c>
      <c r="AR92">
        <f>$P$68</f>
        <v>0.20353753982789247</v>
      </c>
      <c r="AS92">
        <f>$Q$68</f>
        <v>0.14858484840988312</v>
      </c>
      <c r="AT92">
        <f>$R$68</f>
        <v>0.12886602002887176</v>
      </c>
      <c r="AU92">
        <f>$S$68</f>
        <v>8.826748218829758E-2</v>
      </c>
      <c r="AV92">
        <f>$T$68</f>
        <v>5.7146945506268712E-2</v>
      </c>
      <c r="AW92">
        <f>$U$68</f>
        <v>1.3717807289235863E-2</v>
      </c>
    </row>
    <row r="93" spans="1:60" ht="17" thickBot="1" x14ac:dyDescent="0.25">
      <c r="A93" t="s">
        <v>198</v>
      </c>
      <c r="B93">
        <f>AG94</f>
        <v>12.746310900322763</v>
      </c>
      <c r="C93">
        <f t="shared" ref="C93:AC93" si="6">AH94</f>
        <v>10.015870622612894</v>
      </c>
      <c r="D93">
        <f t="shared" si="6"/>
        <v>7.8196279822475763</v>
      </c>
      <c r="E93">
        <f t="shared" si="6"/>
        <v>6.0184511505921368</v>
      </c>
      <c r="F93">
        <f t="shared" si="6"/>
        <v>4.6257406685386186</v>
      </c>
      <c r="G93">
        <f t="shared" si="6"/>
        <v>3.545668315354884</v>
      </c>
      <c r="H93">
        <f t="shared" si="6"/>
        <v>2.722594914058571</v>
      </c>
      <c r="I93">
        <f t="shared" si="6"/>
        <v>2.0668634023434795</v>
      </c>
      <c r="J93">
        <f t="shared" si="6"/>
        <v>1.564097471800679</v>
      </c>
      <c r="K93">
        <f t="shared" si="6"/>
        <v>1.1611225341099687</v>
      </c>
      <c r="L93">
        <f t="shared" si="6"/>
        <v>0.85205282928092396</v>
      </c>
      <c r="M93">
        <f t="shared" si="6"/>
        <v>0.62640283596121371</v>
      </c>
      <c r="N93">
        <f t="shared" si="6"/>
        <v>0.43658310342255707</v>
      </c>
      <c r="O93">
        <f t="shared" si="6"/>
        <v>0.28799825501267395</v>
      </c>
      <c r="P93">
        <f t="shared" si="6"/>
        <v>0.15913223498380216</v>
      </c>
      <c r="Q93">
        <f t="shared" si="6"/>
        <v>7.0864752795504582E-2</v>
      </c>
      <c r="R93">
        <f t="shared" si="6"/>
        <v>1.3717807289235863E-2</v>
      </c>
      <c r="S93">
        <f t="shared" si="6"/>
        <v>0</v>
      </c>
      <c r="T93">
        <f t="shared" si="6"/>
        <v>0</v>
      </c>
      <c r="U93">
        <f t="shared" si="6"/>
        <v>0</v>
      </c>
      <c r="V93">
        <f t="shared" si="6"/>
        <v>0</v>
      </c>
      <c r="W93">
        <f t="shared" si="6"/>
        <v>0</v>
      </c>
      <c r="X93">
        <f t="shared" si="6"/>
        <v>0</v>
      </c>
      <c r="Y93">
        <f t="shared" si="6"/>
        <v>0</v>
      </c>
      <c r="Z93">
        <f t="shared" si="6"/>
        <v>0</v>
      </c>
      <c r="AA93">
        <f t="shared" si="6"/>
        <v>0</v>
      </c>
      <c r="AB93">
        <f t="shared" si="6"/>
        <v>0</v>
      </c>
      <c r="AC93">
        <f t="shared" si="6"/>
        <v>0</v>
      </c>
    </row>
    <row r="94" spans="1:60" ht="17" thickBot="1" x14ac:dyDescent="0.25">
      <c r="AF94" t="s">
        <v>198</v>
      </c>
      <c r="AG94" s="70">
        <f>SUM(AG73:AG92)</f>
        <v>12.746310900322763</v>
      </c>
      <c r="AH94" s="71">
        <f t="shared" ref="AH94:AZ94" si="7">SUM(AH73:AH92)</f>
        <v>10.015870622612894</v>
      </c>
      <c r="AI94" s="71">
        <f t="shared" si="7"/>
        <v>7.8196279822475763</v>
      </c>
      <c r="AJ94" s="71">
        <f t="shared" si="7"/>
        <v>6.0184511505921368</v>
      </c>
      <c r="AK94" s="71">
        <f t="shared" si="7"/>
        <v>4.6257406685386186</v>
      </c>
      <c r="AL94" s="71">
        <f t="shared" si="7"/>
        <v>3.545668315354884</v>
      </c>
      <c r="AM94" s="71">
        <f t="shared" si="7"/>
        <v>2.722594914058571</v>
      </c>
      <c r="AN94" s="71">
        <f t="shared" si="7"/>
        <v>2.0668634023434795</v>
      </c>
      <c r="AO94" s="71">
        <f t="shared" si="7"/>
        <v>1.564097471800679</v>
      </c>
      <c r="AP94" s="71">
        <f t="shared" si="7"/>
        <v>1.1611225341099687</v>
      </c>
      <c r="AQ94" s="71">
        <f t="shared" si="7"/>
        <v>0.85205282928092396</v>
      </c>
      <c r="AR94" s="71">
        <f t="shared" si="7"/>
        <v>0.62640283596121371</v>
      </c>
      <c r="AS94" s="71">
        <f t="shared" si="7"/>
        <v>0.43658310342255707</v>
      </c>
      <c r="AT94" s="71">
        <f t="shared" si="7"/>
        <v>0.28799825501267395</v>
      </c>
      <c r="AU94" s="71">
        <f t="shared" si="7"/>
        <v>0.15913223498380216</v>
      </c>
      <c r="AV94" s="71">
        <f t="shared" si="7"/>
        <v>7.0864752795504582E-2</v>
      </c>
      <c r="AW94" s="71">
        <f t="shared" si="7"/>
        <v>1.3717807289235863E-2</v>
      </c>
      <c r="AX94" s="71">
        <f t="shared" si="7"/>
        <v>0</v>
      </c>
      <c r="AY94" s="71">
        <f t="shared" si="7"/>
        <v>0</v>
      </c>
      <c r="AZ94" s="71">
        <f t="shared" si="7"/>
        <v>0</v>
      </c>
      <c r="BA94" s="71">
        <v>0</v>
      </c>
      <c r="BB94" s="71">
        <v>0</v>
      </c>
      <c r="BC94" s="71">
        <v>0</v>
      </c>
      <c r="BD94" s="71">
        <v>0</v>
      </c>
      <c r="BE94" s="71">
        <v>0</v>
      </c>
      <c r="BF94" s="71">
        <v>0</v>
      </c>
      <c r="BG94" s="71">
        <v>0</v>
      </c>
      <c r="BH94" s="72">
        <v>0</v>
      </c>
    </row>
    <row r="95" spans="1:60" x14ac:dyDescent="0.2">
      <c r="A95" t="s">
        <v>281</v>
      </c>
      <c r="B95">
        <f>SUM(B73:B93)</f>
        <v>21.177992521116323</v>
      </c>
      <c r="C95">
        <f t="shared" ref="C95:AC95" si="8">SUM(C73:C93)</f>
        <v>24.262644121045298</v>
      </c>
      <c r="D95">
        <f t="shared" si="8"/>
        <v>25.999412126704534</v>
      </c>
      <c r="E95">
        <f t="shared" si="8"/>
        <v>27.383195133928581</v>
      </c>
      <c r="F95">
        <f t="shared" si="8"/>
        <v>28.514155386063777</v>
      </c>
      <c r="G95">
        <f t="shared" si="8"/>
        <v>21.057591835677265</v>
      </c>
      <c r="H95">
        <f t="shared" si="8"/>
        <v>16.061181057689229</v>
      </c>
      <c r="I95">
        <f t="shared" si="8"/>
        <v>21.177992521116323</v>
      </c>
      <c r="J95">
        <f t="shared" si="8"/>
        <v>24.262644121045295</v>
      </c>
      <c r="K95">
        <f t="shared" si="8"/>
        <v>25.999412126704534</v>
      </c>
      <c r="L95">
        <f t="shared" si="8"/>
        <v>27.383195133928581</v>
      </c>
      <c r="M95">
        <f t="shared" si="8"/>
        <v>28.514155386063777</v>
      </c>
      <c r="N95">
        <f t="shared" si="8"/>
        <v>21.057591835677265</v>
      </c>
      <c r="O95">
        <f t="shared" si="8"/>
        <v>16.061181057689225</v>
      </c>
      <c r="P95">
        <f t="shared" si="8"/>
        <v>21.177992521116323</v>
      </c>
      <c r="Q95">
        <f t="shared" si="8"/>
        <v>24.262644121045295</v>
      </c>
      <c r="R95">
        <f t="shared" si="8"/>
        <v>25.999412126704538</v>
      </c>
      <c r="S95">
        <f t="shared" si="8"/>
        <v>27.383195133928577</v>
      </c>
      <c r="T95">
        <f t="shared" si="8"/>
        <v>28.514155386063777</v>
      </c>
      <c r="U95">
        <f t="shared" si="8"/>
        <v>21.057591835677265</v>
      </c>
      <c r="V95">
        <f t="shared" si="8"/>
        <v>16.061181057689225</v>
      </c>
      <c r="W95">
        <f t="shared" si="8"/>
        <v>21.177992521116323</v>
      </c>
      <c r="X95">
        <f t="shared" si="8"/>
        <v>24.262644121045298</v>
      </c>
      <c r="Y95">
        <f t="shared" si="8"/>
        <v>25.999412126704538</v>
      </c>
      <c r="Z95">
        <f t="shared" si="8"/>
        <v>27.383195133928577</v>
      </c>
      <c r="AA95">
        <f t="shared" si="8"/>
        <v>28.514155386063777</v>
      </c>
      <c r="AB95">
        <f t="shared" si="8"/>
        <v>21.057591835677265</v>
      </c>
      <c r="AC95">
        <f t="shared" si="8"/>
        <v>16.061181057689225</v>
      </c>
    </row>
    <row r="96" spans="1:60" x14ac:dyDescent="0.2">
      <c r="AF96" t="s">
        <v>201</v>
      </c>
      <c r="AG96" t="s">
        <v>202</v>
      </c>
      <c r="AH96" t="s">
        <v>203</v>
      </c>
      <c r="AI96" t="s">
        <v>204</v>
      </c>
      <c r="AJ96" t="s">
        <v>205</v>
      </c>
      <c r="AK96" t="s">
        <v>206</v>
      </c>
      <c r="AL96" t="s">
        <v>207</v>
      </c>
      <c r="AM96" t="s">
        <v>208</v>
      </c>
      <c r="AN96" t="s">
        <v>209</v>
      </c>
      <c r="AO96" t="s">
        <v>210</v>
      </c>
      <c r="AP96" t="s">
        <v>211</v>
      </c>
      <c r="AQ96" t="s">
        <v>212</v>
      </c>
      <c r="AR96" t="s">
        <v>213</v>
      </c>
      <c r="AS96" t="s">
        <v>214</v>
      </c>
      <c r="AT96" t="s">
        <v>215</v>
      </c>
      <c r="AU96" t="s">
        <v>216</v>
      </c>
      <c r="AV96" t="s">
        <v>217</v>
      </c>
      <c r="AW96" t="s">
        <v>218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</row>
    <row r="97" spans="1:60" x14ac:dyDescent="0.2">
      <c r="A97" t="s">
        <v>283</v>
      </c>
      <c r="B97">
        <f>B95/$A$99</f>
        <v>0.70593308403721078</v>
      </c>
      <c r="C97">
        <f>C95/$A$99</f>
        <v>0.80875480403484323</v>
      </c>
      <c r="D97">
        <f t="shared" ref="D97:R97" si="9">D95/$A$99</f>
        <v>0.86664707089015114</v>
      </c>
      <c r="E97">
        <f t="shared" si="9"/>
        <v>0.91277317113095269</v>
      </c>
      <c r="F97">
        <f>F95/$A$100</f>
        <v>1.163843076982195</v>
      </c>
      <c r="G97">
        <f>G95/$A$100</f>
        <v>0.85949354431335778</v>
      </c>
      <c r="H97">
        <f>H95/$A$100</f>
        <v>0.65555841051792774</v>
      </c>
      <c r="I97">
        <f t="shared" ref="I97:J97" si="10">I95/$A$99</f>
        <v>0.70593308403721078</v>
      </c>
      <c r="J97">
        <f t="shared" si="10"/>
        <v>0.80875480403484312</v>
      </c>
      <c r="K97">
        <f t="shared" si="9"/>
        <v>0.86664707089015114</v>
      </c>
      <c r="L97">
        <f t="shared" si="9"/>
        <v>0.91277317113095269</v>
      </c>
      <c r="M97">
        <f t="shared" ref="M97:O97" si="11">M95/$A$100</f>
        <v>1.163843076982195</v>
      </c>
      <c r="N97">
        <f t="shared" si="11"/>
        <v>0.85949354431335778</v>
      </c>
      <c r="O97">
        <f t="shared" si="11"/>
        <v>0.65555841051792751</v>
      </c>
      <c r="P97">
        <f t="shared" ref="P97:Q97" si="12">P95/$A$99</f>
        <v>0.70593308403721078</v>
      </c>
      <c r="Q97">
        <f t="shared" si="12"/>
        <v>0.80875480403484312</v>
      </c>
      <c r="R97">
        <f t="shared" si="9"/>
        <v>0.86664707089015125</v>
      </c>
      <c r="S97">
        <f t="shared" ref="S97:Z97" si="13">S95/$A$99</f>
        <v>0.91277317113095258</v>
      </c>
      <c r="T97">
        <f t="shared" ref="T97:V97" si="14">T95/$A$100</f>
        <v>1.163843076982195</v>
      </c>
      <c r="U97">
        <f t="shared" si="14"/>
        <v>0.85949354431335778</v>
      </c>
      <c r="V97">
        <f t="shared" si="14"/>
        <v>0.65555841051792751</v>
      </c>
      <c r="W97">
        <f t="shared" ref="W97:X97" si="15">W95/$A$99</f>
        <v>0.70593308403721078</v>
      </c>
      <c r="X97">
        <f t="shared" si="15"/>
        <v>0.80875480403484323</v>
      </c>
      <c r="Y97">
        <f t="shared" si="13"/>
        <v>0.86664707089015125</v>
      </c>
      <c r="Z97">
        <f t="shared" si="13"/>
        <v>0.91277317113095258</v>
      </c>
      <c r="AA97">
        <f t="shared" ref="AA97:AC97" si="16">AA95/$A$100</f>
        <v>1.163843076982195</v>
      </c>
      <c r="AB97">
        <f t="shared" si="16"/>
        <v>0.85949354431335778</v>
      </c>
      <c r="AC97">
        <f t="shared" si="16"/>
        <v>0.65555841051792751</v>
      </c>
      <c r="AF97" t="s">
        <v>199</v>
      </c>
      <c r="AG97" t="s">
        <v>219</v>
      </c>
      <c r="AH97" t="s">
        <v>220</v>
      </c>
      <c r="AI97" t="s">
        <v>221</v>
      </c>
      <c r="AJ97" t="s">
        <v>222</v>
      </c>
      <c r="AK97" t="s">
        <v>223</v>
      </c>
      <c r="AL97" t="s">
        <v>224</v>
      </c>
      <c r="AM97" t="s">
        <v>225</v>
      </c>
      <c r="AN97" t="s">
        <v>226</v>
      </c>
      <c r="AO97" t="s">
        <v>227</v>
      </c>
      <c r="AP97" t="s">
        <v>228</v>
      </c>
      <c r="AQ97" t="s">
        <v>229</v>
      </c>
      <c r="AR97" t="s">
        <v>230</v>
      </c>
      <c r="AS97" t="s">
        <v>231</v>
      </c>
      <c r="AT97" t="s">
        <v>232</v>
      </c>
      <c r="AU97" t="s">
        <v>233</v>
      </c>
      <c r="AV97" t="s">
        <v>234</v>
      </c>
      <c r="AW97" t="s">
        <v>235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</row>
    <row r="98" spans="1:60" x14ac:dyDescent="0.2">
      <c r="A98" t="s">
        <v>282</v>
      </c>
      <c r="AF98" t="s">
        <v>200</v>
      </c>
      <c r="AG98" t="s">
        <v>236</v>
      </c>
      <c r="AH98" t="s">
        <v>237</v>
      </c>
      <c r="AI98" t="s">
        <v>238</v>
      </c>
      <c r="AJ98" t="s">
        <v>239</v>
      </c>
      <c r="AK98" t="s">
        <v>240</v>
      </c>
      <c r="AL98" t="s">
        <v>241</v>
      </c>
      <c r="AM98" t="s">
        <v>242</v>
      </c>
      <c r="AN98" t="s">
        <v>243</v>
      </c>
      <c r="AO98" t="s">
        <v>244</v>
      </c>
      <c r="AP98" t="s">
        <v>245</v>
      </c>
      <c r="AQ98" t="s">
        <v>246</v>
      </c>
      <c r="AR98" t="s">
        <v>247</v>
      </c>
      <c r="AS98" t="s">
        <v>248</v>
      </c>
      <c r="AT98" t="s">
        <v>249</v>
      </c>
      <c r="AU98" t="s">
        <v>250</v>
      </c>
      <c r="AV98" t="s">
        <v>251</v>
      </c>
      <c r="AW98" t="s">
        <v>252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</row>
    <row r="99" spans="1:60" x14ac:dyDescent="0.2">
      <c r="A99">
        <v>30</v>
      </c>
    </row>
    <row r="100" spans="1:60" x14ac:dyDescent="0.2">
      <c r="A100">
        <v>24.5</v>
      </c>
    </row>
    <row r="102" spans="1:60" x14ac:dyDescent="0.2">
      <c r="C102" t="s">
        <v>285</v>
      </c>
      <c r="D102" t="s">
        <v>286</v>
      </c>
      <c r="E102" t="s">
        <v>287</v>
      </c>
    </row>
    <row r="103" spans="1:60" x14ac:dyDescent="0.2">
      <c r="C103" s="75">
        <f>(SUM(B97:E97)+SUM(I97:L97)+SUM(P97:S97)+SUM(W97:Z97))/(16)</f>
        <v>0.82352703252328951</v>
      </c>
      <c r="D103" s="75">
        <f>(SUM(F97:H97)+SUM(M97:O97)+SUM(T97:V97)+SUM(AA97:AC97))/12</f>
        <v>0.89296501060449351</v>
      </c>
      <c r="E103" s="75">
        <f>C103*16/28+D103*12/28</f>
        <v>0.85328616598666263</v>
      </c>
    </row>
    <row r="107" spans="1:60" x14ac:dyDescent="0.2">
      <c r="B107" t="s">
        <v>290</v>
      </c>
      <c r="C107" t="s">
        <v>289</v>
      </c>
      <c r="E107" t="s">
        <v>285</v>
      </c>
      <c r="F107" t="s">
        <v>286</v>
      </c>
      <c r="G107" t="s">
        <v>287</v>
      </c>
    </row>
    <row r="108" spans="1:60" x14ac:dyDescent="0.2">
      <c r="A108" t="s">
        <v>288</v>
      </c>
      <c r="B108">
        <v>30</v>
      </c>
      <c r="C108">
        <v>24.5</v>
      </c>
      <c r="E108" s="74">
        <v>0.82352703252328951</v>
      </c>
      <c r="F108" s="74">
        <v>0.89296501060449351</v>
      </c>
      <c r="G108" s="74">
        <v>0.85328616598666263</v>
      </c>
    </row>
    <row r="109" spans="1:60" x14ac:dyDescent="0.2">
      <c r="A109" t="s">
        <v>200</v>
      </c>
      <c r="B109">
        <v>15</v>
      </c>
      <c r="C109">
        <v>13.3</v>
      </c>
      <c r="E109" s="74">
        <v>0.82472173582088448</v>
      </c>
      <c r="F109" s="74">
        <v>0.89123068627295832</v>
      </c>
      <c r="G109" s="74">
        <v>0.85322557172891611</v>
      </c>
    </row>
    <row r="110" spans="1:60" x14ac:dyDescent="0.2">
      <c r="A110" t="s">
        <v>291</v>
      </c>
      <c r="B110">
        <v>15</v>
      </c>
      <c r="C110">
        <v>11.2</v>
      </c>
      <c r="E110" s="74">
        <v>0.8223323292256941</v>
      </c>
      <c r="F110" s="74">
        <v>0.89502452074819117</v>
      </c>
      <c r="G110" s="74">
        <v>0.85348612559247861</v>
      </c>
    </row>
    <row r="118" spans="1:14" x14ac:dyDescent="0.2">
      <c r="A118" t="s">
        <v>292</v>
      </c>
    </row>
    <row r="120" spans="1:14" x14ac:dyDescent="0.2">
      <c r="A120" t="s">
        <v>297</v>
      </c>
    </row>
    <row r="121" spans="1:14" x14ac:dyDescent="0.2">
      <c r="B121" t="s">
        <v>293</v>
      </c>
      <c r="C121" t="s">
        <v>294</v>
      </c>
      <c r="E121" t="s">
        <v>295</v>
      </c>
    </row>
    <row r="122" spans="1:14" x14ac:dyDescent="0.2">
      <c r="B122" t="s">
        <v>33</v>
      </c>
      <c r="E122" t="s">
        <v>33</v>
      </c>
      <c r="G122" t="s">
        <v>296</v>
      </c>
      <c r="H122">
        <f>$E$123</f>
        <v>14.100000000000001</v>
      </c>
      <c r="I122">
        <f t="shared" ref="I122:K125" si="17">$E$123</f>
        <v>14.100000000000001</v>
      </c>
      <c r="J122">
        <f t="shared" si="17"/>
        <v>14.100000000000001</v>
      </c>
      <c r="K122">
        <f t="shared" si="17"/>
        <v>14.100000000000001</v>
      </c>
      <c r="L122">
        <f>$E$124</f>
        <v>11.600000000000001</v>
      </c>
      <c r="M122">
        <f t="shared" ref="M122:N125" si="18">$E$124</f>
        <v>11.600000000000001</v>
      </c>
      <c r="N122">
        <f t="shared" si="18"/>
        <v>11.600000000000001</v>
      </c>
    </row>
    <row r="123" spans="1:14" x14ac:dyDescent="0.2">
      <c r="A123" t="s">
        <v>290</v>
      </c>
      <c r="B123">
        <v>30</v>
      </c>
      <c r="C123">
        <v>0.47</v>
      </c>
      <c r="E123">
        <f>_xlfn.CEILING.MATH(B123*C123,0.1)</f>
        <v>14.100000000000001</v>
      </c>
      <c r="H123">
        <f t="shared" ref="H123:H125" si="19">$E$123</f>
        <v>14.100000000000001</v>
      </c>
      <c r="I123">
        <f t="shared" si="17"/>
        <v>14.100000000000001</v>
      </c>
      <c r="J123">
        <f t="shared" si="17"/>
        <v>14.100000000000001</v>
      </c>
      <c r="K123">
        <f t="shared" si="17"/>
        <v>14.100000000000001</v>
      </c>
      <c r="L123">
        <f t="shared" ref="L123:L125" si="20">$E$124</f>
        <v>11.600000000000001</v>
      </c>
      <c r="M123">
        <f t="shared" si="18"/>
        <v>11.600000000000001</v>
      </c>
      <c r="N123">
        <f t="shared" si="18"/>
        <v>11.600000000000001</v>
      </c>
    </row>
    <row r="124" spans="1:14" x14ac:dyDescent="0.2">
      <c r="A124" t="s">
        <v>289</v>
      </c>
      <c r="B124">
        <v>24.5</v>
      </c>
      <c r="C124">
        <f>C123</f>
        <v>0.47</v>
      </c>
      <c r="E124">
        <f>_xlfn.CEILING.MATH(B124*C124,0.1)</f>
        <v>11.600000000000001</v>
      </c>
      <c r="H124">
        <f t="shared" si="19"/>
        <v>14.100000000000001</v>
      </c>
      <c r="I124">
        <f t="shared" si="17"/>
        <v>14.100000000000001</v>
      </c>
      <c r="J124">
        <f t="shared" si="17"/>
        <v>14.100000000000001</v>
      </c>
      <c r="K124">
        <f t="shared" si="17"/>
        <v>14.100000000000001</v>
      </c>
      <c r="L124">
        <f t="shared" si="20"/>
        <v>11.600000000000001</v>
      </c>
      <c r="M124">
        <f t="shared" si="18"/>
        <v>11.600000000000001</v>
      </c>
      <c r="N124">
        <f t="shared" si="18"/>
        <v>11.600000000000001</v>
      </c>
    </row>
    <row r="125" spans="1:14" x14ac:dyDescent="0.2">
      <c r="B125" t="s">
        <v>44</v>
      </c>
      <c r="E125" t="s">
        <v>44</v>
      </c>
      <c r="H125">
        <f t="shared" si="19"/>
        <v>14.100000000000001</v>
      </c>
      <c r="I125">
        <f t="shared" si="17"/>
        <v>14.100000000000001</v>
      </c>
      <c r="J125">
        <f t="shared" si="17"/>
        <v>14.100000000000001</v>
      </c>
      <c r="K125">
        <f t="shared" si="17"/>
        <v>14.100000000000001</v>
      </c>
      <c r="L125">
        <f t="shared" si="20"/>
        <v>11.600000000000001</v>
      </c>
      <c r="M125">
        <f t="shared" si="18"/>
        <v>11.600000000000001</v>
      </c>
      <c r="N125">
        <f t="shared" si="18"/>
        <v>11.600000000000001</v>
      </c>
    </row>
    <row r="126" spans="1:14" x14ac:dyDescent="0.2">
      <c r="A126" t="s">
        <v>290</v>
      </c>
      <c r="B126">
        <v>5.5</v>
      </c>
      <c r="C126">
        <v>0.54</v>
      </c>
      <c r="E126">
        <f>_xlfn.CEILING.MATH(B126*C126,0.1)</f>
        <v>3</v>
      </c>
    </row>
    <row r="127" spans="1:14" x14ac:dyDescent="0.2">
      <c r="A127" t="s">
        <v>289</v>
      </c>
      <c r="B127">
        <v>3</v>
      </c>
      <c r="C127">
        <f>C126</f>
        <v>0.54</v>
      </c>
      <c r="E127">
        <f>_xlfn.CEILING.MATH(B127*C127,0.1)</f>
        <v>1.7000000000000002</v>
      </c>
      <c r="H127">
        <f>$E$126</f>
        <v>3</v>
      </c>
      <c r="I127">
        <f t="shared" ref="I127:K130" si="21">$E$126</f>
        <v>3</v>
      </c>
      <c r="J127">
        <f t="shared" si="21"/>
        <v>3</v>
      </c>
      <c r="K127">
        <f t="shared" si="21"/>
        <v>3</v>
      </c>
      <c r="L127">
        <f>$E$127</f>
        <v>1.7000000000000002</v>
      </c>
      <c r="M127">
        <f t="shared" ref="M127:N130" si="22">$E$127</f>
        <v>1.7000000000000002</v>
      </c>
      <c r="N127">
        <f t="shared" si="22"/>
        <v>1.7000000000000002</v>
      </c>
    </row>
    <row r="128" spans="1:14" x14ac:dyDescent="0.2">
      <c r="H128">
        <f t="shared" ref="H128:H130" si="23">$E$126</f>
        <v>3</v>
      </c>
      <c r="I128">
        <f t="shared" si="21"/>
        <v>3</v>
      </c>
      <c r="J128">
        <f t="shared" si="21"/>
        <v>3</v>
      </c>
      <c r="K128">
        <f t="shared" si="21"/>
        <v>3</v>
      </c>
      <c r="L128">
        <f t="shared" ref="L128:L130" si="24">$E$127</f>
        <v>1.7000000000000002</v>
      </c>
      <c r="M128">
        <f t="shared" si="22"/>
        <v>1.7000000000000002</v>
      </c>
      <c r="N128">
        <f t="shared" si="22"/>
        <v>1.7000000000000002</v>
      </c>
    </row>
    <row r="129" spans="1:14" x14ac:dyDescent="0.2">
      <c r="H129">
        <f t="shared" si="23"/>
        <v>3</v>
      </c>
      <c r="I129">
        <f t="shared" si="21"/>
        <v>3</v>
      </c>
      <c r="J129">
        <f t="shared" si="21"/>
        <v>3</v>
      </c>
      <c r="K129">
        <f t="shared" si="21"/>
        <v>3</v>
      </c>
      <c r="L129">
        <f t="shared" si="24"/>
        <v>1.7000000000000002</v>
      </c>
      <c r="M129">
        <f t="shared" si="22"/>
        <v>1.7000000000000002</v>
      </c>
      <c r="N129">
        <f t="shared" si="22"/>
        <v>1.7000000000000002</v>
      </c>
    </row>
    <row r="130" spans="1:14" x14ac:dyDescent="0.2">
      <c r="H130">
        <f t="shared" si="23"/>
        <v>3</v>
      </c>
      <c r="I130">
        <f t="shared" si="21"/>
        <v>3</v>
      </c>
      <c r="J130">
        <f t="shared" si="21"/>
        <v>3</v>
      </c>
      <c r="K130">
        <f t="shared" si="21"/>
        <v>3</v>
      </c>
      <c r="L130">
        <f t="shared" si="24"/>
        <v>1.7000000000000002</v>
      </c>
      <c r="M130">
        <f t="shared" si="22"/>
        <v>1.7000000000000002</v>
      </c>
      <c r="N130">
        <f t="shared" si="22"/>
        <v>1.7000000000000002</v>
      </c>
    </row>
    <row r="134" spans="1:14" x14ac:dyDescent="0.2">
      <c r="A134" t="s">
        <v>298</v>
      </c>
    </row>
    <row r="135" spans="1:14" x14ac:dyDescent="0.2">
      <c r="B135" t="s">
        <v>293</v>
      </c>
      <c r="C135" t="s">
        <v>294</v>
      </c>
      <c r="E135" t="s">
        <v>295</v>
      </c>
    </row>
    <row r="136" spans="1:14" x14ac:dyDescent="0.2">
      <c r="B136" t="s">
        <v>33</v>
      </c>
      <c r="E136" t="s">
        <v>33</v>
      </c>
      <c r="G136" t="s">
        <v>296</v>
      </c>
      <c r="H136" s="77">
        <f>$E$137</f>
        <v>13.5</v>
      </c>
      <c r="I136" s="77">
        <f t="shared" ref="I136:K139" si="25">$E$137</f>
        <v>13.5</v>
      </c>
      <c r="J136" s="77">
        <f t="shared" si="25"/>
        <v>13.5</v>
      </c>
      <c r="K136" s="77">
        <f t="shared" si="25"/>
        <v>13.5</v>
      </c>
      <c r="L136" s="77">
        <f>$E$138</f>
        <v>11.100000000000001</v>
      </c>
      <c r="M136" s="77">
        <f t="shared" ref="M136:N139" si="26">$E$138</f>
        <v>11.100000000000001</v>
      </c>
      <c r="N136" s="77">
        <f t="shared" si="26"/>
        <v>11.100000000000001</v>
      </c>
    </row>
    <row r="137" spans="1:14" x14ac:dyDescent="0.2">
      <c r="A137" t="s">
        <v>290</v>
      </c>
      <c r="B137">
        <v>30</v>
      </c>
      <c r="C137">
        <v>0.45</v>
      </c>
      <c r="E137">
        <f>_xlfn.CEILING.MATH(B137*C137,0.1)</f>
        <v>13.5</v>
      </c>
      <c r="H137" s="77">
        <f t="shared" ref="H137:H139" si="27">$E$137</f>
        <v>13.5</v>
      </c>
      <c r="I137" s="77">
        <f t="shared" si="25"/>
        <v>13.5</v>
      </c>
      <c r="J137" s="77">
        <f t="shared" si="25"/>
        <v>13.5</v>
      </c>
      <c r="K137" s="77">
        <f t="shared" si="25"/>
        <v>13.5</v>
      </c>
      <c r="L137" s="77">
        <f t="shared" ref="L137:L139" si="28">$E$138</f>
        <v>11.100000000000001</v>
      </c>
      <c r="M137" s="77">
        <f t="shared" si="26"/>
        <v>11.100000000000001</v>
      </c>
      <c r="N137" s="77">
        <f t="shared" si="26"/>
        <v>11.100000000000001</v>
      </c>
    </row>
    <row r="138" spans="1:14" x14ac:dyDescent="0.2">
      <c r="A138" t="s">
        <v>289</v>
      </c>
      <c r="B138">
        <v>24.5</v>
      </c>
      <c r="C138">
        <f>C137</f>
        <v>0.45</v>
      </c>
      <c r="E138">
        <f>_xlfn.CEILING.MATH(B138*C138,0.1)</f>
        <v>11.100000000000001</v>
      </c>
      <c r="H138" s="77">
        <f t="shared" si="27"/>
        <v>13.5</v>
      </c>
      <c r="I138" s="77">
        <f t="shared" si="25"/>
        <v>13.5</v>
      </c>
      <c r="J138" s="77">
        <f t="shared" si="25"/>
        <v>13.5</v>
      </c>
      <c r="K138" s="77">
        <f t="shared" si="25"/>
        <v>13.5</v>
      </c>
      <c r="L138" s="77">
        <f t="shared" si="28"/>
        <v>11.100000000000001</v>
      </c>
      <c r="M138" s="77">
        <f t="shared" si="26"/>
        <v>11.100000000000001</v>
      </c>
      <c r="N138" s="77">
        <f t="shared" si="26"/>
        <v>11.100000000000001</v>
      </c>
    </row>
    <row r="139" spans="1:14" x14ac:dyDescent="0.2">
      <c r="B139" t="s">
        <v>44</v>
      </c>
      <c r="E139" t="s">
        <v>44</v>
      </c>
      <c r="H139" s="77">
        <f t="shared" si="27"/>
        <v>13.5</v>
      </c>
      <c r="I139" s="77">
        <f t="shared" si="25"/>
        <v>13.5</v>
      </c>
      <c r="J139" s="77">
        <f t="shared" si="25"/>
        <v>13.5</v>
      </c>
      <c r="K139" s="77">
        <f t="shared" si="25"/>
        <v>13.5</v>
      </c>
      <c r="L139" s="77">
        <f t="shared" si="28"/>
        <v>11.100000000000001</v>
      </c>
      <c r="M139" s="77">
        <f t="shared" si="26"/>
        <v>11.100000000000001</v>
      </c>
      <c r="N139" s="77">
        <f t="shared" si="26"/>
        <v>11.100000000000001</v>
      </c>
    </row>
    <row r="140" spans="1:14" x14ac:dyDescent="0.2">
      <c r="A140" t="s">
        <v>290</v>
      </c>
      <c r="B140">
        <v>5.5</v>
      </c>
      <c r="C140">
        <v>0.49</v>
      </c>
      <c r="E140">
        <f>_xlfn.CEILING.MATH(B140*C140,0.1)</f>
        <v>2.7</v>
      </c>
      <c r="H140" s="77"/>
      <c r="I140" s="77"/>
      <c r="J140" s="77"/>
      <c r="K140" s="77"/>
      <c r="L140" s="77"/>
      <c r="M140" s="77"/>
      <c r="N140" s="77"/>
    </row>
    <row r="141" spans="1:14" x14ac:dyDescent="0.2">
      <c r="A141" t="s">
        <v>289</v>
      </c>
      <c r="B141">
        <v>3</v>
      </c>
      <c r="C141">
        <f>C140</f>
        <v>0.49</v>
      </c>
      <c r="E141">
        <f>_xlfn.CEILING.MATH(B141*C141,0.1)</f>
        <v>1.5</v>
      </c>
      <c r="H141" s="77">
        <f>$E$140</f>
        <v>2.7</v>
      </c>
      <c r="I141" s="77">
        <f t="shared" ref="I141:K144" si="29">$E$140</f>
        <v>2.7</v>
      </c>
      <c r="J141" s="77">
        <f t="shared" si="29"/>
        <v>2.7</v>
      </c>
      <c r="K141" s="77">
        <f t="shared" si="29"/>
        <v>2.7</v>
      </c>
      <c r="L141" s="77">
        <f>$E$141</f>
        <v>1.5</v>
      </c>
      <c r="M141" s="77">
        <f t="shared" ref="M141:N144" si="30">$E$141</f>
        <v>1.5</v>
      </c>
      <c r="N141" s="77">
        <f t="shared" si="30"/>
        <v>1.5</v>
      </c>
    </row>
    <row r="142" spans="1:14" x14ac:dyDescent="0.2">
      <c r="H142" s="77">
        <f t="shared" ref="H142:H144" si="31">$E$140</f>
        <v>2.7</v>
      </c>
      <c r="I142" s="77">
        <f t="shared" si="29"/>
        <v>2.7</v>
      </c>
      <c r="J142" s="77">
        <f t="shared" si="29"/>
        <v>2.7</v>
      </c>
      <c r="K142" s="77">
        <f t="shared" si="29"/>
        <v>2.7</v>
      </c>
      <c r="L142" s="77">
        <f t="shared" ref="L142:L144" si="32">$E$141</f>
        <v>1.5</v>
      </c>
      <c r="M142" s="77">
        <f t="shared" si="30"/>
        <v>1.5</v>
      </c>
      <c r="N142" s="77">
        <f t="shared" si="30"/>
        <v>1.5</v>
      </c>
    </row>
    <row r="143" spans="1:14" x14ac:dyDescent="0.2">
      <c r="H143" s="77">
        <f t="shared" si="31"/>
        <v>2.7</v>
      </c>
      <c r="I143" s="77">
        <f t="shared" si="29"/>
        <v>2.7</v>
      </c>
      <c r="J143" s="77">
        <f t="shared" si="29"/>
        <v>2.7</v>
      </c>
      <c r="K143" s="77">
        <f t="shared" si="29"/>
        <v>2.7</v>
      </c>
      <c r="L143" s="77">
        <f t="shared" si="32"/>
        <v>1.5</v>
      </c>
      <c r="M143" s="77">
        <f t="shared" si="30"/>
        <v>1.5</v>
      </c>
      <c r="N143" s="77">
        <f t="shared" si="30"/>
        <v>1.5</v>
      </c>
    </row>
    <row r="144" spans="1:14" x14ac:dyDescent="0.2">
      <c r="H144" s="77">
        <f t="shared" si="31"/>
        <v>2.7</v>
      </c>
      <c r="I144" s="77">
        <f t="shared" si="29"/>
        <v>2.7</v>
      </c>
      <c r="J144" s="77">
        <f t="shared" si="29"/>
        <v>2.7</v>
      </c>
      <c r="K144" s="77">
        <f t="shared" si="29"/>
        <v>2.7</v>
      </c>
      <c r="L144" s="77">
        <f t="shared" si="32"/>
        <v>1.5</v>
      </c>
      <c r="M144" s="77">
        <f t="shared" si="30"/>
        <v>1.5</v>
      </c>
      <c r="N144" s="77">
        <f t="shared" si="30"/>
        <v>1.5</v>
      </c>
    </row>
    <row r="146" spans="1:35" x14ac:dyDescent="0.2">
      <c r="H146">
        <v>1</v>
      </c>
      <c r="I146">
        <v>2</v>
      </c>
      <c r="J146">
        <v>3</v>
      </c>
      <c r="K146">
        <v>4</v>
      </c>
      <c r="L146">
        <v>5</v>
      </c>
      <c r="M146">
        <v>6</v>
      </c>
      <c r="N146">
        <v>7</v>
      </c>
      <c r="O146">
        <v>8</v>
      </c>
      <c r="P146">
        <v>9</v>
      </c>
      <c r="Q146">
        <v>10</v>
      </c>
      <c r="R146">
        <v>11</v>
      </c>
      <c r="S146">
        <v>12</v>
      </c>
      <c r="T146">
        <v>13</v>
      </c>
      <c r="U146">
        <v>14</v>
      </c>
      <c r="V146">
        <v>15</v>
      </c>
      <c r="W146">
        <v>16</v>
      </c>
      <c r="X146">
        <v>17</v>
      </c>
      <c r="Y146">
        <v>18</v>
      </c>
      <c r="Z146">
        <v>19</v>
      </c>
      <c r="AA146">
        <v>20</v>
      </c>
      <c r="AB146">
        <v>21</v>
      </c>
      <c r="AC146">
        <v>22</v>
      </c>
      <c r="AD146">
        <v>23</v>
      </c>
      <c r="AE146">
        <v>24</v>
      </c>
      <c r="AF146">
        <v>25</v>
      </c>
      <c r="AG146">
        <v>26</v>
      </c>
      <c r="AH146">
        <v>27</v>
      </c>
      <c r="AI146">
        <v>28</v>
      </c>
    </row>
    <row r="147" spans="1:35" x14ac:dyDescent="0.2">
      <c r="A147" t="s">
        <v>281</v>
      </c>
      <c r="H147" s="77">
        <f>H122+H136</f>
        <v>27.6</v>
      </c>
      <c r="I147" s="77">
        <f t="shared" ref="I147:N147" si="33">I122+I136</f>
        <v>27.6</v>
      </c>
      <c r="J147" s="77">
        <f t="shared" si="33"/>
        <v>27.6</v>
      </c>
      <c r="K147" s="77">
        <f t="shared" si="33"/>
        <v>27.6</v>
      </c>
      <c r="L147" s="77">
        <f t="shared" si="33"/>
        <v>22.700000000000003</v>
      </c>
      <c r="M147" s="77">
        <f t="shared" si="33"/>
        <v>22.700000000000003</v>
      </c>
      <c r="N147" s="77">
        <f t="shared" si="33"/>
        <v>22.700000000000003</v>
      </c>
      <c r="O147">
        <f>H147</f>
        <v>27.6</v>
      </c>
      <c r="P147">
        <f t="shared" ref="P147:AE148" si="34">I147</f>
        <v>27.6</v>
      </c>
      <c r="Q147">
        <f t="shared" si="34"/>
        <v>27.6</v>
      </c>
      <c r="R147">
        <f t="shared" si="34"/>
        <v>27.6</v>
      </c>
      <c r="S147">
        <f t="shared" si="34"/>
        <v>22.700000000000003</v>
      </c>
      <c r="T147">
        <f t="shared" si="34"/>
        <v>22.700000000000003</v>
      </c>
      <c r="U147">
        <f t="shared" si="34"/>
        <v>22.700000000000003</v>
      </c>
      <c r="V147">
        <f t="shared" si="34"/>
        <v>27.6</v>
      </c>
      <c r="W147">
        <f t="shared" si="34"/>
        <v>27.6</v>
      </c>
      <c r="X147">
        <f t="shared" si="34"/>
        <v>27.6</v>
      </c>
      <c r="Y147">
        <f t="shared" si="34"/>
        <v>27.6</v>
      </c>
      <c r="Z147">
        <f t="shared" si="34"/>
        <v>22.700000000000003</v>
      </c>
      <c r="AA147">
        <f t="shared" si="34"/>
        <v>22.700000000000003</v>
      </c>
      <c r="AB147">
        <f t="shared" si="34"/>
        <v>22.700000000000003</v>
      </c>
      <c r="AC147">
        <f t="shared" si="34"/>
        <v>27.6</v>
      </c>
      <c r="AD147">
        <f t="shared" si="34"/>
        <v>27.6</v>
      </c>
      <c r="AE147">
        <f t="shared" si="34"/>
        <v>27.6</v>
      </c>
      <c r="AF147">
        <f t="shared" ref="AF147:AI148" si="35">Y147</f>
        <v>27.6</v>
      </c>
      <c r="AG147">
        <f t="shared" si="35"/>
        <v>22.700000000000003</v>
      </c>
      <c r="AH147">
        <f t="shared" si="35"/>
        <v>22.700000000000003</v>
      </c>
      <c r="AI147">
        <f t="shared" si="35"/>
        <v>22.700000000000003</v>
      </c>
    </row>
    <row r="148" spans="1:35" x14ac:dyDescent="0.2">
      <c r="H148" s="77">
        <f>H127+H141</f>
        <v>5.7</v>
      </c>
      <c r="I148" s="77">
        <f t="shared" ref="I148:N148" si="36">I127+I141</f>
        <v>5.7</v>
      </c>
      <c r="J148" s="77">
        <f t="shared" si="36"/>
        <v>5.7</v>
      </c>
      <c r="K148" s="77">
        <f t="shared" si="36"/>
        <v>5.7</v>
      </c>
      <c r="L148" s="77">
        <f t="shared" si="36"/>
        <v>3.2</v>
      </c>
      <c r="M148" s="77">
        <f t="shared" si="36"/>
        <v>3.2</v>
      </c>
      <c r="N148" s="77">
        <f t="shared" si="36"/>
        <v>3.2</v>
      </c>
      <c r="O148">
        <f>H148</f>
        <v>5.7</v>
      </c>
      <c r="P148">
        <f t="shared" si="34"/>
        <v>5.7</v>
      </c>
      <c r="Q148">
        <f t="shared" si="34"/>
        <v>5.7</v>
      </c>
      <c r="R148">
        <f t="shared" si="34"/>
        <v>5.7</v>
      </c>
      <c r="S148">
        <f t="shared" si="34"/>
        <v>3.2</v>
      </c>
      <c r="T148">
        <f t="shared" si="34"/>
        <v>3.2</v>
      </c>
      <c r="U148">
        <f t="shared" si="34"/>
        <v>3.2</v>
      </c>
      <c r="V148">
        <f t="shared" si="34"/>
        <v>5.7</v>
      </c>
      <c r="W148">
        <f t="shared" si="34"/>
        <v>5.7</v>
      </c>
      <c r="X148">
        <f t="shared" si="34"/>
        <v>5.7</v>
      </c>
      <c r="Y148">
        <f t="shared" si="34"/>
        <v>5.7</v>
      </c>
      <c r="Z148">
        <f t="shared" si="34"/>
        <v>3.2</v>
      </c>
      <c r="AA148">
        <f t="shared" si="34"/>
        <v>3.2</v>
      </c>
      <c r="AB148">
        <f t="shared" si="34"/>
        <v>3.2</v>
      </c>
      <c r="AC148">
        <f t="shared" si="34"/>
        <v>5.7</v>
      </c>
      <c r="AD148">
        <f t="shared" si="34"/>
        <v>5.7</v>
      </c>
      <c r="AE148">
        <f t="shared" si="34"/>
        <v>5.7</v>
      </c>
      <c r="AF148">
        <f t="shared" si="35"/>
        <v>5.7</v>
      </c>
      <c r="AG148">
        <f t="shared" si="35"/>
        <v>3.2</v>
      </c>
      <c r="AH148">
        <f t="shared" si="35"/>
        <v>3.2</v>
      </c>
      <c r="AI148">
        <f t="shared" si="35"/>
        <v>3.2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CCB1A-FBCF-4E47-8A85-D286B5326D8E}">
  <dimension ref="A1:BH110"/>
  <sheetViews>
    <sheetView topLeftCell="A75" workbookViewId="0">
      <selection activeCell="B99" sqref="B99"/>
    </sheetView>
  </sheetViews>
  <sheetFormatPr baseColWidth="10" defaultColWidth="11" defaultRowHeight="16" x14ac:dyDescent="0.2"/>
  <cols>
    <col min="1" max="1" width="18.1640625" customWidth="1"/>
  </cols>
  <sheetData>
    <row r="1" spans="1:21" ht="17" thickBot="1" x14ac:dyDescent="0.25">
      <c r="A1" s="7" t="s">
        <v>43</v>
      </c>
      <c r="B1" s="51" t="s">
        <v>13</v>
      </c>
      <c r="C1" s="51" t="s">
        <v>14</v>
      </c>
      <c r="D1" s="51" t="s">
        <v>15</v>
      </c>
      <c r="E1" s="51" t="s">
        <v>16</v>
      </c>
      <c r="F1" s="51" t="s">
        <v>17</v>
      </c>
      <c r="G1" s="51" t="s">
        <v>18</v>
      </c>
      <c r="H1" s="51" t="s">
        <v>19</v>
      </c>
      <c r="I1" s="51" t="s">
        <v>20</v>
      </c>
      <c r="J1" s="51" t="s">
        <v>21</v>
      </c>
      <c r="K1" s="51" t="s">
        <v>22</v>
      </c>
      <c r="L1" s="51" t="s">
        <v>23</v>
      </c>
      <c r="M1" s="51" t="s">
        <v>24</v>
      </c>
      <c r="N1" s="51" t="s">
        <v>25</v>
      </c>
      <c r="O1" s="51" t="s">
        <v>26</v>
      </c>
      <c r="P1" s="51" t="s">
        <v>27</v>
      </c>
      <c r="Q1" s="51" t="s">
        <v>28</v>
      </c>
      <c r="R1" s="51" t="s">
        <v>29</v>
      </c>
      <c r="S1" s="51" t="s">
        <v>30</v>
      </c>
      <c r="T1" s="51" t="s">
        <v>31</v>
      </c>
      <c r="U1" s="51" t="s">
        <v>32</v>
      </c>
    </row>
    <row r="2" spans="1:21" x14ac:dyDescent="0.2">
      <c r="A2" s="7" t="s">
        <v>38</v>
      </c>
      <c r="B2" s="52">
        <v>2.4615384615384615E-2</v>
      </c>
      <c r="C2" s="53">
        <v>1.2307692307692308E-2</v>
      </c>
      <c r="D2" s="53">
        <v>0</v>
      </c>
      <c r="E2" s="53">
        <v>0</v>
      </c>
      <c r="F2" s="53">
        <v>0</v>
      </c>
      <c r="G2" s="53">
        <v>0</v>
      </c>
      <c r="H2" s="53">
        <v>0</v>
      </c>
      <c r="I2" s="53">
        <v>0</v>
      </c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  <c r="P2" s="53">
        <v>0</v>
      </c>
      <c r="Q2" s="53">
        <v>0</v>
      </c>
      <c r="R2" s="53">
        <v>0</v>
      </c>
      <c r="S2" s="53">
        <v>0</v>
      </c>
      <c r="T2" s="53">
        <v>0</v>
      </c>
      <c r="U2" s="54">
        <v>0</v>
      </c>
    </row>
    <row r="3" spans="1:21" x14ac:dyDescent="0.2">
      <c r="A3" s="7" t="s">
        <v>37</v>
      </c>
      <c r="B3" s="55">
        <v>0.98750000000000004</v>
      </c>
      <c r="C3" s="56">
        <v>0.85</v>
      </c>
      <c r="D3" s="56">
        <v>0</v>
      </c>
      <c r="E3" s="56">
        <v>0</v>
      </c>
      <c r="F3" s="56">
        <v>0</v>
      </c>
      <c r="G3" s="56">
        <v>0</v>
      </c>
      <c r="H3" s="56">
        <v>0</v>
      </c>
      <c r="I3" s="56">
        <v>0</v>
      </c>
      <c r="J3" s="56">
        <v>0</v>
      </c>
      <c r="K3" s="56">
        <v>0</v>
      </c>
      <c r="L3" s="56">
        <v>0</v>
      </c>
      <c r="M3" s="56">
        <v>0</v>
      </c>
      <c r="N3" s="56">
        <v>0</v>
      </c>
      <c r="O3" s="56">
        <v>0</v>
      </c>
      <c r="P3" s="56">
        <v>0</v>
      </c>
      <c r="Q3" s="56">
        <v>0</v>
      </c>
      <c r="R3" s="56">
        <v>0</v>
      </c>
      <c r="S3" s="56">
        <v>0</v>
      </c>
      <c r="T3" s="56">
        <v>0</v>
      </c>
      <c r="U3" s="57">
        <v>0</v>
      </c>
    </row>
    <row r="4" spans="1:21" x14ac:dyDescent="0.2">
      <c r="A4" s="7" t="s">
        <v>111</v>
      </c>
      <c r="B4" s="55">
        <v>3.3333333333333333E-2</v>
      </c>
      <c r="C4" s="56">
        <v>0</v>
      </c>
      <c r="D4" s="56">
        <v>0</v>
      </c>
      <c r="E4" s="56">
        <v>0</v>
      </c>
      <c r="F4" s="56">
        <v>0</v>
      </c>
      <c r="G4" s="56">
        <v>0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7">
        <v>0</v>
      </c>
    </row>
    <row r="5" spans="1:21" x14ac:dyDescent="0.2">
      <c r="A5" s="7" t="s">
        <v>108</v>
      </c>
      <c r="B5" s="55">
        <v>0.97058823529411764</v>
      </c>
      <c r="C5" s="56">
        <v>5.8823529411764705E-2</v>
      </c>
      <c r="D5" s="56">
        <v>0</v>
      </c>
      <c r="E5" s="56">
        <v>0</v>
      </c>
      <c r="F5" s="56">
        <v>0</v>
      </c>
      <c r="G5" s="56">
        <v>0</v>
      </c>
      <c r="H5" s="56">
        <v>0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7">
        <v>0</v>
      </c>
    </row>
    <row r="6" spans="1:21" x14ac:dyDescent="0.2">
      <c r="A6" s="7" t="s">
        <v>110</v>
      </c>
      <c r="B6" s="55">
        <v>0.79591836734693877</v>
      </c>
      <c r="C6" s="56">
        <v>0.26530612244897961</v>
      </c>
      <c r="D6" s="56">
        <v>0</v>
      </c>
      <c r="E6" s="56">
        <v>0</v>
      </c>
      <c r="F6" s="56">
        <v>0</v>
      </c>
      <c r="G6" s="56">
        <v>0</v>
      </c>
      <c r="H6" s="56">
        <v>0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7">
        <v>0</v>
      </c>
    </row>
    <row r="7" spans="1:21" x14ac:dyDescent="0.2">
      <c r="A7" s="7" t="s">
        <v>109</v>
      </c>
      <c r="B7" s="55">
        <v>1</v>
      </c>
      <c r="C7" s="56">
        <v>0.93023255813953487</v>
      </c>
      <c r="D7" s="56">
        <v>0</v>
      </c>
      <c r="E7" s="56">
        <v>0</v>
      </c>
      <c r="F7" s="56">
        <v>0</v>
      </c>
      <c r="G7" s="56">
        <v>0</v>
      </c>
      <c r="H7" s="56">
        <v>0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56">
        <v>0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>
        <v>0</v>
      </c>
      <c r="U7" s="57">
        <v>0</v>
      </c>
    </row>
    <row r="8" spans="1:21" x14ac:dyDescent="0.2">
      <c r="A8" s="7" t="s">
        <v>40</v>
      </c>
      <c r="B8" s="55">
        <v>6.5217391304347824E-2</v>
      </c>
      <c r="C8" s="56">
        <v>2.1739130434782608E-2</v>
      </c>
      <c r="D8" s="56">
        <v>0</v>
      </c>
      <c r="E8" s="56">
        <v>0</v>
      </c>
      <c r="F8" s="56">
        <v>0</v>
      </c>
      <c r="G8" s="56">
        <v>0</v>
      </c>
      <c r="H8" s="56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56">
        <v>0</v>
      </c>
      <c r="O8" s="56">
        <v>0</v>
      </c>
      <c r="P8" s="56">
        <v>0</v>
      </c>
      <c r="Q8" s="56">
        <v>0</v>
      </c>
      <c r="R8" s="56">
        <v>0</v>
      </c>
      <c r="S8" s="56">
        <v>0</v>
      </c>
      <c r="T8" s="56">
        <v>0</v>
      </c>
      <c r="U8" s="57">
        <v>0</v>
      </c>
    </row>
    <row r="9" spans="1:21" x14ac:dyDescent="0.2">
      <c r="A9" s="7" t="s">
        <v>39</v>
      </c>
      <c r="B9" s="55">
        <v>0.61538461538461542</v>
      </c>
      <c r="C9" s="56">
        <v>0.27350427350427353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56">
        <v>0</v>
      </c>
      <c r="P9" s="56">
        <v>0</v>
      </c>
      <c r="Q9" s="56">
        <v>0</v>
      </c>
      <c r="R9" s="56">
        <v>0</v>
      </c>
      <c r="S9" s="56">
        <v>0</v>
      </c>
      <c r="T9" s="56">
        <v>0</v>
      </c>
      <c r="U9" s="57">
        <v>0</v>
      </c>
    </row>
    <row r="10" spans="1:21" x14ac:dyDescent="0.2">
      <c r="A10" s="7" t="s">
        <v>114</v>
      </c>
      <c r="B10" s="55">
        <v>4.6511627906976744E-2</v>
      </c>
      <c r="C10" s="56">
        <v>1.1627906976744186E-2</v>
      </c>
      <c r="D10" s="56">
        <v>0</v>
      </c>
      <c r="E10" s="56">
        <v>0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56">
        <v>0</v>
      </c>
      <c r="P10" s="56">
        <v>0</v>
      </c>
      <c r="Q10" s="56">
        <v>0</v>
      </c>
      <c r="R10" s="56">
        <v>0</v>
      </c>
      <c r="S10" s="56">
        <v>0</v>
      </c>
      <c r="T10" s="56">
        <v>0</v>
      </c>
      <c r="U10" s="57">
        <v>0</v>
      </c>
    </row>
    <row r="11" spans="1:21" x14ac:dyDescent="0.2">
      <c r="A11" s="7" t="s">
        <v>113</v>
      </c>
      <c r="B11" s="55">
        <v>3.125E-2</v>
      </c>
      <c r="C11" s="56">
        <v>0</v>
      </c>
      <c r="D11" s="56">
        <v>0</v>
      </c>
      <c r="E11" s="56">
        <v>0</v>
      </c>
      <c r="F11" s="56">
        <v>0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7">
        <v>0</v>
      </c>
    </row>
    <row r="12" spans="1:21" x14ac:dyDescent="0.2">
      <c r="A12" s="7" t="s">
        <v>112</v>
      </c>
      <c r="B12" s="55">
        <v>0.87755102040816324</v>
      </c>
      <c r="C12" s="56">
        <v>0.2857142857142857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7">
        <v>0</v>
      </c>
    </row>
    <row r="13" spans="1:21" x14ac:dyDescent="0.2">
      <c r="A13" s="7" t="s">
        <v>115</v>
      </c>
      <c r="B13" s="55">
        <v>1</v>
      </c>
      <c r="C13" s="56">
        <v>1</v>
      </c>
      <c r="D13" s="56">
        <v>0</v>
      </c>
      <c r="E13" s="56">
        <v>0</v>
      </c>
      <c r="F13" s="56">
        <v>0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6">
        <v>0</v>
      </c>
      <c r="Q13" s="56">
        <v>0</v>
      </c>
      <c r="R13" s="56">
        <v>0</v>
      </c>
      <c r="S13" s="56">
        <v>0</v>
      </c>
      <c r="T13" s="56">
        <v>0</v>
      </c>
      <c r="U13" s="57">
        <v>0</v>
      </c>
    </row>
    <row r="14" spans="1:21" x14ac:dyDescent="0.2">
      <c r="A14" s="7" t="s">
        <v>35</v>
      </c>
      <c r="B14" s="55">
        <v>5.7142857142857141E-2</v>
      </c>
      <c r="C14" s="56">
        <v>1.4285714285714285E-2</v>
      </c>
      <c r="D14" s="56">
        <v>0</v>
      </c>
      <c r="E14" s="56">
        <v>0</v>
      </c>
      <c r="F14" s="56">
        <v>0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7">
        <v>0</v>
      </c>
    </row>
    <row r="15" spans="1:21" x14ac:dyDescent="0.2">
      <c r="A15" s="7" t="s">
        <v>36</v>
      </c>
      <c r="B15" s="55">
        <v>0.97826086956521741</v>
      </c>
      <c r="C15" s="56">
        <v>0.91304347826086951</v>
      </c>
      <c r="D15" s="56">
        <v>0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7">
        <v>0</v>
      </c>
    </row>
    <row r="16" spans="1:21" x14ac:dyDescent="0.2">
      <c r="A16" s="7" t="s">
        <v>107</v>
      </c>
      <c r="B16" s="55">
        <v>9.5419847328244278E-3</v>
      </c>
      <c r="C16" s="56">
        <v>3.8167938931297708E-3</v>
      </c>
      <c r="D16" s="56">
        <v>0</v>
      </c>
      <c r="E16" s="56">
        <v>0</v>
      </c>
      <c r="F16" s="56">
        <v>0</v>
      </c>
      <c r="G16" s="56">
        <v>0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7">
        <v>0</v>
      </c>
    </row>
    <row r="17" spans="1:43" x14ac:dyDescent="0.2">
      <c r="A17" s="7" t="s">
        <v>103</v>
      </c>
      <c r="B17" s="55">
        <v>0.77142857142857146</v>
      </c>
      <c r="C17" s="56">
        <v>0.26666666666666666</v>
      </c>
      <c r="D17" s="56">
        <v>0</v>
      </c>
      <c r="E17" s="56">
        <v>0</v>
      </c>
      <c r="F17" s="56">
        <v>0</v>
      </c>
      <c r="G17" s="56">
        <v>0</v>
      </c>
      <c r="H17" s="56">
        <v>0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56">
        <v>0</v>
      </c>
      <c r="P17" s="56">
        <v>0</v>
      </c>
      <c r="Q17" s="56">
        <v>0</v>
      </c>
      <c r="R17" s="56">
        <v>0</v>
      </c>
      <c r="S17" s="56">
        <v>0</v>
      </c>
      <c r="T17" s="56">
        <v>0</v>
      </c>
      <c r="U17" s="57">
        <v>0</v>
      </c>
    </row>
    <row r="18" spans="1:43" x14ac:dyDescent="0.2">
      <c r="A18" s="7" t="s">
        <v>104</v>
      </c>
      <c r="B18" s="55">
        <v>6.6132264529058113E-2</v>
      </c>
      <c r="C18" s="56">
        <v>3.406813627254509E-2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7">
        <v>0</v>
      </c>
    </row>
    <row r="19" spans="1:43" x14ac:dyDescent="0.2">
      <c r="A19" s="7" t="s">
        <v>106</v>
      </c>
      <c r="B19" s="55">
        <v>0.95121951219512191</v>
      </c>
      <c r="C19" s="56">
        <v>0.34146341463414637</v>
      </c>
      <c r="D19" s="56">
        <v>0</v>
      </c>
      <c r="E19" s="56">
        <v>0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56">
        <v>0</v>
      </c>
      <c r="P19" s="56">
        <v>0</v>
      </c>
      <c r="Q19" s="56">
        <v>0</v>
      </c>
      <c r="R19" s="56">
        <v>0</v>
      </c>
      <c r="S19" s="56">
        <v>0</v>
      </c>
      <c r="T19" s="56">
        <v>0</v>
      </c>
      <c r="U19" s="57">
        <v>0</v>
      </c>
    </row>
    <row r="20" spans="1:43" x14ac:dyDescent="0.2">
      <c r="A20" s="7" t="s">
        <v>105</v>
      </c>
      <c r="B20" s="55">
        <v>0.3576923076923077</v>
      </c>
      <c r="C20" s="56">
        <v>0.17692307692307693</v>
      </c>
      <c r="D20" s="56">
        <v>0</v>
      </c>
      <c r="E20" s="56">
        <v>0</v>
      </c>
      <c r="F20" s="56">
        <v>0</v>
      </c>
      <c r="G20" s="56">
        <v>0</v>
      </c>
      <c r="H20" s="56">
        <v>0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56">
        <v>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  <c r="U20" s="57">
        <v>0</v>
      </c>
    </row>
    <row r="21" spans="1:43" x14ac:dyDescent="0.2">
      <c r="A21" s="7" t="s">
        <v>34</v>
      </c>
      <c r="B21" s="55">
        <v>6.1224489795918366E-2</v>
      </c>
      <c r="C21" s="56">
        <v>2.0408163265306121E-2</v>
      </c>
      <c r="D21" s="56">
        <v>0</v>
      </c>
      <c r="E21" s="56">
        <v>0</v>
      </c>
      <c r="F21" s="56">
        <v>0</v>
      </c>
      <c r="G21" s="56">
        <v>0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  <c r="S21" s="56">
        <v>0</v>
      </c>
      <c r="T21" s="56">
        <v>0</v>
      </c>
      <c r="U21" s="57">
        <v>0</v>
      </c>
    </row>
    <row r="22" spans="1:43" x14ac:dyDescent="0.2">
      <c r="A22" s="7" t="s">
        <v>42</v>
      </c>
      <c r="B22" s="55">
        <v>8.0717488789237665E-2</v>
      </c>
      <c r="C22" s="56">
        <v>4.0358744394618833E-2</v>
      </c>
      <c r="D22" s="56">
        <v>0</v>
      </c>
      <c r="E22" s="56">
        <v>0</v>
      </c>
      <c r="F22" s="56">
        <v>0</v>
      </c>
      <c r="G22" s="56">
        <v>0</v>
      </c>
      <c r="H22" s="56">
        <v>0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56">
        <v>0</v>
      </c>
      <c r="P22" s="56">
        <v>0</v>
      </c>
      <c r="Q22" s="56">
        <v>0</v>
      </c>
      <c r="R22" s="56">
        <v>0</v>
      </c>
      <c r="S22" s="56">
        <v>0</v>
      </c>
      <c r="T22" s="56">
        <v>0</v>
      </c>
      <c r="U22" s="57">
        <v>0</v>
      </c>
    </row>
    <row r="23" spans="1:43" x14ac:dyDescent="0.2">
      <c r="A23" s="7" t="s">
        <v>41</v>
      </c>
      <c r="B23" s="55">
        <v>0</v>
      </c>
      <c r="C23" s="56">
        <v>0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7">
        <v>0</v>
      </c>
    </row>
    <row r="24" spans="1:43" x14ac:dyDescent="0.2">
      <c r="A24" s="7" t="s">
        <v>118</v>
      </c>
      <c r="B24" s="55">
        <v>2.7522935779816515E-2</v>
      </c>
      <c r="C24" s="56">
        <v>1.834862385321101E-2</v>
      </c>
      <c r="D24" s="56">
        <v>0</v>
      </c>
      <c r="E24" s="56">
        <v>0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7">
        <v>0</v>
      </c>
    </row>
    <row r="25" spans="1:43" x14ac:dyDescent="0.2">
      <c r="A25" s="7" t="s">
        <v>117</v>
      </c>
      <c r="B25" s="55">
        <v>0.85185185185185186</v>
      </c>
      <c r="C25" s="56">
        <v>0.51851851851851849</v>
      </c>
      <c r="D25" s="56">
        <v>0</v>
      </c>
      <c r="E25" s="56">
        <v>0</v>
      </c>
      <c r="F25" s="56">
        <v>0</v>
      </c>
      <c r="G25" s="56">
        <v>0</v>
      </c>
      <c r="H25" s="56">
        <v>0</v>
      </c>
      <c r="I25" s="56">
        <v>0</v>
      </c>
      <c r="J25" s="56">
        <v>0</v>
      </c>
      <c r="K25" s="56">
        <v>0</v>
      </c>
      <c r="L25" s="56">
        <v>0</v>
      </c>
      <c r="M25" s="56">
        <v>0</v>
      </c>
      <c r="N25" s="56">
        <v>0</v>
      </c>
      <c r="O25" s="56">
        <v>0</v>
      </c>
      <c r="P25" s="56">
        <v>0</v>
      </c>
      <c r="Q25" s="56">
        <v>0</v>
      </c>
      <c r="R25" s="56">
        <v>0</v>
      </c>
      <c r="S25" s="56">
        <v>0</v>
      </c>
      <c r="T25" s="56">
        <v>0</v>
      </c>
      <c r="U25" s="57">
        <v>0</v>
      </c>
    </row>
    <row r="26" spans="1:43" ht="17" thickBot="1" x14ac:dyDescent="0.25">
      <c r="A26" s="7" t="s">
        <v>116</v>
      </c>
      <c r="B26" s="58">
        <v>0</v>
      </c>
      <c r="C26" s="59">
        <v>0</v>
      </c>
      <c r="D26" s="59">
        <v>0</v>
      </c>
      <c r="E26" s="59">
        <v>0</v>
      </c>
      <c r="F26" s="59">
        <v>0</v>
      </c>
      <c r="G26" s="59">
        <v>0</v>
      </c>
      <c r="H26" s="59">
        <v>0</v>
      </c>
      <c r="I26" s="59">
        <v>0</v>
      </c>
      <c r="J26" s="59">
        <v>0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60">
        <v>0</v>
      </c>
    </row>
    <row r="27" spans="1:43" x14ac:dyDescent="0.2"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x14ac:dyDescent="0.2"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33" spans="1:27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7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7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41" spans="1:27" ht="17" thickBot="1" x14ac:dyDescent="0.25">
      <c r="W41" t="s">
        <v>188</v>
      </c>
      <c r="X41" t="s">
        <v>189</v>
      </c>
    </row>
    <row r="42" spans="1:27" x14ac:dyDescent="0.2">
      <c r="A42" t="s">
        <v>38</v>
      </c>
      <c r="B42" s="4">
        <f>B2*$X42</f>
        <v>3.446153846153846E-2</v>
      </c>
      <c r="C42" s="4">
        <f>C2*$X42</f>
        <v>1.723076923076923E-2</v>
      </c>
      <c r="D42" s="4">
        <f t="shared" ref="C42:U55" si="0">D2*$X42</f>
        <v>0</v>
      </c>
      <c r="E42" s="4">
        <f t="shared" si="0"/>
        <v>0</v>
      </c>
      <c r="F42" s="4">
        <f t="shared" si="0"/>
        <v>0</v>
      </c>
      <c r="G42" s="4">
        <f t="shared" si="0"/>
        <v>0</v>
      </c>
      <c r="H42" s="4">
        <f t="shared" si="0"/>
        <v>0</v>
      </c>
      <c r="I42" s="4">
        <f t="shared" si="0"/>
        <v>0</v>
      </c>
      <c r="J42" s="4">
        <f t="shared" si="0"/>
        <v>0</v>
      </c>
      <c r="K42" s="4">
        <f t="shared" si="0"/>
        <v>0</v>
      </c>
      <c r="L42" s="4">
        <f t="shared" si="0"/>
        <v>0</v>
      </c>
      <c r="M42" s="4">
        <f t="shared" si="0"/>
        <v>0</v>
      </c>
      <c r="N42" s="4">
        <f t="shared" si="0"/>
        <v>0</v>
      </c>
      <c r="O42" s="4">
        <f t="shared" si="0"/>
        <v>0</v>
      </c>
      <c r="P42" s="4">
        <f t="shared" si="0"/>
        <v>0</v>
      </c>
      <c r="Q42" s="4">
        <f t="shared" si="0"/>
        <v>0</v>
      </c>
      <c r="R42" s="4">
        <f t="shared" si="0"/>
        <v>0</v>
      </c>
      <c r="S42" s="4">
        <f t="shared" si="0"/>
        <v>0</v>
      </c>
      <c r="T42" s="4">
        <f t="shared" si="0"/>
        <v>0</v>
      </c>
      <c r="U42" s="4">
        <f t="shared" si="0"/>
        <v>0</v>
      </c>
      <c r="W42" s="49">
        <v>28</v>
      </c>
      <c r="X42">
        <f>W42/20</f>
        <v>1.4</v>
      </c>
      <c r="AA42" s="49">
        <v>28</v>
      </c>
    </row>
    <row r="43" spans="1:27" x14ac:dyDescent="0.2">
      <c r="A43" t="s">
        <v>37</v>
      </c>
      <c r="B43" s="4">
        <f t="shared" ref="B43:Q58" si="1">B3*$X43</f>
        <v>0.29625000000000001</v>
      </c>
      <c r="C43" s="4">
        <f t="shared" si="0"/>
        <v>0.255</v>
      </c>
      <c r="D43" s="4">
        <f t="shared" si="0"/>
        <v>0</v>
      </c>
      <c r="E43" s="4">
        <f t="shared" si="0"/>
        <v>0</v>
      </c>
      <c r="F43" s="4">
        <f t="shared" si="0"/>
        <v>0</v>
      </c>
      <c r="G43" s="4">
        <f t="shared" si="0"/>
        <v>0</v>
      </c>
      <c r="H43" s="4">
        <f t="shared" si="0"/>
        <v>0</v>
      </c>
      <c r="I43" s="4">
        <f t="shared" si="0"/>
        <v>0</v>
      </c>
      <c r="J43" s="4">
        <f t="shared" si="0"/>
        <v>0</v>
      </c>
      <c r="K43" s="4">
        <f t="shared" si="0"/>
        <v>0</v>
      </c>
      <c r="L43" s="4">
        <f t="shared" si="0"/>
        <v>0</v>
      </c>
      <c r="M43" s="4">
        <f t="shared" si="0"/>
        <v>0</v>
      </c>
      <c r="N43" s="4">
        <f t="shared" si="0"/>
        <v>0</v>
      </c>
      <c r="O43" s="4">
        <f t="shared" si="0"/>
        <v>0</v>
      </c>
      <c r="P43" s="4">
        <f t="shared" si="0"/>
        <v>0</v>
      </c>
      <c r="Q43" s="4">
        <f t="shared" si="0"/>
        <v>0</v>
      </c>
      <c r="R43" s="4">
        <f t="shared" si="0"/>
        <v>0</v>
      </c>
      <c r="S43" s="4">
        <f t="shared" si="0"/>
        <v>0</v>
      </c>
      <c r="T43" s="4">
        <f t="shared" si="0"/>
        <v>0</v>
      </c>
      <c r="U43" s="4">
        <f t="shared" si="0"/>
        <v>0</v>
      </c>
      <c r="W43" s="62">
        <v>6</v>
      </c>
      <c r="X43">
        <f t="shared" ref="X43:X66" si="2">W43/20</f>
        <v>0.3</v>
      </c>
      <c r="AA43" s="62">
        <v>6</v>
      </c>
    </row>
    <row r="44" spans="1:27" x14ac:dyDescent="0.2">
      <c r="A44" t="s">
        <v>111</v>
      </c>
      <c r="B44" s="4">
        <f t="shared" si="1"/>
        <v>3.3333333333333335E-3</v>
      </c>
      <c r="C44" s="4">
        <f t="shared" si="0"/>
        <v>0</v>
      </c>
      <c r="D44" s="4">
        <f t="shared" si="0"/>
        <v>0</v>
      </c>
      <c r="E44" s="4">
        <f t="shared" si="0"/>
        <v>0</v>
      </c>
      <c r="F44" s="4">
        <f t="shared" si="0"/>
        <v>0</v>
      </c>
      <c r="G44" s="4">
        <f t="shared" si="0"/>
        <v>0</v>
      </c>
      <c r="H44" s="4">
        <f t="shared" si="0"/>
        <v>0</v>
      </c>
      <c r="I44" s="4">
        <f t="shared" si="0"/>
        <v>0</v>
      </c>
      <c r="J44" s="4">
        <f t="shared" si="0"/>
        <v>0</v>
      </c>
      <c r="K44" s="4">
        <f t="shared" si="0"/>
        <v>0</v>
      </c>
      <c r="L44" s="4">
        <f t="shared" si="0"/>
        <v>0</v>
      </c>
      <c r="M44" s="4">
        <f t="shared" si="0"/>
        <v>0</v>
      </c>
      <c r="N44" s="4">
        <f t="shared" si="0"/>
        <v>0</v>
      </c>
      <c r="O44" s="4">
        <f t="shared" si="0"/>
        <v>0</v>
      </c>
      <c r="P44" s="4">
        <f t="shared" si="0"/>
        <v>0</v>
      </c>
      <c r="Q44" s="4">
        <f t="shared" si="0"/>
        <v>0</v>
      </c>
      <c r="R44" s="4">
        <f t="shared" si="0"/>
        <v>0</v>
      </c>
      <c r="S44" s="4">
        <f t="shared" si="0"/>
        <v>0</v>
      </c>
      <c r="T44" s="4">
        <f t="shared" si="0"/>
        <v>0</v>
      </c>
      <c r="U44" s="4">
        <f t="shared" si="0"/>
        <v>0</v>
      </c>
      <c r="W44" s="62">
        <v>2</v>
      </c>
      <c r="X44">
        <f t="shared" si="2"/>
        <v>0.1</v>
      </c>
      <c r="AA44" s="62">
        <v>2</v>
      </c>
    </row>
    <row r="45" spans="1:27" x14ac:dyDescent="0.2">
      <c r="A45" t="s">
        <v>108</v>
      </c>
      <c r="B45" s="4">
        <f t="shared" si="1"/>
        <v>9.7058823529411767E-2</v>
      </c>
      <c r="C45" s="4">
        <f t="shared" si="0"/>
        <v>5.8823529411764705E-3</v>
      </c>
      <c r="D45" s="4">
        <f t="shared" si="0"/>
        <v>0</v>
      </c>
      <c r="E45" s="4">
        <f t="shared" si="0"/>
        <v>0</v>
      </c>
      <c r="F45" s="4">
        <f t="shared" si="0"/>
        <v>0</v>
      </c>
      <c r="G45" s="4">
        <f t="shared" si="0"/>
        <v>0</v>
      </c>
      <c r="H45" s="4">
        <f t="shared" si="0"/>
        <v>0</v>
      </c>
      <c r="I45" s="4">
        <f t="shared" si="0"/>
        <v>0</v>
      </c>
      <c r="J45" s="4">
        <f t="shared" si="0"/>
        <v>0</v>
      </c>
      <c r="K45" s="4">
        <f t="shared" si="0"/>
        <v>0</v>
      </c>
      <c r="L45" s="4">
        <f t="shared" si="0"/>
        <v>0</v>
      </c>
      <c r="M45" s="4">
        <f t="shared" si="0"/>
        <v>0</v>
      </c>
      <c r="N45" s="4">
        <f t="shared" si="0"/>
        <v>0</v>
      </c>
      <c r="O45" s="4">
        <f t="shared" si="0"/>
        <v>0</v>
      </c>
      <c r="P45" s="4">
        <f t="shared" si="0"/>
        <v>0</v>
      </c>
      <c r="Q45" s="4">
        <f t="shared" si="0"/>
        <v>0</v>
      </c>
      <c r="R45" s="4">
        <f t="shared" si="0"/>
        <v>0</v>
      </c>
      <c r="S45" s="4">
        <f t="shared" si="0"/>
        <v>0</v>
      </c>
      <c r="T45" s="4">
        <f t="shared" si="0"/>
        <v>0</v>
      </c>
      <c r="U45" s="4">
        <f t="shared" si="0"/>
        <v>0</v>
      </c>
      <c r="W45" s="62">
        <v>2</v>
      </c>
      <c r="X45">
        <f t="shared" si="2"/>
        <v>0.1</v>
      </c>
      <c r="AA45" s="62">
        <v>2</v>
      </c>
    </row>
    <row r="46" spans="1:27" x14ac:dyDescent="0.2">
      <c r="A46" t="s">
        <v>110</v>
      </c>
      <c r="B46" s="4">
        <f t="shared" si="1"/>
        <v>0.63673469387755111</v>
      </c>
      <c r="C46" s="4">
        <f t="shared" si="0"/>
        <v>0.21224489795918369</v>
      </c>
      <c r="D46" s="4">
        <f t="shared" si="0"/>
        <v>0</v>
      </c>
      <c r="E46" s="4">
        <f t="shared" si="0"/>
        <v>0</v>
      </c>
      <c r="F46" s="4">
        <f t="shared" si="0"/>
        <v>0</v>
      </c>
      <c r="G46" s="4">
        <f t="shared" si="0"/>
        <v>0</v>
      </c>
      <c r="H46" s="4">
        <f t="shared" si="0"/>
        <v>0</v>
      </c>
      <c r="I46" s="4">
        <f t="shared" si="0"/>
        <v>0</v>
      </c>
      <c r="J46" s="4">
        <f t="shared" si="0"/>
        <v>0</v>
      </c>
      <c r="K46" s="4">
        <f t="shared" si="0"/>
        <v>0</v>
      </c>
      <c r="L46" s="4">
        <f t="shared" si="0"/>
        <v>0</v>
      </c>
      <c r="M46" s="4">
        <f t="shared" si="0"/>
        <v>0</v>
      </c>
      <c r="N46" s="4">
        <f t="shared" si="0"/>
        <v>0</v>
      </c>
      <c r="O46" s="4">
        <f t="shared" si="0"/>
        <v>0</v>
      </c>
      <c r="P46" s="4">
        <f t="shared" si="0"/>
        <v>0</v>
      </c>
      <c r="Q46" s="4">
        <f t="shared" si="0"/>
        <v>0</v>
      </c>
      <c r="R46" s="4">
        <f t="shared" si="0"/>
        <v>0</v>
      </c>
      <c r="S46" s="4">
        <f t="shared" si="0"/>
        <v>0</v>
      </c>
      <c r="T46" s="4">
        <f t="shared" si="0"/>
        <v>0</v>
      </c>
      <c r="U46" s="4">
        <f t="shared" si="0"/>
        <v>0</v>
      </c>
      <c r="W46" s="62">
        <v>16</v>
      </c>
      <c r="X46">
        <f t="shared" si="2"/>
        <v>0.8</v>
      </c>
      <c r="AA46" s="62">
        <v>16</v>
      </c>
    </row>
    <row r="47" spans="1:27" x14ac:dyDescent="0.2">
      <c r="A47" t="s">
        <v>109</v>
      </c>
      <c r="B47" s="4">
        <f t="shared" si="1"/>
        <v>0.1</v>
      </c>
      <c r="C47" s="4">
        <f t="shared" si="0"/>
        <v>9.3023255813953487E-2</v>
      </c>
      <c r="D47" s="4">
        <f t="shared" si="0"/>
        <v>0</v>
      </c>
      <c r="E47" s="4">
        <f t="shared" si="0"/>
        <v>0</v>
      </c>
      <c r="F47" s="4">
        <f t="shared" si="0"/>
        <v>0</v>
      </c>
      <c r="G47" s="4">
        <f t="shared" si="0"/>
        <v>0</v>
      </c>
      <c r="H47" s="4">
        <f t="shared" si="0"/>
        <v>0</v>
      </c>
      <c r="I47" s="4">
        <f t="shared" si="0"/>
        <v>0</v>
      </c>
      <c r="J47" s="4">
        <f t="shared" si="0"/>
        <v>0</v>
      </c>
      <c r="K47" s="4">
        <f t="shared" si="0"/>
        <v>0</v>
      </c>
      <c r="L47" s="4">
        <f t="shared" si="0"/>
        <v>0</v>
      </c>
      <c r="M47" s="4">
        <f t="shared" si="0"/>
        <v>0</v>
      </c>
      <c r="N47" s="4">
        <f t="shared" si="0"/>
        <v>0</v>
      </c>
      <c r="O47" s="4">
        <f t="shared" si="0"/>
        <v>0</v>
      </c>
      <c r="P47" s="4">
        <f t="shared" si="0"/>
        <v>0</v>
      </c>
      <c r="Q47" s="4">
        <f t="shared" si="0"/>
        <v>0</v>
      </c>
      <c r="R47" s="4">
        <f t="shared" si="0"/>
        <v>0</v>
      </c>
      <c r="S47" s="4">
        <f t="shared" si="0"/>
        <v>0</v>
      </c>
      <c r="T47" s="4">
        <f t="shared" si="0"/>
        <v>0</v>
      </c>
      <c r="U47" s="4">
        <f t="shared" si="0"/>
        <v>0</v>
      </c>
      <c r="W47" s="62">
        <v>2</v>
      </c>
      <c r="X47">
        <f t="shared" si="2"/>
        <v>0.1</v>
      </c>
      <c r="AA47" s="62">
        <v>2</v>
      </c>
    </row>
    <row r="48" spans="1:27" x14ac:dyDescent="0.2">
      <c r="A48" t="s">
        <v>40</v>
      </c>
      <c r="B48" s="4">
        <f t="shared" si="1"/>
        <v>5.2173913043478265E-2</v>
      </c>
      <c r="C48" s="4">
        <f t="shared" si="0"/>
        <v>1.7391304347826087E-2</v>
      </c>
      <c r="D48" s="4">
        <f t="shared" si="0"/>
        <v>0</v>
      </c>
      <c r="E48" s="4">
        <f t="shared" si="0"/>
        <v>0</v>
      </c>
      <c r="F48" s="4">
        <f t="shared" si="0"/>
        <v>0</v>
      </c>
      <c r="G48" s="4">
        <f t="shared" si="0"/>
        <v>0</v>
      </c>
      <c r="H48" s="4">
        <f t="shared" si="0"/>
        <v>0</v>
      </c>
      <c r="I48" s="4">
        <f t="shared" si="0"/>
        <v>0</v>
      </c>
      <c r="J48" s="4">
        <f t="shared" si="0"/>
        <v>0</v>
      </c>
      <c r="K48" s="4">
        <f t="shared" si="0"/>
        <v>0</v>
      </c>
      <c r="L48" s="4">
        <f t="shared" si="0"/>
        <v>0</v>
      </c>
      <c r="M48" s="4">
        <f t="shared" si="0"/>
        <v>0</v>
      </c>
      <c r="N48" s="4">
        <f t="shared" si="0"/>
        <v>0</v>
      </c>
      <c r="O48" s="4">
        <f t="shared" si="0"/>
        <v>0</v>
      </c>
      <c r="P48" s="4">
        <f t="shared" si="0"/>
        <v>0</v>
      </c>
      <c r="Q48" s="4">
        <f t="shared" si="0"/>
        <v>0</v>
      </c>
      <c r="R48" s="4">
        <f t="shared" si="0"/>
        <v>0</v>
      </c>
      <c r="S48" s="4">
        <f t="shared" si="0"/>
        <v>0</v>
      </c>
      <c r="T48" s="4">
        <f t="shared" si="0"/>
        <v>0</v>
      </c>
      <c r="U48" s="4">
        <f t="shared" si="0"/>
        <v>0</v>
      </c>
      <c r="W48" s="62">
        <v>16</v>
      </c>
      <c r="X48">
        <f t="shared" si="2"/>
        <v>0.8</v>
      </c>
      <c r="AA48" s="62">
        <v>16</v>
      </c>
    </row>
    <row r="49" spans="1:27" x14ac:dyDescent="0.2">
      <c r="A49" t="s">
        <v>39</v>
      </c>
      <c r="B49" s="4">
        <f t="shared" si="1"/>
        <v>0.30769230769230771</v>
      </c>
      <c r="C49" s="4">
        <f t="shared" si="0"/>
        <v>0.13675213675213677</v>
      </c>
      <c r="D49" s="4">
        <f t="shared" si="0"/>
        <v>0</v>
      </c>
      <c r="E49" s="4">
        <f t="shared" si="0"/>
        <v>0</v>
      </c>
      <c r="F49" s="4">
        <f t="shared" si="0"/>
        <v>0</v>
      </c>
      <c r="G49" s="4">
        <f t="shared" si="0"/>
        <v>0</v>
      </c>
      <c r="H49" s="4">
        <f t="shared" si="0"/>
        <v>0</v>
      </c>
      <c r="I49" s="4">
        <f t="shared" si="0"/>
        <v>0</v>
      </c>
      <c r="J49" s="4">
        <f t="shared" si="0"/>
        <v>0</v>
      </c>
      <c r="K49" s="4">
        <f t="shared" si="0"/>
        <v>0</v>
      </c>
      <c r="L49" s="4">
        <f t="shared" si="0"/>
        <v>0</v>
      </c>
      <c r="M49" s="4">
        <f t="shared" si="0"/>
        <v>0</v>
      </c>
      <c r="N49" s="4">
        <f t="shared" si="0"/>
        <v>0</v>
      </c>
      <c r="O49" s="4">
        <f t="shared" si="0"/>
        <v>0</v>
      </c>
      <c r="P49" s="4">
        <f t="shared" si="0"/>
        <v>0</v>
      </c>
      <c r="Q49" s="4">
        <f t="shared" si="0"/>
        <v>0</v>
      </c>
      <c r="R49" s="4">
        <f t="shared" si="0"/>
        <v>0</v>
      </c>
      <c r="S49" s="4">
        <f t="shared" si="0"/>
        <v>0</v>
      </c>
      <c r="T49" s="4">
        <f t="shared" si="0"/>
        <v>0</v>
      </c>
      <c r="U49" s="4">
        <f t="shared" si="0"/>
        <v>0</v>
      </c>
      <c r="W49" s="62">
        <v>10</v>
      </c>
      <c r="X49">
        <f t="shared" si="2"/>
        <v>0.5</v>
      </c>
      <c r="AA49" s="62">
        <v>10</v>
      </c>
    </row>
    <row r="50" spans="1:27" x14ac:dyDescent="0.2">
      <c r="A50" t="s">
        <v>114</v>
      </c>
      <c r="B50" s="4">
        <f t="shared" si="1"/>
        <v>1.3953488372093023E-2</v>
      </c>
      <c r="C50" s="4">
        <f t="shared" si="0"/>
        <v>3.4883720930232558E-3</v>
      </c>
      <c r="D50" s="4">
        <f t="shared" si="0"/>
        <v>0</v>
      </c>
      <c r="E50" s="4">
        <f t="shared" si="0"/>
        <v>0</v>
      </c>
      <c r="F50" s="4">
        <f t="shared" si="0"/>
        <v>0</v>
      </c>
      <c r="G50" s="4">
        <f t="shared" si="0"/>
        <v>0</v>
      </c>
      <c r="H50" s="4">
        <f t="shared" si="0"/>
        <v>0</v>
      </c>
      <c r="I50" s="4">
        <f t="shared" si="0"/>
        <v>0</v>
      </c>
      <c r="J50" s="4">
        <f t="shared" si="0"/>
        <v>0</v>
      </c>
      <c r="K50" s="4">
        <f t="shared" si="0"/>
        <v>0</v>
      </c>
      <c r="L50" s="4">
        <f t="shared" si="0"/>
        <v>0</v>
      </c>
      <c r="M50" s="4">
        <f t="shared" si="0"/>
        <v>0</v>
      </c>
      <c r="N50" s="4">
        <f t="shared" si="0"/>
        <v>0</v>
      </c>
      <c r="O50" s="4">
        <f t="shared" si="0"/>
        <v>0</v>
      </c>
      <c r="P50" s="4">
        <f t="shared" si="0"/>
        <v>0</v>
      </c>
      <c r="Q50" s="4">
        <f t="shared" si="0"/>
        <v>0</v>
      </c>
      <c r="R50" s="4">
        <f t="shared" si="0"/>
        <v>0</v>
      </c>
      <c r="S50" s="4">
        <f t="shared" si="0"/>
        <v>0</v>
      </c>
      <c r="T50" s="4">
        <f t="shared" si="0"/>
        <v>0</v>
      </c>
      <c r="U50" s="4">
        <f t="shared" si="0"/>
        <v>0</v>
      </c>
      <c r="W50" s="62">
        <v>6</v>
      </c>
      <c r="X50">
        <f t="shared" si="2"/>
        <v>0.3</v>
      </c>
      <c r="AA50" s="62">
        <v>6</v>
      </c>
    </row>
    <row r="51" spans="1:27" x14ac:dyDescent="0.2">
      <c r="A51" t="s">
        <v>113</v>
      </c>
      <c r="B51" s="4">
        <f t="shared" si="1"/>
        <v>3.1250000000000002E-3</v>
      </c>
      <c r="C51" s="4">
        <f t="shared" si="0"/>
        <v>0</v>
      </c>
      <c r="D51" s="4">
        <f t="shared" si="0"/>
        <v>0</v>
      </c>
      <c r="E51" s="4">
        <f t="shared" si="0"/>
        <v>0</v>
      </c>
      <c r="F51" s="4">
        <f t="shared" si="0"/>
        <v>0</v>
      </c>
      <c r="G51" s="4">
        <f t="shared" si="0"/>
        <v>0</v>
      </c>
      <c r="H51" s="4">
        <f t="shared" si="0"/>
        <v>0</v>
      </c>
      <c r="I51" s="4">
        <f t="shared" si="0"/>
        <v>0</v>
      </c>
      <c r="J51" s="4">
        <f t="shared" si="0"/>
        <v>0</v>
      </c>
      <c r="K51" s="4">
        <f t="shared" si="0"/>
        <v>0</v>
      </c>
      <c r="L51" s="4">
        <f t="shared" si="0"/>
        <v>0</v>
      </c>
      <c r="M51" s="4">
        <f t="shared" si="0"/>
        <v>0</v>
      </c>
      <c r="N51" s="4">
        <f t="shared" si="0"/>
        <v>0</v>
      </c>
      <c r="O51" s="4">
        <f t="shared" si="0"/>
        <v>0</v>
      </c>
      <c r="P51" s="4">
        <f t="shared" si="0"/>
        <v>0</v>
      </c>
      <c r="Q51" s="4">
        <f t="shared" si="0"/>
        <v>0</v>
      </c>
      <c r="R51" s="4">
        <f t="shared" si="0"/>
        <v>0</v>
      </c>
      <c r="S51" s="4">
        <f t="shared" si="0"/>
        <v>0</v>
      </c>
      <c r="T51" s="4">
        <f t="shared" si="0"/>
        <v>0</v>
      </c>
      <c r="U51" s="4">
        <f t="shared" si="0"/>
        <v>0</v>
      </c>
      <c r="W51" s="62">
        <v>2</v>
      </c>
      <c r="X51">
        <f t="shared" si="2"/>
        <v>0.1</v>
      </c>
      <c r="AA51" s="62">
        <v>2</v>
      </c>
    </row>
    <row r="52" spans="1:27" x14ac:dyDescent="0.2">
      <c r="A52" t="s">
        <v>112</v>
      </c>
      <c r="B52" s="4">
        <f t="shared" si="1"/>
        <v>0.17551020408163265</v>
      </c>
      <c r="C52" s="4">
        <f t="shared" si="0"/>
        <v>5.7142857142857141E-2</v>
      </c>
      <c r="D52" s="4">
        <f t="shared" si="0"/>
        <v>0</v>
      </c>
      <c r="E52" s="4">
        <f t="shared" si="0"/>
        <v>0</v>
      </c>
      <c r="F52" s="4">
        <f t="shared" si="0"/>
        <v>0</v>
      </c>
      <c r="G52" s="4">
        <f t="shared" si="0"/>
        <v>0</v>
      </c>
      <c r="H52" s="4">
        <f t="shared" si="0"/>
        <v>0</v>
      </c>
      <c r="I52" s="4">
        <f t="shared" si="0"/>
        <v>0</v>
      </c>
      <c r="J52" s="4">
        <f t="shared" si="0"/>
        <v>0</v>
      </c>
      <c r="K52" s="4">
        <f t="shared" si="0"/>
        <v>0</v>
      </c>
      <c r="L52" s="4">
        <f t="shared" si="0"/>
        <v>0</v>
      </c>
      <c r="M52" s="4">
        <f t="shared" si="0"/>
        <v>0</v>
      </c>
      <c r="N52" s="4">
        <f t="shared" si="0"/>
        <v>0</v>
      </c>
      <c r="O52" s="4">
        <f t="shared" si="0"/>
        <v>0</v>
      </c>
      <c r="P52" s="4">
        <f t="shared" si="0"/>
        <v>0</v>
      </c>
      <c r="Q52" s="4">
        <f t="shared" si="0"/>
        <v>0</v>
      </c>
      <c r="R52" s="4">
        <f t="shared" si="0"/>
        <v>0</v>
      </c>
      <c r="S52" s="4">
        <f t="shared" si="0"/>
        <v>0</v>
      </c>
      <c r="T52" s="4">
        <f t="shared" si="0"/>
        <v>0</v>
      </c>
      <c r="U52" s="4">
        <f t="shared" si="0"/>
        <v>0</v>
      </c>
      <c r="W52" s="62">
        <v>4</v>
      </c>
      <c r="X52">
        <f t="shared" si="2"/>
        <v>0.2</v>
      </c>
      <c r="AA52" s="62">
        <v>4</v>
      </c>
    </row>
    <row r="53" spans="1:27" x14ac:dyDescent="0.2">
      <c r="A53" t="s">
        <v>115</v>
      </c>
      <c r="B53" s="4">
        <f t="shared" si="1"/>
        <v>0.1</v>
      </c>
      <c r="C53" s="4">
        <f t="shared" si="0"/>
        <v>0.1</v>
      </c>
      <c r="D53" s="4">
        <f t="shared" si="0"/>
        <v>0</v>
      </c>
      <c r="E53" s="4">
        <f t="shared" si="0"/>
        <v>0</v>
      </c>
      <c r="F53" s="4">
        <f t="shared" si="0"/>
        <v>0</v>
      </c>
      <c r="G53" s="4">
        <f t="shared" si="0"/>
        <v>0</v>
      </c>
      <c r="H53" s="4">
        <f t="shared" si="0"/>
        <v>0</v>
      </c>
      <c r="I53" s="4">
        <f t="shared" si="0"/>
        <v>0</v>
      </c>
      <c r="J53" s="4">
        <f t="shared" si="0"/>
        <v>0</v>
      </c>
      <c r="K53" s="4">
        <f t="shared" si="0"/>
        <v>0</v>
      </c>
      <c r="L53" s="4">
        <f t="shared" si="0"/>
        <v>0</v>
      </c>
      <c r="M53" s="4">
        <f t="shared" si="0"/>
        <v>0</v>
      </c>
      <c r="N53" s="4">
        <f t="shared" si="0"/>
        <v>0</v>
      </c>
      <c r="O53" s="4">
        <f t="shared" si="0"/>
        <v>0</v>
      </c>
      <c r="P53" s="4">
        <f t="shared" si="0"/>
        <v>0</v>
      </c>
      <c r="Q53" s="4">
        <f t="shared" si="0"/>
        <v>0</v>
      </c>
      <c r="R53" s="4">
        <f t="shared" si="0"/>
        <v>0</v>
      </c>
      <c r="S53" s="4">
        <f t="shared" si="0"/>
        <v>0</v>
      </c>
      <c r="T53" s="4">
        <f t="shared" si="0"/>
        <v>0</v>
      </c>
      <c r="U53" s="4">
        <f t="shared" si="0"/>
        <v>0</v>
      </c>
      <c r="W53" s="62">
        <v>2</v>
      </c>
      <c r="X53">
        <f t="shared" si="2"/>
        <v>0.1</v>
      </c>
      <c r="AA53" s="62">
        <v>2</v>
      </c>
    </row>
    <row r="54" spans="1:27" ht="15" customHeight="1" x14ac:dyDescent="0.2">
      <c r="A54" t="s">
        <v>35</v>
      </c>
      <c r="B54" s="4">
        <f t="shared" si="1"/>
        <v>1.714285714285714E-2</v>
      </c>
      <c r="C54" s="4">
        <f t="shared" si="0"/>
        <v>4.2857142857142851E-3</v>
      </c>
      <c r="D54" s="4">
        <f t="shared" si="0"/>
        <v>0</v>
      </c>
      <c r="E54" s="4">
        <f t="shared" si="0"/>
        <v>0</v>
      </c>
      <c r="F54" s="4">
        <f t="shared" si="0"/>
        <v>0</v>
      </c>
      <c r="G54" s="4">
        <f t="shared" si="0"/>
        <v>0</v>
      </c>
      <c r="H54" s="4">
        <f t="shared" si="0"/>
        <v>0</v>
      </c>
      <c r="I54" s="4">
        <f t="shared" si="0"/>
        <v>0</v>
      </c>
      <c r="J54" s="4">
        <f t="shared" si="0"/>
        <v>0</v>
      </c>
      <c r="K54" s="4">
        <f t="shared" si="0"/>
        <v>0</v>
      </c>
      <c r="L54" s="4">
        <f t="shared" si="0"/>
        <v>0</v>
      </c>
      <c r="M54" s="4">
        <f t="shared" si="0"/>
        <v>0</v>
      </c>
      <c r="N54" s="4">
        <f t="shared" si="0"/>
        <v>0</v>
      </c>
      <c r="O54" s="4">
        <f t="shared" si="0"/>
        <v>0</v>
      </c>
      <c r="P54" s="4">
        <f t="shared" si="0"/>
        <v>0</v>
      </c>
      <c r="Q54" s="4">
        <f t="shared" si="0"/>
        <v>0</v>
      </c>
      <c r="R54" s="4">
        <f t="shared" si="0"/>
        <v>0</v>
      </c>
      <c r="S54" s="4">
        <f t="shared" si="0"/>
        <v>0</v>
      </c>
      <c r="T54" s="4">
        <f t="shared" si="0"/>
        <v>0</v>
      </c>
      <c r="U54" s="4">
        <f t="shared" si="0"/>
        <v>0</v>
      </c>
      <c r="W54" s="62">
        <v>6</v>
      </c>
      <c r="X54">
        <f t="shared" si="2"/>
        <v>0.3</v>
      </c>
      <c r="AA54" s="62">
        <v>6</v>
      </c>
    </row>
    <row r="55" spans="1:27" x14ac:dyDescent="0.2">
      <c r="A55" t="s">
        <v>36</v>
      </c>
      <c r="B55" s="4">
        <f t="shared" si="1"/>
        <v>0.19565217391304349</v>
      </c>
      <c r="C55" s="4">
        <f t="shared" si="0"/>
        <v>0.18260869565217391</v>
      </c>
      <c r="D55" s="4">
        <f t="shared" si="0"/>
        <v>0</v>
      </c>
      <c r="E55" s="4">
        <f t="shared" si="0"/>
        <v>0</v>
      </c>
      <c r="F55" s="4">
        <f t="shared" si="0"/>
        <v>0</v>
      </c>
      <c r="G55" s="4">
        <f t="shared" si="0"/>
        <v>0</v>
      </c>
      <c r="H55" s="4">
        <f t="shared" si="0"/>
        <v>0</v>
      </c>
      <c r="I55" s="4">
        <f t="shared" si="0"/>
        <v>0</v>
      </c>
      <c r="J55" s="4">
        <f t="shared" si="0"/>
        <v>0</v>
      </c>
      <c r="K55" s="4">
        <f t="shared" si="0"/>
        <v>0</v>
      </c>
      <c r="L55" s="4">
        <f t="shared" ref="L55:U58" si="3">L15*$X55</f>
        <v>0</v>
      </c>
      <c r="M55" s="4">
        <f t="shared" si="3"/>
        <v>0</v>
      </c>
      <c r="N55" s="4">
        <f t="shared" si="3"/>
        <v>0</v>
      </c>
      <c r="O55" s="4">
        <f t="shared" si="3"/>
        <v>0</v>
      </c>
      <c r="P55" s="4">
        <f t="shared" si="3"/>
        <v>0</v>
      </c>
      <c r="Q55" s="4">
        <f t="shared" si="3"/>
        <v>0</v>
      </c>
      <c r="R55" s="4">
        <f t="shared" si="3"/>
        <v>0</v>
      </c>
      <c r="S55" s="4">
        <f t="shared" si="3"/>
        <v>0</v>
      </c>
      <c r="T55" s="4">
        <f t="shared" si="3"/>
        <v>0</v>
      </c>
      <c r="U55" s="4">
        <f t="shared" si="3"/>
        <v>0</v>
      </c>
      <c r="W55" s="62">
        <v>4</v>
      </c>
      <c r="X55">
        <f t="shared" si="2"/>
        <v>0.2</v>
      </c>
      <c r="AA55" s="62">
        <v>4</v>
      </c>
    </row>
    <row r="56" spans="1:27" x14ac:dyDescent="0.2">
      <c r="A56" t="s">
        <v>107</v>
      </c>
      <c r="B56" s="4">
        <f t="shared" si="1"/>
        <v>2.0992366412213744E-2</v>
      </c>
      <c r="C56" s="4">
        <f t="shared" si="1"/>
        <v>8.3969465648854966E-3</v>
      </c>
      <c r="D56" s="4">
        <f t="shared" si="1"/>
        <v>0</v>
      </c>
      <c r="E56" s="4">
        <f t="shared" si="1"/>
        <v>0</v>
      </c>
      <c r="F56" s="4">
        <f t="shared" si="1"/>
        <v>0</v>
      </c>
      <c r="G56" s="4">
        <f t="shared" si="1"/>
        <v>0</v>
      </c>
      <c r="H56" s="4">
        <f t="shared" si="1"/>
        <v>0</v>
      </c>
      <c r="I56" s="4">
        <f t="shared" si="1"/>
        <v>0</v>
      </c>
      <c r="J56" s="4">
        <f t="shared" si="1"/>
        <v>0</v>
      </c>
      <c r="K56" s="4">
        <f t="shared" si="1"/>
        <v>0</v>
      </c>
      <c r="L56" s="4">
        <f t="shared" si="1"/>
        <v>0</v>
      </c>
      <c r="M56" s="4">
        <f t="shared" si="1"/>
        <v>0</v>
      </c>
      <c r="N56" s="4">
        <f t="shared" si="1"/>
        <v>0</v>
      </c>
      <c r="O56" s="4">
        <f t="shared" si="1"/>
        <v>0</v>
      </c>
      <c r="P56" s="4">
        <f t="shared" si="1"/>
        <v>0</v>
      </c>
      <c r="Q56" s="4">
        <f t="shared" si="1"/>
        <v>0</v>
      </c>
      <c r="R56" s="4">
        <f t="shared" si="3"/>
        <v>0</v>
      </c>
      <c r="S56" s="4">
        <f t="shared" si="3"/>
        <v>0</v>
      </c>
      <c r="T56" s="4">
        <f t="shared" si="3"/>
        <v>0</v>
      </c>
      <c r="U56" s="4">
        <f t="shared" si="3"/>
        <v>0</v>
      </c>
      <c r="W56" s="62">
        <v>44</v>
      </c>
      <c r="X56">
        <f t="shared" si="2"/>
        <v>2.2000000000000002</v>
      </c>
      <c r="AA56" s="62">
        <v>44</v>
      </c>
    </row>
    <row r="57" spans="1:27" x14ac:dyDescent="0.2">
      <c r="A57" t="s">
        <v>103</v>
      </c>
      <c r="B57" s="4">
        <f t="shared" si="1"/>
        <v>0.30857142857142861</v>
      </c>
      <c r="C57" s="4">
        <f t="shared" si="1"/>
        <v>0.10666666666666667</v>
      </c>
      <c r="D57" s="4">
        <f t="shared" si="1"/>
        <v>0</v>
      </c>
      <c r="E57" s="4">
        <f t="shared" si="1"/>
        <v>0</v>
      </c>
      <c r="F57" s="4">
        <f t="shared" si="1"/>
        <v>0</v>
      </c>
      <c r="G57" s="4">
        <f t="shared" si="1"/>
        <v>0</v>
      </c>
      <c r="H57" s="4">
        <f t="shared" si="1"/>
        <v>0</v>
      </c>
      <c r="I57" s="4">
        <f t="shared" si="1"/>
        <v>0</v>
      </c>
      <c r="J57" s="4">
        <f t="shared" si="1"/>
        <v>0</v>
      </c>
      <c r="K57" s="4">
        <f t="shared" si="1"/>
        <v>0</v>
      </c>
      <c r="L57" s="4">
        <f t="shared" si="1"/>
        <v>0</v>
      </c>
      <c r="M57" s="4">
        <f t="shared" si="1"/>
        <v>0</v>
      </c>
      <c r="N57" s="4">
        <f t="shared" si="1"/>
        <v>0</v>
      </c>
      <c r="O57" s="4">
        <f t="shared" si="1"/>
        <v>0</v>
      </c>
      <c r="P57" s="4">
        <f t="shared" si="1"/>
        <v>0</v>
      </c>
      <c r="Q57" s="4">
        <f t="shared" si="1"/>
        <v>0</v>
      </c>
      <c r="R57" s="4">
        <f t="shared" si="3"/>
        <v>0</v>
      </c>
      <c r="S57" s="4">
        <f t="shared" si="3"/>
        <v>0</v>
      </c>
      <c r="T57" s="4">
        <f t="shared" si="3"/>
        <v>0</v>
      </c>
      <c r="U57" s="4">
        <f t="shared" si="3"/>
        <v>0</v>
      </c>
      <c r="W57" s="62">
        <v>8</v>
      </c>
      <c r="X57">
        <f t="shared" si="2"/>
        <v>0.4</v>
      </c>
      <c r="AA57" s="62">
        <v>8</v>
      </c>
    </row>
    <row r="58" spans="1:27" x14ac:dyDescent="0.2">
      <c r="A58" t="s">
        <v>104</v>
      </c>
      <c r="B58" s="4">
        <f t="shared" si="1"/>
        <v>0.13887775551102205</v>
      </c>
      <c r="C58" s="4">
        <f t="shared" si="1"/>
        <v>7.1543086172344686E-2</v>
      </c>
      <c r="D58" s="4">
        <f t="shared" si="1"/>
        <v>0</v>
      </c>
      <c r="E58" s="4">
        <f t="shared" si="1"/>
        <v>0</v>
      </c>
      <c r="F58" s="4">
        <f t="shared" si="1"/>
        <v>0</v>
      </c>
      <c r="G58" s="4">
        <f t="shared" si="1"/>
        <v>0</v>
      </c>
      <c r="H58" s="4">
        <f t="shared" si="1"/>
        <v>0</v>
      </c>
      <c r="I58" s="4">
        <f t="shared" si="1"/>
        <v>0</v>
      </c>
      <c r="J58" s="4">
        <f t="shared" si="1"/>
        <v>0</v>
      </c>
      <c r="K58" s="4">
        <f t="shared" si="1"/>
        <v>0</v>
      </c>
      <c r="L58" s="4">
        <f t="shared" si="1"/>
        <v>0</v>
      </c>
      <c r="M58" s="4">
        <f t="shared" si="1"/>
        <v>0</v>
      </c>
      <c r="N58" s="4">
        <f t="shared" si="1"/>
        <v>0</v>
      </c>
      <c r="O58" s="4">
        <f t="shared" si="1"/>
        <v>0</v>
      </c>
      <c r="P58" s="4">
        <f t="shared" si="1"/>
        <v>0</v>
      </c>
      <c r="Q58" s="4">
        <f t="shared" si="1"/>
        <v>0</v>
      </c>
      <c r="R58" s="4">
        <f t="shared" si="3"/>
        <v>0</v>
      </c>
      <c r="S58" s="4">
        <f t="shared" si="3"/>
        <v>0</v>
      </c>
      <c r="T58" s="4">
        <f t="shared" si="3"/>
        <v>0</v>
      </c>
      <c r="U58" s="4">
        <f t="shared" si="3"/>
        <v>0</v>
      </c>
      <c r="W58" s="62">
        <v>42</v>
      </c>
      <c r="X58">
        <f t="shared" si="2"/>
        <v>2.1</v>
      </c>
      <c r="AA58" s="62">
        <v>42</v>
      </c>
    </row>
    <row r="59" spans="1:27" x14ac:dyDescent="0.2">
      <c r="A59" s="4" t="s">
        <v>106</v>
      </c>
      <c r="B59" s="4">
        <f t="shared" ref="B59:U66" si="4">B19*$X59</f>
        <v>9.5121951219512196E-2</v>
      </c>
      <c r="C59" s="4">
        <f t="shared" si="4"/>
        <v>3.4146341463414637E-2</v>
      </c>
      <c r="D59" s="4">
        <f t="shared" si="4"/>
        <v>0</v>
      </c>
      <c r="E59" s="4">
        <f t="shared" si="4"/>
        <v>0</v>
      </c>
      <c r="F59" s="4">
        <f t="shared" si="4"/>
        <v>0</v>
      </c>
      <c r="G59" s="4">
        <f t="shared" si="4"/>
        <v>0</v>
      </c>
      <c r="H59" s="4">
        <f t="shared" si="4"/>
        <v>0</v>
      </c>
      <c r="I59" s="4">
        <f t="shared" si="4"/>
        <v>0</v>
      </c>
      <c r="J59" s="4">
        <f t="shared" si="4"/>
        <v>0</v>
      </c>
      <c r="K59" s="4">
        <f t="shared" si="4"/>
        <v>0</v>
      </c>
      <c r="L59" s="4">
        <f t="shared" si="4"/>
        <v>0</v>
      </c>
      <c r="M59" s="4">
        <f t="shared" si="4"/>
        <v>0</v>
      </c>
      <c r="N59" s="4">
        <f t="shared" si="4"/>
        <v>0</v>
      </c>
      <c r="O59" s="4">
        <f t="shared" si="4"/>
        <v>0</v>
      </c>
      <c r="P59" s="4">
        <f t="shared" si="4"/>
        <v>0</v>
      </c>
      <c r="Q59" s="4">
        <f t="shared" si="4"/>
        <v>0</v>
      </c>
      <c r="R59" s="4">
        <f t="shared" si="4"/>
        <v>0</v>
      </c>
      <c r="S59" s="4">
        <f t="shared" si="4"/>
        <v>0</v>
      </c>
      <c r="T59" s="4">
        <f t="shared" si="4"/>
        <v>0</v>
      </c>
      <c r="U59" s="4">
        <f t="shared" si="4"/>
        <v>0</v>
      </c>
      <c r="W59" s="62">
        <v>2</v>
      </c>
      <c r="X59">
        <f t="shared" si="2"/>
        <v>0.1</v>
      </c>
      <c r="AA59" s="62">
        <v>2</v>
      </c>
    </row>
    <row r="60" spans="1:27" x14ac:dyDescent="0.2">
      <c r="A60" s="4" t="s">
        <v>105</v>
      </c>
      <c r="B60" s="4">
        <f t="shared" si="4"/>
        <v>0.39346153846153847</v>
      </c>
      <c r="C60" s="4">
        <f t="shared" si="4"/>
        <v>0.19461538461538463</v>
      </c>
      <c r="D60" s="4">
        <f t="shared" si="4"/>
        <v>0</v>
      </c>
      <c r="E60" s="4">
        <f t="shared" si="4"/>
        <v>0</v>
      </c>
      <c r="F60" s="4">
        <f t="shared" si="4"/>
        <v>0</v>
      </c>
      <c r="G60" s="4">
        <f t="shared" si="4"/>
        <v>0</v>
      </c>
      <c r="H60" s="4">
        <f t="shared" si="4"/>
        <v>0</v>
      </c>
      <c r="I60" s="4">
        <f t="shared" si="4"/>
        <v>0</v>
      </c>
      <c r="J60" s="4">
        <f t="shared" si="4"/>
        <v>0</v>
      </c>
      <c r="K60" s="4">
        <f t="shared" si="4"/>
        <v>0</v>
      </c>
      <c r="L60" s="4">
        <f t="shared" si="4"/>
        <v>0</v>
      </c>
      <c r="M60" s="4">
        <f t="shared" si="4"/>
        <v>0</v>
      </c>
      <c r="N60" s="4">
        <f t="shared" si="4"/>
        <v>0</v>
      </c>
      <c r="O60" s="4">
        <f t="shared" si="4"/>
        <v>0</v>
      </c>
      <c r="P60" s="4">
        <f t="shared" si="4"/>
        <v>0</v>
      </c>
      <c r="Q60" s="4">
        <f t="shared" si="4"/>
        <v>0</v>
      </c>
      <c r="R60" s="4">
        <f t="shared" si="4"/>
        <v>0</v>
      </c>
      <c r="S60" s="4">
        <f t="shared" si="4"/>
        <v>0</v>
      </c>
      <c r="T60" s="4">
        <f t="shared" si="4"/>
        <v>0</v>
      </c>
      <c r="U60" s="4">
        <f t="shared" si="4"/>
        <v>0</v>
      </c>
      <c r="W60" s="62">
        <v>22</v>
      </c>
      <c r="X60">
        <f t="shared" si="2"/>
        <v>1.1000000000000001</v>
      </c>
      <c r="AA60" s="62">
        <v>22</v>
      </c>
    </row>
    <row r="61" spans="1:27" x14ac:dyDescent="0.2">
      <c r="A61" s="4" t="s">
        <v>34</v>
      </c>
      <c r="B61" s="4">
        <f t="shared" si="4"/>
        <v>1.2244897959183675E-2</v>
      </c>
      <c r="C61" s="4">
        <f t="shared" si="4"/>
        <v>4.081632653061224E-3</v>
      </c>
      <c r="D61" s="4">
        <f t="shared" si="4"/>
        <v>0</v>
      </c>
      <c r="E61" s="4">
        <f t="shared" si="4"/>
        <v>0</v>
      </c>
      <c r="F61" s="4">
        <f t="shared" si="4"/>
        <v>0</v>
      </c>
      <c r="G61" s="4">
        <f t="shared" si="4"/>
        <v>0</v>
      </c>
      <c r="H61" s="4">
        <f t="shared" si="4"/>
        <v>0</v>
      </c>
      <c r="I61" s="4">
        <f t="shared" si="4"/>
        <v>0</v>
      </c>
      <c r="J61" s="4">
        <f t="shared" si="4"/>
        <v>0</v>
      </c>
      <c r="K61" s="4">
        <f t="shared" si="4"/>
        <v>0</v>
      </c>
      <c r="L61" s="4">
        <f t="shared" si="4"/>
        <v>0</v>
      </c>
      <c r="M61" s="4">
        <f t="shared" si="4"/>
        <v>0</v>
      </c>
      <c r="N61" s="4">
        <f t="shared" si="4"/>
        <v>0</v>
      </c>
      <c r="O61" s="4">
        <f t="shared" si="4"/>
        <v>0</v>
      </c>
      <c r="P61" s="4">
        <f t="shared" si="4"/>
        <v>0</v>
      </c>
      <c r="Q61" s="4">
        <f t="shared" si="4"/>
        <v>0</v>
      </c>
      <c r="R61" s="4">
        <f t="shared" si="4"/>
        <v>0</v>
      </c>
      <c r="S61" s="4">
        <f t="shared" si="4"/>
        <v>0</v>
      </c>
      <c r="T61" s="4">
        <f t="shared" si="4"/>
        <v>0</v>
      </c>
      <c r="U61" s="4">
        <f t="shared" si="4"/>
        <v>0</v>
      </c>
      <c r="W61" s="62">
        <v>4</v>
      </c>
      <c r="X61">
        <f t="shared" si="2"/>
        <v>0.2</v>
      </c>
      <c r="AA61" s="62">
        <v>4</v>
      </c>
    </row>
    <row r="62" spans="1:27" x14ac:dyDescent="0.2">
      <c r="A62" t="s">
        <v>42</v>
      </c>
      <c r="B62" s="4">
        <f t="shared" si="4"/>
        <v>7.2645739910313895E-2</v>
      </c>
      <c r="C62" s="4">
        <f t="shared" si="4"/>
        <v>3.6322869955156947E-2</v>
      </c>
      <c r="D62" s="4">
        <f t="shared" si="4"/>
        <v>0</v>
      </c>
      <c r="E62" s="4">
        <f t="shared" si="4"/>
        <v>0</v>
      </c>
      <c r="F62" s="4">
        <f t="shared" si="4"/>
        <v>0</v>
      </c>
      <c r="G62" s="4">
        <f t="shared" si="4"/>
        <v>0</v>
      </c>
      <c r="H62" s="4">
        <f t="shared" si="4"/>
        <v>0</v>
      </c>
      <c r="I62" s="4">
        <f t="shared" si="4"/>
        <v>0</v>
      </c>
      <c r="J62" s="4">
        <f t="shared" si="4"/>
        <v>0</v>
      </c>
      <c r="K62" s="4">
        <f t="shared" si="4"/>
        <v>0</v>
      </c>
      <c r="L62" s="4">
        <f t="shared" si="4"/>
        <v>0</v>
      </c>
      <c r="M62" s="4">
        <f t="shared" si="4"/>
        <v>0</v>
      </c>
      <c r="N62" s="4">
        <f t="shared" si="4"/>
        <v>0</v>
      </c>
      <c r="O62" s="4">
        <f t="shared" si="4"/>
        <v>0</v>
      </c>
      <c r="P62" s="4">
        <f t="shared" si="4"/>
        <v>0</v>
      </c>
      <c r="Q62" s="4">
        <f t="shared" si="4"/>
        <v>0</v>
      </c>
      <c r="R62" s="4">
        <f t="shared" si="4"/>
        <v>0</v>
      </c>
      <c r="S62" s="4">
        <f t="shared" si="4"/>
        <v>0</v>
      </c>
      <c r="T62" s="4">
        <f t="shared" si="4"/>
        <v>0</v>
      </c>
      <c r="U62" s="4">
        <f t="shared" si="4"/>
        <v>0</v>
      </c>
      <c r="W62" s="62">
        <v>18</v>
      </c>
      <c r="X62">
        <f t="shared" si="2"/>
        <v>0.9</v>
      </c>
      <c r="AA62" s="62">
        <v>18</v>
      </c>
    </row>
    <row r="63" spans="1:27" x14ac:dyDescent="0.2">
      <c r="A63" t="s">
        <v>41</v>
      </c>
      <c r="B63" s="4">
        <f t="shared" si="4"/>
        <v>0</v>
      </c>
      <c r="C63" s="4">
        <f t="shared" si="4"/>
        <v>0</v>
      </c>
      <c r="D63" s="4">
        <f t="shared" si="4"/>
        <v>0</v>
      </c>
      <c r="E63" s="4">
        <f t="shared" si="4"/>
        <v>0</v>
      </c>
      <c r="F63" s="4">
        <f t="shared" si="4"/>
        <v>0</v>
      </c>
      <c r="G63" s="4">
        <f t="shared" si="4"/>
        <v>0</v>
      </c>
      <c r="H63" s="4">
        <f t="shared" si="4"/>
        <v>0</v>
      </c>
      <c r="I63" s="4">
        <f t="shared" si="4"/>
        <v>0</v>
      </c>
      <c r="J63" s="4">
        <f t="shared" si="4"/>
        <v>0</v>
      </c>
      <c r="K63" s="4">
        <f t="shared" si="4"/>
        <v>0</v>
      </c>
      <c r="L63" s="4">
        <f t="shared" si="4"/>
        <v>0</v>
      </c>
      <c r="M63" s="4">
        <f t="shared" si="4"/>
        <v>0</v>
      </c>
      <c r="N63" s="4">
        <f t="shared" si="4"/>
        <v>0</v>
      </c>
      <c r="O63" s="4">
        <f t="shared" si="4"/>
        <v>0</v>
      </c>
      <c r="P63" s="4">
        <f t="shared" si="4"/>
        <v>0</v>
      </c>
      <c r="Q63" s="4">
        <f t="shared" si="4"/>
        <v>0</v>
      </c>
      <c r="R63" s="4">
        <f t="shared" si="4"/>
        <v>0</v>
      </c>
      <c r="S63" s="4">
        <f t="shared" si="4"/>
        <v>0</v>
      </c>
      <c r="T63" s="4">
        <f t="shared" si="4"/>
        <v>0</v>
      </c>
      <c r="U63" s="4">
        <f t="shared" si="4"/>
        <v>0</v>
      </c>
      <c r="W63" s="62">
        <v>8</v>
      </c>
      <c r="X63">
        <f t="shared" si="2"/>
        <v>0.4</v>
      </c>
      <c r="AA63" s="62">
        <v>8</v>
      </c>
    </row>
    <row r="64" spans="1:27" x14ac:dyDescent="0.2">
      <c r="A64" t="s">
        <v>118</v>
      </c>
      <c r="B64" s="4">
        <f t="shared" si="4"/>
        <v>2.4770642201834864E-2</v>
      </c>
      <c r="C64" s="4">
        <f t="shared" si="4"/>
        <v>1.6513761467889909E-2</v>
      </c>
      <c r="D64" s="4">
        <f t="shared" si="4"/>
        <v>0</v>
      </c>
      <c r="E64" s="4">
        <f t="shared" si="4"/>
        <v>0</v>
      </c>
      <c r="F64" s="4">
        <f t="shared" si="4"/>
        <v>0</v>
      </c>
      <c r="G64" s="4">
        <f t="shared" si="4"/>
        <v>0</v>
      </c>
      <c r="H64" s="4">
        <f t="shared" si="4"/>
        <v>0</v>
      </c>
      <c r="I64" s="4">
        <f t="shared" si="4"/>
        <v>0</v>
      </c>
      <c r="J64" s="4">
        <f t="shared" si="4"/>
        <v>0</v>
      </c>
      <c r="K64" s="4">
        <f t="shared" si="4"/>
        <v>0</v>
      </c>
      <c r="L64" s="4">
        <f t="shared" si="4"/>
        <v>0</v>
      </c>
      <c r="M64" s="4">
        <f t="shared" si="4"/>
        <v>0</v>
      </c>
      <c r="N64" s="4">
        <f t="shared" si="4"/>
        <v>0</v>
      </c>
      <c r="O64" s="4">
        <f t="shared" si="4"/>
        <v>0</v>
      </c>
      <c r="P64" s="4">
        <f t="shared" si="4"/>
        <v>0</v>
      </c>
      <c r="Q64" s="4">
        <f t="shared" si="4"/>
        <v>0</v>
      </c>
      <c r="R64" s="4">
        <f t="shared" si="4"/>
        <v>0</v>
      </c>
      <c r="S64" s="4">
        <f t="shared" si="4"/>
        <v>0</v>
      </c>
      <c r="T64" s="4">
        <f t="shared" si="4"/>
        <v>0</v>
      </c>
      <c r="U64" s="4">
        <f t="shared" si="4"/>
        <v>0</v>
      </c>
      <c r="W64" s="62">
        <v>18</v>
      </c>
      <c r="X64">
        <f t="shared" si="2"/>
        <v>0.9</v>
      </c>
      <c r="AA64" s="62">
        <v>18</v>
      </c>
    </row>
    <row r="65" spans="1:60" x14ac:dyDescent="0.2">
      <c r="A65" t="s">
        <v>117</v>
      </c>
      <c r="B65" s="4">
        <f t="shared" si="4"/>
        <v>8.5185185185185197E-2</v>
      </c>
      <c r="C65" s="4">
        <f t="shared" si="4"/>
        <v>5.185185185185185E-2</v>
      </c>
      <c r="D65" s="4">
        <f t="shared" si="4"/>
        <v>0</v>
      </c>
      <c r="E65" s="4">
        <f t="shared" si="4"/>
        <v>0</v>
      </c>
      <c r="F65" s="4">
        <f t="shared" si="4"/>
        <v>0</v>
      </c>
      <c r="G65" s="4">
        <f t="shared" si="4"/>
        <v>0</v>
      </c>
      <c r="H65" s="4">
        <f t="shared" si="4"/>
        <v>0</v>
      </c>
      <c r="I65" s="4">
        <f t="shared" si="4"/>
        <v>0</v>
      </c>
      <c r="J65" s="4">
        <f t="shared" si="4"/>
        <v>0</v>
      </c>
      <c r="K65" s="4">
        <f t="shared" si="4"/>
        <v>0</v>
      </c>
      <c r="L65" s="4">
        <f t="shared" si="4"/>
        <v>0</v>
      </c>
      <c r="M65" s="4">
        <f t="shared" si="4"/>
        <v>0</v>
      </c>
      <c r="N65" s="4">
        <f t="shared" si="4"/>
        <v>0</v>
      </c>
      <c r="O65" s="4">
        <f t="shared" si="4"/>
        <v>0</v>
      </c>
      <c r="P65" s="4">
        <f t="shared" si="4"/>
        <v>0</v>
      </c>
      <c r="Q65" s="4">
        <f t="shared" si="4"/>
        <v>0</v>
      </c>
      <c r="R65" s="4">
        <f t="shared" si="4"/>
        <v>0</v>
      </c>
      <c r="S65" s="4">
        <f t="shared" si="4"/>
        <v>0</v>
      </c>
      <c r="T65" s="4">
        <f t="shared" si="4"/>
        <v>0</v>
      </c>
      <c r="U65" s="4">
        <f t="shared" si="4"/>
        <v>0</v>
      </c>
      <c r="W65" s="62">
        <v>2</v>
      </c>
      <c r="X65">
        <f t="shared" si="2"/>
        <v>0.1</v>
      </c>
      <c r="AA65" s="62">
        <v>2</v>
      </c>
    </row>
    <row r="66" spans="1:60" ht="17" thickBot="1" x14ac:dyDescent="0.25">
      <c r="A66" t="s">
        <v>116</v>
      </c>
      <c r="B66" s="4">
        <f t="shared" si="4"/>
        <v>0</v>
      </c>
      <c r="C66" s="4">
        <f t="shared" si="4"/>
        <v>0</v>
      </c>
      <c r="D66" s="4">
        <f t="shared" si="4"/>
        <v>0</v>
      </c>
      <c r="E66" s="4">
        <f t="shared" si="4"/>
        <v>0</v>
      </c>
      <c r="F66" s="4">
        <f t="shared" si="4"/>
        <v>0</v>
      </c>
      <c r="G66" s="4">
        <f t="shared" si="4"/>
        <v>0</v>
      </c>
      <c r="H66" s="4">
        <f t="shared" si="4"/>
        <v>0</v>
      </c>
      <c r="I66" s="4">
        <f t="shared" si="4"/>
        <v>0</v>
      </c>
      <c r="J66" s="4">
        <f t="shared" si="4"/>
        <v>0</v>
      </c>
      <c r="K66" s="4">
        <f t="shared" si="4"/>
        <v>0</v>
      </c>
      <c r="L66" s="4">
        <f t="shared" si="4"/>
        <v>0</v>
      </c>
      <c r="M66" s="4">
        <f t="shared" si="4"/>
        <v>0</v>
      </c>
      <c r="N66" s="4">
        <f t="shared" si="4"/>
        <v>0</v>
      </c>
      <c r="O66" s="4">
        <f t="shared" si="4"/>
        <v>0</v>
      </c>
      <c r="P66" s="4">
        <f t="shared" si="4"/>
        <v>0</v>
      </c>
      <c r="Q66" s="4">
        <f t="shared" si="4"/>
        <v>0</v>
      </c>
      <c r="R66" s="4">
        <f t="shared" si="4"/>
        <v>0</v>
      </c>
      <c r="S66" s="4">
        <f t="shared" si="4"/>
        <v>0</v>
      </c>
      <c r="T66" s="4">
        <f t="shared" si="4"/>
        <v>0</v>
      </c>
      <c r="U66" s="4">
        <f t="shared" si="4"/>
        <v>0</v>
      </c>
      <c r="W66" s="50">
        <v>4</v>
      </c>
      <c r="X66">
        <f t="shared" si="2"/>
        <v>0.2</v>
      </c>
      <c r="AA66" s="50">
        <v>4</v>
      </c>
    </row>
    <row r="67" spans="1:60" ht="17" thickBot="1" x14ac:dyDescent="0.25"/>
    <row r="68" spans="1:60" ht="17" thickBot="1" x14ac:dyDescent="0.25">
      <c r="A68" t="s">
        <v>190</v>
      </c>
      <c r="B68" s="66">
        <f>SUM(B42:B66)</f>
        <v>3.1849598388794802</v>
      </c>
      <c r="C68" s="67">
        <f t="shared" ref="C68:U68" si="5">SUM(C42:C66)</f>
        <v>1.6091888976294706</v>
      </c>
      <c r="D68" s="67">
        <f t="shared" si="5"/>
        <v>0</v>
      </c>
      <c r="E68" s="67">
        <f t="shared" si="5"/>
        <v>0</v>
      </c>
      <c r="F68" s="67">
        <f t="shared" si="5"/>
        <v>0</v>
      </c>
      <c r="G68" s="67">
        <f t="shared" si="5"/>
        <v>0</v>
      </c>
      <c r="H68" s="67">
        <f t="shared" si="5"/>
        <v>0</v>
      </c>
      <c r="I68" s="67">
        <f t="shared" si="5"/>
        <v>0</v>
      </c>
      <c r="J68" s="67">
        <f t="shared" si="5"/>
        <v>0</v>
      </c>
      <c r="K68" s="67">
        <f t="shared" si="5"/>
        <v>0</v>
      </c>
      <c r="L68" s="67">
        <f t="shared" si="5"/>
        <v>0</v>
      </c>
      <c r="M68" s="67">
        <f t="shared" si="5"/>
        <v>0</v>
      </c>
      <c r="N68" s="67">
        <f t="shared" si="5"/>
        <v>0</v>
      </c>
      <c r="O68" s="67">
        <f t="shared" si="5"/>
        <v>0</v>
      </c>
      <c r="P68" s="67">
        <f t="shared" si="5"/>
        <v>0</v>
      </c>
      <c r="Q68" s="67">
        <f t="shared" si="5"/>
        <v>0</v>
      </c>
      <c r="R68" s="67">
        <f t="shared" si="5"/>
        <v>0</v>
      </c>
      <c r="S68" s="67">
        <f t="shared" si="5"/>
        <v>0</v>
      </c>
      <c r="T68" s="67">
        <f t="shared" si="5"/>
        <v>0</v>
      </c>
      <c r="U68" s="68">
        <f t="shared" si="5"/>
        <v>0</v>
      </c>
    </row>
    <row r="71" spans="1:60" x14ac:dyDescent="0.2">
      <c r="B71" t="s">
        <v>191</v>
      </c>
      <c r="C71" t="s">
        <v>192</v>
      </c>
      <c r="D71" t="s">
        <v>193</v>
      </c>
      <c r="E71" t="s">
        <v>194</v>
      </c>
      <c r="F71" t="s">
        <v>195</v>
      </c>
      <c r="G71" t="s">
        <v>196</v>
      </c>
      <c r="H71" t="s">
        <v>197</v>
      </c>
      <c r="I71" t="s">
        <v>191</v>
      </c>
      <c r="J71" t="s">
        <v>192</v>
      </c>
      <c r="K71" t="s">
        <v>193</v>
      </c>
      <c r="L71" t="s">
        <v>194</v>
      </c>
      <c r="M71" t="s">
        <v>195</v>
      </c>
      <c r="N71" t="s">
        <v>196</v>
      </c>
      <c r="O71" t="s">
        <v>197</v>
      </c>
      <c r="P71" t="s">
        <v>191</v>
      </c>
      <c r="Q71" t="s">
        <v>192</v>
      </c>
      <c r="R71" t="s">
        <v>193</v>
      </c>
      <c r="S71" t="s">
        <v>194</v>
      </c>
      <c r="T71" t="s">
        <v>195</v>
      </c>
      <c r="U71" t="s">
        <v>196</v>
      </c>
      <c r="V71" t="s">
        <v>197</v>
      </c>
      <c r="W71" t="s">
        <v>191</v>
      </c>
      <c r="X71" t="s">
        <v>192</v>
      </c>
      <c r="Y71" t="s">
        <v>193</v>
      </c>
      <c r="Z71" t="s">
        <v>194</v>
      </c>
      <c r="AA71" t="s">
        <v>195</v>
      </c>
      <c r="AB71" t="s">
        <v>196</v>
      </c>
      <c r="AC71" s="69" t="s">
        <v>197</v>
      </c>
    </row>
    <row r="72" spans="1:60" x14ac:dyDescent="0.2">
      <c r="B72">
        <v>1</v>
      </c>
      <c r="C72">
        <v>2</v>
      </c>
      <c r="D72">
        <v>3</v>
      </c>
      <c r="E72">
        <v>4</v>
      </c>
      <c r="F72">
        <v>5</v>
      </c>
      <c r="G72">
        <v>6</v>
      </c>
      <c r="H72">
        <v>7</v>
      </c>
      <c r="I72">
        <v>8</v>
      </c>
      <c r="J72">
        <v>9</v>
      </c>
      <c r="K72">
        <v>10</v>
      </c>
      <c r="L72">
        <v>11</v>
      </c>
      <c r="M72">
        <v>12</v>
      </c>
      <c r="N72">
        <v>13</v>
      </c>
      <c r="O72">
        <v>14</v>
      </c>
      <c r="P72">
        <v>15</v>
      </c>
      <c r="Q72">
        <v>16</v>
      </c>
      <c r="R72">
        <v>17</v>
      </c>
      <c r="S72">
        <v>18</v>
      </c>
      <c r="T72">
        <v>19</v>
      </c>
      <c r="U72">
        <v>20</v>
      </c>
      <c r="V72">
        <v>21</v>
      </c>
      <c r="W72">
        <v>22</v>
      </c>
      <c r="X72">
        <v>23</v>
      </c>
      <c r="Y72">
        <v>24</v>
      </c>
      <c r="Z72">
        <v>25</v>
      </c>
      <c r="AA72">
        <v>26</v>
      </c>
      <c r="AB72">
        <v>27</v>
      </c>
      <c r="AC72" s="69">
        <v>28</v>
      </c>
      <c r="AG72">
        <v>1</v>
      </c>
      <c r="AH72">
        <v>2</v>
      </c>
      <c r="AI72">
        <v>3</v>
      </c>
      <c r="AJ72">
        <v>4</v>
      </c>
      <c r="AK72">
        <v>5</v>
      </c>
      <c r="AL72">
        <v>6</v>
      </c>
      <c r="AM72">
        <v>7</v>
      </c>
      <c r="AN72">
        <v>8</v>
      </c>
      <c r="AO72">
        <v>9</v>
      </c>
      <c r="AP72">
        <v>10</v>
      </c>
      <c r="AQ72">
        <v>11</v>
      </c>
      <c r="AR72">
        <v>12</v>
      </c>
      <c r="AS72">
        <v>13</v>
      </c>
      <c r="AT72">
        <v>14</v>
      </c>
      <c r="AU72">
        <v>15</v>
      </c>
      <c r="AV72">
        <v>16</v>
      </c>
      <c r="AW72">
        <v>17</v>
      </c>
      <c r="AX72">
        <v>18</v>
      </c>
      <c r="AY72">
        <v>19</v>
      </c>
      <c r="AZ72">
        <v>20</v>
      </c>
      <c r="BA72">
        <v>21</v>
      </c>
      <c r="BB72">
        <v>22</v>
      </c>
      <c r="BC72">
        <v>23</v>
      </c>
      <c r="BD72">
        <v>24</v>
      </c>
      <c r="BE72">
        <v>25</v>
      </c>
      <c r="BF72">
        <v>26</v>
      </c>
      <c r="BG72">
        <v>27</v>
      </c>
      <c r="BH72">
        <v>28</v>
      </c>
    </row>
    <row r="73" spans="1:60" x14ac:dyDescent="0.2">
      <c r="B73">
        <f>$B$68</f>
        <v>3.1849598388794802</v>
      </c>
      <c r="C73">
        <f>$C$68</f>
        <v>1.6091888976294706</v>
      </c>
      <c r="D73">
        <f>$D$68</f>
        <v>0</v>
      </c>
      <c r="E73">
        <f>$E$68</f>
        <v>0</v>
      </c>
      <c r="F73">
        <f>$F$68</f>
        <v>0</v>
      </c>
      <c r="G73">
        <f>$G$68</f>
        <v>0</v>
      </c>
      <c r="H73">
        <f>$H$68</f>
        <v>0</v>
      </c>
      <c r="I73">
        <f>$I$68</f>
        <v>0</v>
      </c>
      <c r="J73">
        <f>$J$68</f>
        <v>0</v>
      </c>
      <c r="K73">
        <f>$K$68</f>
        <v>0</v>
      </c>
      <c r="L73">
        <f>$L$68</f>
        <v>0</v>
      </c>
      <c r="M73">
        <f>$M$68</f>
        <v>0</v>
      </c>
      <c r="N73">
        <f>$N$68</f>
        <v>0</v>
      </c>
      <c r="O73">
        <f>$O$68</f>
        <v>0</v>
      </c>
      <c r="P73">
        <f>$P$68</f>
        <v>0</v>
      </c>
      <c r="Q73">
        <f>$Q$68</f>
        <v>0</v>
      </c>
      <c r="R73">
        <f>$R$68</f>
        <v>0</v>
      </c>
      <c r="S73">
        <f>$S$68</f>
        <v>0</v>
      </c>
      <c r="T73">
        <f>$T$68</f>
        <v>0</v>
      </c>
      <c r="U73">
        <f>$U$68</f>
        <v>0</v>
      </c>
      <c r="AC73" s="69"/>
    </row>
    <row r="74" spans="1:60" x14ac:dyDescent="0.2">
      <c r="C74">
        <f>$B$68</f>
        <v>3.1849598388794802</v>
      </c>
      <c r="D74">
        <f>$C$68</f>
        <v>1.6091888976294706</v>
      </c>
      <c r="E74">
        <f>$D$68</f>
        <v>0</v>
      </c>
      <c r="F74">
        <f>$E$68</f>
        <v>0</v>
      </c>
      <c r="G74">
        <f>$F$68</f>
        <v>0</v>
      </c>
      <c r="H74">
        <f>$G$68</f>
        <v>0</v>
      </c>
      <c r="I74">
        <f>$H$68</f>
        <v>0</v>
      </c>
      <c r="J74">
        <f>$I$68</f>
        <v>0</v>
      </c>
      <c r="K74">
        <f>$J$68</f>
        <v>0</v>
      </c>
      <c r="L74">
        <f>$K$68</f>
        <v>0</v>
      </c>
      <c r="M74">
        <f>$L$68</f>
        <v>0</v>
      </c>
      <c r="N74">
        <f>$M$68</f>
        <v>0</v>
      </c>
      <c r="O74">
        <f>$N$68</f>
        <v>0</v>
      </c>
      <c r="P74">
        <f>$O$68</f>
        <v>0</v>
      </c>
      <c r="Q74">
        <f>$P$68</f>
        <v>0</v>
      </c>
      <c r="R74">
        <f>$Q$68</f>
        <v>0</v>
      </c>
      <c r="S74">
        <f>$R$68</f>
        <v>0</v>
      </c>
      <c r="T74">
        <f>$S$68</f>
        <v>0</v>
      </c>
      <c r="U74">
        <f>$T$68</f>
        <v>0</v>
      </c>
      <c r="V74">
        <f>$U$68</f>
        <v>0</v>
      </c>
      <c r="AC74" s="69"/>
    </row>
    <row r="75" spans="1:60" x14ac:dyDescent="0.2">
      <c r="D75">
        <f>$B$68</f>
        <v>3.1849598388794802</v>
      </c>
      <c r="E75">
        <f>$C$68</f>
        <v>1.6091888976294706</v>
      </c>
      <c r="F75">
        <f>$D$68</f>
        <v>0</v>
      </c>
      <c r="G75">
        <f>$E$68</f>
        <v>0</v>
      </c>
      <c r="H75">
        <f>$F$68</f>
        <v>0</v>
      </c>
      <c r="I75">
        <f>$G$68</f>
        <v>0</v>
      </c>
      <c r="J75">
        <f>$H$68</f>
        <v>0</v>
      </c>
      <c r="K75">
        <f>$I$68</f>
        <v>0</v>
      </c>
      <c r="L75">
        <f>$J$68</f>
        <v>0</v>
      </c>
      <c r="M75">
        <f>$K$68</f>
        <v>0</v>
      </c>
      <c r="N75">
        <f>$L$68</f>
        <v>0</v>
      </c>
      <c r="O75">
        <f>$M$68</f>
        <v>0</v>
      </c>
      <c r="P75">
        <f>$N$68</f>
        <v>0</v>
      </c>
      <c r="Q75">
        <f>$O$68</f>
        <v>0</v>
      </c>
      <c r="R75">
        <f>$P$68</f>
        <v>0</v>
      </c>
      <c r="S75">
        <f>$Q$68</f>
        <v>0</v>
      </c>
      <c r="T75">
        <f>$R$68</f>
        <v>0</v>
      </c>
      <c r="U75">
        <f>$S$68</f>
        <v>0</v>
      </c>
      <c r="V75">
        <f>$T$68</f>
        <v>0</v>
      </c>
      <c r="W75">
        <f>$U$68</f>
        <v>0</v>
      </c>
      <c r="AC75" s="69"/>
    </row>
    <row r="76" spans="1:60" x14ac:dyDescent="0.2">
      <c r="E76">
        <f>$B$68</f>
        <v>3.1849598388794802</v>
      </c>
      <c r="F76">
        <f>$C$68</f>
        <v>1.6091888976294706</v>
      </c>
      <c r="G76">
        <f>$D$68</f>
        <v>0</v>
      </c>
      <c r="H76">
        <f>$E$68</f>
        <v>0</v>
      </c>
      <c r="I76">
        <f>$F$68</f>
        <v>0</v>
      </c>
      <c r="J76">
        <f>$G$68</f>
        <v>0</v>
      </c>
      <c r="K76">
        <f>$H$68</f>
        <v>0</v>
      </c>
      <c r="L76">
        <f>$I$68</f>
        <v>0</v>
      </c>
      <c r="M76">
        <f>$J$68</f>
        <v>0</v>
      </c>
      <c r="N76">
        <f>$K$68</f>
        <v>0</v>
      </c>
      <c r="O76">
        <f>$L$68</f>
        <v>0</v>
      </c>
      <c r="P76">
        <f>$M$68</f>
        <v>0</v>
      </c>
      <c r="Q76">
        <f>$N$68</f>
        <v>0</v>
      </c>
      <c r="R76">
        <f>$O$68</f>
        <v>0</v>
      </c>
      <c r="S76">
        <f>$P$68</f>
        <v>0</v>
      </c>
      <c r="T76">
        <f>$Q$68</f>
        <v>0</v>
      </c>
      <c r="U76">
        <f>$R$68</f>
        <v>0</v>
      </c>
      <c r="V76">
        <f>$S$68</f>
        <v>0</v>
      </c>
      <c r="W76">
        <f>$T$68</f>
        <v>0</v>
      </c>
      <c r="X76">
        <f>$U$68</f>
        <v>0</v>
      </c>
      <c r="AC76" s="69"/>
    </row>
    <row r="77" spans="1:60" x14ac:dyDescent="0.2">
      <c r="F77">
        <f>$B$68</f>
        <v>3.1849598388794802</v>
      </c>
      <c r="G77">
        <f>$C$68</f>
        <v>1.6091888976294706</v>
      </c>
      <c r="H77">
        <f>$D$68</f>
        <v>0</v>
      </c>
      <c r="I77">
        <f>$E$68</f>
        <v>0</v>
      </c>
      <c r="J77">
        <f>$F$68</f>
        <v>0</v>
      </c>
      <c r="K77">
        <f>$G$68</f>
        <v>0</v>
      </c>
      <c r="L77">
        <f>$H$68</f>
        <v>0</v>
      </c>
      <c r="M77">
        <f>$I$68</f>
        <v>0</v>
      </c>
      <c r="N77">
        <f>$J$68</f>
        <v>0</v>
      </c>
      <c r="O77">
        <f>$K$68</f>
        <v>0</v>
      </c>
      <c r="P77">
        <f>$L$68</f>
        <v>0</v>
      </c>
      <c r="Q77">
        <f>$M$68</f>
        <v>0</v>
      </c>
      <c r="R77">
        <f>$N$68</f>
        <v>0</v>
      </c>
      <c r="S77">
        <f>$O$68</f>
        <v>0</v>
      </c>
      <c r="T77">
        <f>$P$68</f>
        <v>0</v>
      </c>
      <c r="U77">
        <f>$Q$68</f>
        <v>0</v>
      </c>
      <c r="V77">
        <f>$R$68</f>
        <v>0</v>
      </c>
      <c r="W77">
        <f>$S$68</f>
        <v>0</v>
      </c>
      <c r="X77">
        <f>$T$68</f>
        <v>0</v>
      </c>
      <c r="Y77">
        <f>$U$68</f>
        <v>0</v>
      </c>
      <c r="AC77" s="69"/>
    </row>
    <row r="78" spans="1:60" x14ac:dyDescent="0.2">
      <c r="I78">
        <f>$B$68</f>
        <v>3.1849598388794802</v>
      </c>
      <c r="J78">
        <f>$C$68</f>
        <v>1.6091888976294706</v>
      </c>
      <c r="K78">
        <f>$D$68</f>
        <v>0</v>
      </c>
      <c r="L78">
        <f>$E$68</f>
        <v>0</v>
      </c>
      <c r="M78">
        <f>$F$68</f>
        <v>0</v>
      </c>
      <c r="N78">
        <f>$G$68</f>
        <v>0</v>
      </c>
      <c r="O78">
        <f>$H$68</f>
        <v>0</v>
      </c>
      <c r="P78">
        <f>$I$68</f>
        <v>0</v>
      </c>
      <c r="Q78">
        <f>$J$68</f>
        <v>0</v>
      </c>
      <c r="R78">
        <f>$K$68</f>
        <v>0</v>
      </c>
      <c r="S78">
        <f>$L$68</f>
        <v>0</v>
      </c>
      <c r="T78">
        <f>$M$68</f>
        <v>0</v>
      </c>
      <c r="U78">
        <f>$N$68</f>
        <v>0</v>
      </c>
      <c r="V78">
        <f>$O$68</f>
        <v>0</v>
      </c>
      <c r="W78">
        <f>$P$68</f>
        <v>0</v>
      </c>
      <c r="X78">
        <f>$Q$68</f>
        <v>0</v>
      </c>
      <c r="Y78">
        <f>$R$68</f>
        <v>0</v>
      </c>
      <c r="Z78">
        <f>$S$68</f>
        <v>0</v>
      </c>
      <c r="AA78">
        <f>$T$68</f>
        <v>0</v>
      </c>
      <c r="AB78">
        <f>$U$68</f>
        <v>0</v>
      </c>
      <c r="AC78" s="69"/>
    </row>
    <row r="79" spans="1:60" x14ac:dyDescent="0.2">
      <c r="J79">
        <f>$B$68</f>
        <v>3.1849598388794802</v>
      </c>
      <c r="K79">
        <f>$C$68</f>
        <v>1.6091888976294706</v>
      </c>
      <c r="L79">
        <f>$D$68</f>
        <v>0</v>
      </c>
      <c r="M79">
        <f>$E$68</f>
        <v>0</v>
      </c>
      <c r="N79">
        <f>$F$68</f>
        <v>0</v>
      </c>
      <c r="O79">
        <f>$G$68</f>
        <v>0</v>
      </c>
      <c r="P79">
        <f>$H$68</f>
        <v>0</v>
      </c>
      <c r="Q79">
        <f>$I$68</f>
        <v>0</v>
      </c>
      <c r="R79">
        <f>$J$68</f>
        <v>0</v>
      </c>
      <c r="S79">
        <f>$K$68</f>
        <v>0</v>
      </c>
      <c r="T79">
        <f>$L$68</f>
        <v>0</v>
      </c>
      <c r="U79">
        <f>$M$68</f>
        <v>0</v>
      </c>
      <c r="V79">
        <f>$N$68</f>
        <v>0</v>
      </c>
      <c r="W79">
        <f>$O$68</f>
        <v>0</v>
      </c>
      <c r="X79">
        <f>$P$68</f>
        <v>0</v>
      </c>
      <c r="Y79">
        <f>$Q$68</f>
        <v>0</v>
      </c>
      <c r="Z79">
        <f>$R$68</f>
        <v>0</v>
      </c>
      <c r="AA79">
        <f>$S$68</f>
        <v>0</v>
      </c>
      <c r="AB79">
        <f>$T$68</f>
        <v>0</v>
      </c>
      <c r="AC79">
        <f>$U$68</f>
        <v>0</v>
      </c>
    </row>
    <row r="80" spans="1:60" x14ac:dyDescent="0.2">
      <c r="K80">
        <f>$B$68</f>
        <v>3.1849598388794802</v>
      </c>
      <c r="L80">
        <f>$C$68</f>
        <v>1.6091888976294706</v>
      </c>
      <c r="M80">
        <f>$D$68</f>
        <v>0</v>
      </c>
      <c r="N80">
        <f>$E$68</f>
        <v>0</v>
      </c>
      <c r="O80">
        <f>$F$68</f>
        <v>0</v>
      </c>
      <c r="P80">
        <f>$G$68</f>
        <v>0</v>
      </c>
      <c r="Q80">
        <f>$H$68</f>
        <v>0</v>
      </c>
      <c r="R80">
        <f>$I$68</f>
        <v>0</v>
      </c>
      <c r="S80">
        <f>$J$68</f>
        <v>0</v>
      </c>
      <c r="T80">
        <f>$K$68</f>
        <v>0</v>
      </c>
      <c r="U80">
        <f>$L$68</f>
        <v>0</v>
      </c>
      <c r="V80">
        <f>$M$68</f>
        <v>0</v>
      </c>
      <c r="W80">
        <f>$N$68</f>
        <v>0</v>
      </c>
      <c r="X80">
        <f>$O$68</f>
        <v>0</v>
      </c>
      <c r="Y80">
        <f>$P$68</f>
        <v>0</v>
      </c>
      <c r="Z80">
        <f>$Q$68</f>
        <v>0</v>
      </c>
      <c r="AA80">
        <f>$R$68</f>
        <v>0</v>
      </c>
      <c r="AB80">
        <f>$S$68</f>
        <v>0</v>
      </c>
      <c r="AC80">
        <f>$T$68</f>
        <v>0</v>
      </c>
      <c r="AG80">
        <f>$U$68</f>
        <v>0</v>
      </c>
    </row>
    <row r="81" spans="1:60" x14ac:dyDescent="0.2">
      <c r="L81">
        <f>$B$68</f>
        <v>3.1849598388794802</v>
      </c>
      <c r="M81">
        <f>$C$68</f>
        <v>1.6091888976294706</v>
      </c>
      <c r="N81">
        <f>$D$68</f>
        <v>0</v>
      </c>
      <c r="O81">
        <f>$E$68</f>
        <v>0</v>
      </c>
      <c r="P81">
        <f>$F$68</f>
        <v>0</v>
      </c>
      <c r="Q81">
        <f>$G$68</f>
        <v>0</v>
      </c>
      <c r="R81">
        <f>$H$68</f>
        <v>0</v>
      </c>
      <c r="S81">
        <f>$I$68</f>
        <v>0</v>
      </c>
      <c r="T81">
        <f>$J$68</f>
        <v>0</v>
      </c>
      <c r="U81">
        <f>$K$68</f>
        <v>0</v>
      </c>
      <c r="V81">
        <f>$L$68</f>
        <v>0</v>
      </c>
      <c r="W81">
        <f>$M$68</f>
        <v>0</v>
      </c>
      <c r="X81">
        <f>$N$68</f>
        <v>0</v>
      </c>
      <c r="Y81">
        <f>$O$68</f>
        <v>0</v>
      </c>
      <c r="Z81">
        <f>$P$68</f>
        <v>0</v>
      </c>
      <c r="AA81">
        <f>$Q$68</f>
        <v>0</v>
      </c>
      <c r="AB81">
        <f>$R$68</f>
        <v>0</v>
      </c>
      <c r="AC81">
        <f>$S$68</f>
        <v>0</v>
      </c>
      <c r="AG81">
        <f>$T$68</f>
        <v>0</v>
      </c>
      <c r="AH81">
        <f>$U$68</f>
        <v>0</v>
      </c>
    </row>
    <row r="82" spans="1:60" x14ac:dyDescent="0.2">
      <c r="M82">
        <f>$B$68</f>
        <v>3.1849598388794802</v>
      </c>
      <c r="N82">
        <f>$C$68</f>
        <v>1.6091888976294706</v>
      </c>
      <c r="O82">
        <f>$D$68</f>
        <v>0</v>
      </c>
      <c r="P82">
        <f>$E$68</f>
        <v>0</v>
      </c>
      <c r="Q82">
        <f>$F$68</f>
        <v>0</v>
      </c>
      <c r="R82">
        <f>$G$68</f>
        <v>0</v>
      </c>
      <c r="S82">
        <f>$H$68</f>
        <v>0</v>
      </c>
      <c r="T82">
        <f>$I$68</f>
        <v>0</v>
      </c>
      <c r="U82">
        <f>$J$68</f>
        <v>0</v>
      </c>
      <c r="V82">
        <f>$K$68</f>
        <v>0</v>
      </c>
      <c r="W82">
        <f>$L$68</f>
        <v>0</v>
      </c>
      <c r="X82">
        <f>$M$68</f>
        <v>0</v>
      </c>
      <c r="Y82">
        <f>$N$68</f>
        <v>0</v>
      </c>
      <c r="Z82">
        <f>$O$68</f>
        <v>0</v>
      </c>
      <c r="AA82">
        <f>$P$68</f>
        <v>0</v>
      </c>
      <c r="AB82">
        <f>$Q$68</f>
        <v>0</v>
      </c>
      <c r="AC82">
        <f>$R$68</f>
        <v>0</v>
      </c>
      <c r="AG82">
        <f>$S$68</f>
        <v>0</v>
      </c>
      <c r="AH82">
        <f>$T$68</f>
        <v>0</v>
      </c>
      <c r="AI82">
        <f>$U$68</f>
        <v>0</v>
      </c>
    </row>
    <row r="83" spans="1:60" x14ac:dyDescent="0.2">
      <c r="P83">
        <f>$B$68</f>
        <v>3.1849598388794802</v>
      </c>
      <c r="Q83">
        <f>$C$68</f>
        <v>1.6091888976294706</v>
      </c>
      <c r="R83">
        <f>$D$68</f>
        <v>0</v>
      </c>
      <c r="S83">
        <f>$E$68</f>
        <v>0</v>
      </c>
      <c r="T83">
        <f>$F$68</f>
        <v>0</v>
      </c>
      <c r="U83">
        <f>$G$68</f>
        <v>0</v>
      </c>
      <c r="V83">
        <f>$H$68</f>
        <v>0</v>
      </c>
      <c r="W83">
        <f>$I$68</f>
        <v>0</v>
      </c>
      <c r="X83">
        <f>$J$68</f>
        <v>0</v>
      </c>
      <c r="Y83">
        <f>$K$68</f>
        <v>0</v>
      </c>
      <c r="Z83">
        <f>$L$68</f>
        <v>0</v>
      </c>
      <c r="AA83">
        <f>$M$68</f>
        <v>0</v>
      </c>
      <c r="AB83">
        <f>$N$68</f>
        <v>0</v>
      </c>
      <c r="AC83">
        <f>$O$68</f>
        <v>0</v>
      </c>
      <c r="AG83">
        <f>$P$68</f>
        <v>0</v>
      </c>
      <c r="AH83">
        <f>$Q$68</f>
        <v>0</v>
      </c>
      <c r="AI83">
        <f>$R$68</f>
        <v>0</v>
      </c>
      <c r="AJ83">
        <f>$S$68</f>
        <v>0</v>
      </c>
      <c r="AK83">
        <f>$T$68</f>
        <v>0</v>
      </c>
      <c r="AL83">
        <f>$U$68</f>
        <v>0</v>
      </c>
    </row>
    <row r="84" spans="1:60" x14ac:dyDescent="0.2">
      <c r="Q84">
        <f>$B$68</f>
        <v>3.1849598388794802</v>
      </c>
      <c r="R84">
        <f>$C$68</f>
        <v>1.6091888976294706</v>
      </c>
      <c r="S84">
        <f>$D$68</f>
        <v>0</v>
      </c>
      <c r="T84">
        <f>$E$68</f>
        <v>0</v>
      </c>
      <c r="U84">
        <f>$F$68</f>
        <v>0</v>
      </c>
      <c r="V84">
        <f>$G$68</f>
        <v>0</v>
      </c>
      <c r="W84">
        <f>$H$68</f>
        <v>0</v>
      </c>
      <c r="X84">
        <f>$I$68</f>
        <v>0</v>
      </c>
      <c r="Y84">
        <f>$J$68</f>
        <v>0</v>
      </c>
      <c r="Z84">
        <f>$K$68</f>
        <v>0</v>
      </c>
      <c r="AA84">
        <f>$L$68</f>
        <v>0</v>
      </c>
      <c r="AB84">
        <f>$M$68</f>
        <v>0</v>
      </c>
      <c r="AC84">
        <f>$N$68</f>
        <v>0</v>
      </c>
      <c r="AG84">
        <f>$O$68</f>
        <v>0</v>
      </c>
      <c r="AH84">
        <f>$P$68</f>
        <v>0</v>
      </c>
      <c r="AI84">
        <f>$Q$68</f>
        <v>0</v>
      </c>
      <c r="AJ84">
        <f>$R$68</f>
        <v>0</v>
      </c>
      <c r="AK84">
        <f>$S$68</f>
        <v>0</v>
      </c>
      <c r="AL84">
        <f>$T$68</f>
        <v>0</v>
      </c>
      <c r="AM84">
        <f>$U$68</f>
        <v>0</v>
      </c>
    </row>
    <row r="85" spans="1:60" x14ac:dyDescent="0.2">
      <c r="R85">
        <f>$B$68</f>
        <v>3.1849598388794802</v>
      </c>
      <c r="S85">
        <f>$C$68</f>
        <v>1.6091888976294706</v>
      </c>
      <c r="T85">
        <f>$D$68</f>
        <v>0</v>
      </c>
      <c r="U85">
        <f>$E$68</f>
        <v>0</v>
      </c>
      <c r="V85">
        <f>$F$68</f>
        <v>0</v>
      </c>
      <c r="W85">
        <f>$G$68</f>
        <v>0</v>
      </c>
      <c r="X85">
        <f>$H$68</f>
        <v>0</v>
      </c>
      <c r="Y85">
        <f>$I$68</f>
        <v>0</v>
      </c>
      <c r="Z85">
        <f>$J$68</f>
        <v>0</v>
      </c>
      <c r="AA85">
        <f>$K$68</f>
        <v>0</v>
      </c>
      <c r="AB85">
        <f>$L$68</f>
        <v>0</v>
      </c>
      <c r="AC85">
        <f>$M$68</f>
        <v>0</v>
      </c>
      <c r="AG85">
        <f>$N$68</f>
        <v>0</v>
      </c>
      <c r="AH85">
        <f>$O$68</f>
        <v>0</v>
      </c>
      <c r="AI85">
        <f>$P$68</f>
        <v>0</v>
      </c>
      <c r="AJ85">
        <f>$Q$68</f>
        <v>0</v>
      </c>
      <c r="AK85">
        <f>$R$68</f>
        <v>0</v>
      </c>
      <c r="AL85">
        <f>$S$68</f>
        <v>0</v>
      </c>
      <c r="AM85">
        <f>$T$68</f>
        <v>0</v>
      </c>
      <c r="AN85">
        <f>$U$68</f>
        <v>0</v>
      </c>
    </row>
    <row r="86" spans="1:60" x14ac:dyDescent="0.2">
      <c r="S86">
        <f>$B$68</f>
        <v>3.1849598388794802</v>
      </c>
      <c r="T86">
        <f>$C$68</f>
        <v>1.6091888976294706</v>
      </c>
      <c r="U86">
        <f>$D$68</f>
        <v>0</v>
      </c>
      <c r="V86">
        <f>$E$68</f>
        <v>0</v>
      </c>
      <c r="W86">
        <f>$F$68</f>
        <v>0</v>
      </c>
      <c r="X86">
        <f>$G$68</f>
        <v>0</v>
      </c>
      <c r="Y86">
        <f>$H$68</f>
        <v>0</v>
      </c>
      <c r="Z86">
        <f>$I$68</f>
        <v>0</v>
      </c>
      <c r="AA86">
        <f>$J$68</f>
        <v>0</v>
      </c>
      <c r="AB86">
        <f>$K$68</f>
        <v>0</v>
      </c>
      <c r="AC86">
        <f>$L$68</f>
        <v>0</v>
      </c>
      <c r="AG86">
        <f>$M$68</f>
        <v>0</v>
      </c>
      <c r="AH86">
        <f>$N$68</f>
        <v>0</v>
      </c>
      <c r="AI86">
        <f>$O$68</f>
        <v>0</v>
      </c>
      <c r="AJ86">
        <f>$P$68</f>
        <v>0</v>
      </c>
      <c r="AK86">
        <f>$Q$68</f>
        <v>0</v>
      </c>
      <c r="AL86">
        <f>$R$68</f>
        <v>0</v>
      </c>
      <c r="AM86">
        <f>$S$68</f>
        <v>0</v>
      </c>
      <c r="AN86">
        <f>$T$68</f>
        <v>0</v>
      </c>
      <c r="AO86">
        <f>$U$68</f>
        <v>0</v>
      </c>
    </row>
    <row r="87" spans="1:60" x14ac:dyDescent="0.2">
      <c r="T87">
        <f>$B$68</f>
        <v>3.1849598388794802</v>
      </c>
      <c r="U87">
        <f>$C$68</f>
        <v>1.6091888976294706</v>
      </c>
      <c r="V87">
        <f>$D$68</f>
        <v>0</v>
      </c>
      <c r="W87">
        <f>$E$68</f>
        <v>0</v>
      </c>
      <c r="X87">
        <f>$F$68</f>
        <v>0</v>
      </c>
      <c r="Y87">
        <f>$G$68</f>
        <v>0</v>
      </c>
      <c r="Z87">
        <f>$H$68</f>
        <v>0</v>
      </c>
      <c r="AA87">
        <f>$I$68</f>
        <v>0</v>
      </c>
      <c r="AB87">
        <f>$J$68</f>
        <v>0</v>
      </c>
      <c r="AC87">
        <f>$K$68</f>
        <v>0</v>
      </c>
      <c r="AG87">
        <f>$L$68</f>
        <v>0</v>
      </c>
      <c r="AH87">
        <f>$M$68</f>
        <v>0</v>
      </c>
      <c r="AI87">
        <f>$N$68</f>
        <v>0</v>
      </c>
      <c r="AJ87">
        <f>$O$68</f>
        <v>0</v>
      </c>
      <c r="AK87">
        <f>$P$68</f>
        <v>0</v>
      </c>
      <c r="AL87">
        <f>$Q$68</f>
        <v>0</v>
      </c>
      <c r="AM87">
        <f>$R$68</f>
        <v>0</v>
      </c>
      <c r="AN87">
        <f>$S$68</f>
        <v>0</v>
      </c>
      <c r="AO87">
        <f>$T$68</f>
        <v>0</v>
      </c>
      <c r="AP87">
        <f>$U$68</f>
        <v>0</v>
      </c>
    </row>
    <row r="88" spans="1:60" x14ac:dyDescent="0.2">
      <c r="W88">
        <f>$B$68</f>
        <v>3.1849598388794802</v>
      </c>
      <c r="X88">
        <f>$C$68</f>
        <v>1.6091888976294706</v>
      </c>
      <c r="Y88">
        <f>$D$68</f>
        <v>0</v>
      </c>
      <c r="Z88">
        <f>$E$68</f>
        <v>0</v>
      </c>
      <c r="AA88">
        <f>$F$68</f>
        <v>0</v>
      </c>
      <c r="AB88">
        <f>$G$68</f>
        <v>0</v>
      </c>
      <c r="AC88">
        <f>$H$68</f>
        <v>0</v>
      </c>
      <c r="AG88">
        <f>$I$68</f>
        <v>0</v>
      </c>
      <c r="AH88">
        <f>$J$68</f>
        <v>0</v>
      </c>
      <c r="AI88">
        <f>$K$68</f>
        <v>0</v>
      </c>
      <c r="AJ88">
        <f>$L$68</f>
        <v>0</v>
      </c>
      <c r="AK88">
        <f>$M$68</f>
        <v>0</v>
      </c>
      <c r="AL88">
        <f>$N$68</f>
        <v>0</v>
      </c>
      <c r="AM88">
        <f>$O$68</f>
        <v>0</v>
      </c>
      <c r="AN88">
        <f>$P$68</f>
        <v>0</v>
      </c>
      <c r="AO88">
        <f>$Q$68</f>
        <v>0</v>
      </c>
      <c r="AP88">
        <f>$R$68</f>
        <v>0</v>
      </c>
      <c r="AQ88">
        <f>$S$68</f>
        <v>0</v>
      </c>
      <c r="AR88">
        <f>$T$68</f>
        <v>0</v>
      </c>
      <c r="AS88">
        <f>$U$68</f>
        <v>0</v>
      </c>
    </row>
    <row r="89" spans="1:60" x14ac:dyDescent="0.2">
      <c r="X89">
        <f>$B$68</f>
        <v>3.1849598388794802</v>
      </c>
      <c r="Y89">
        <f>$C$68</f>
        <v>1.6091888976294706</v>
      </c>
      <c r="Z89">
        <f>$D$68</f>
        <v>0</v>
      </c>
      <c r="AA89">
        <f>$E$68</f>
        <v>0</v>
      </c>
      <c r="AB89">
        <f>$F$68</f>
        <v>0</v>
      </c>
      <c r="AC89">
        <f>$G$68</f>
        <v>0</v>
      </c>
      <c r="AG89">
        <f>$H$68</f>
        <v>0</v>
      </c>
      <c r="AH89">
        <f>$I$68</f>
        <v>0</v>
      </c>
      <c r="AI89">
        <f>$J$68</f>
        <v>0</v>
      </c>
      <c r="AJ89">
        <f>$K$68</f>
        <v>0</v>
      </c>
      <c r="AK89">
        <f>$L$68</f>
        <v>0</v>
      </c>
      <c r="AL89">
        <f>$M$68</f>
        <v>0</v>
      </c>
      <c r="AM89">
        <f>$N$68</f>
        <v>0</v>
      </c>
      <c r="AN89">
        <f>$O$68</f>
        <v>0</v>
      </c>
      <c r="AO89">
        <f>$P$68</f>
        <v>0</v>
      </c>
      <c r="AP89">
        <f>$Q$68</f>
        <v>0</v>
      </c>
      <c r="AQ89">
        <f>$R$68</f>
        <v>0</v>
      </c>
      <c r="AR89">
        <f>$S$68</f>
        <v>0</v>
      </c>
      <c r="AS89">
        <f>$T$68</f>
        <v>0</v>
      </c>
      <c r="AT89">
        <f>$U$68</f>
        <v>0</v>
      </c>
    </row>
    <row r="90" spans="1:60" x14ac:dyDescent="0.2">
      <c r="Y90">
        <f>$B$68</f>
        <v>3.1849598388794802</v>
      </c>
      <c r="Z90">
        <f>$C$68</f>
        <v>1.6091888976294706</v>
      </c>
      <c r="AA90">
        <f>$D$68</f>
        <v>0</v>
      </c>
      <c r="AB90">
        <f>$E$68</f>
        <v>0</v>
      </c>
      <c r="AC90">
        <f>$F$68</f>
        <v>0</v>
      </c>
      <c r="AG90">
        <f>$G$68</f>
        <v>0</v>
      </c>
      <c r="AH90">
        <f>$H$68</f>
        <v>0</v>
      </c>
      <c r="AI90">
        <f>$I$68</f>
        <v>0</v>
      </c>
      <c r="AJ90">
        <f>$J$68</f>
        <v>0</v>
      </c>
      <c r="AK90">
        <f>$K$68</f>
        <v>0</v>
      </c>
      <c r="AL90">
        <f>$L$68</f>
        <v>0</v>
      </c>
      <c r="AM90">
        <f>$M$68</f>
        <v>0</v>
      </c>
      <c r="AN90">
        <f>$N$68</f>
        <v>0</v>
      </c>
      <c r="AO90">
        <f>$O$68</f>
        <v>0</v>
      </c>
      <c r="AP90">
        <f>$P$68</f>
        <v>0</v>
      </c>
      <c r="AQ90">
        <f>$Q$68</f>
        <v>0</v>
      </c>
      <c r="AR90">
        <f>$R$68</f>
        <v>0</v>
      </c>
      <c r="AS90">
        <f>$S$68</f>
        <v>0</v>
      </c>
      <c r="AT90">
        <f>$T$68</f>
        <v>0</v>
      </c>
      <c r="AU90">
        <f>$U$68</f>
        <v>0</v>
      </c>
    </row>
    <row r="91" spans="1:60" x14ac:dyDescent="0.2">
      <c r="Z91">
        <f>$B$68</f>
        <v>3.1849598388794802</v>
      </c>
      <c r="AA91">
        <f>$C$68</f>
        <v>1.6091888976294706</v>
      </c>
      <c r="AB91">
        <f>$D$68</f>
        <v>0</v>
      </c>
      <c r="AC91">
        <f>$E$68</f>
        <v>0</v>
      </c>
      <c r="AG91">
        <f>$F$68</f>
        <v>0</v>
      </c>
      <c r="AH91">
        <f>$G$68</f>
        <v>0</v>
      </c>
      <c r="AI91">
        <f>$H$68</f>
        <v>0</v>
      </c>
      <c r="AJ91">
        <f>$I$68</f>
        <v>0</v>
      </c>
      <c r="AK91">
        <f>$J$68</f>
        <v>0</v>
      </c>
      <c r="AL91">
        <f>$K$68</f>
        <v>0</v>
      </c>
      <c r="AM91">
        <f>$L$68</f>
        <v>0</v>
      </c>
      <c r="AN91">
        <f>$M$68</f>
        <v>0</v>
      </c>
      <c r="AO91">
        <f>$N$68</f>
        <v>0</v>
      </c>
      <c r="AP91">
        <f>$O$68</f>
        <v>0</v>
      </c>
      <c r="AQ91">
        <f>$P$68</f>
        <v>0</v>
      </c>
      <c r="AR91">
        <f>$Q$68</f>
        <v>0</v>
      </c>
      <c r="AS91">
        <f>$R$68</f>
        <v>0</v>
      </c>
      <c r="AT91">
        <f>$S$68</f>
        <v>0</v>
      </c>
      <c r="AU91">
        <f>$T$68</f>
        <v>0</v>
      </c>
      <c r="AV91">
        <f>$U$68</f>
        <v>0</v>
      </c>
    </row>
    <row r="92" spans="1:60" x14ac:dyDescent="0.2"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>
        <f>$B$68</f>
        <v>3.1849598388794802</v>
      </c>
      <c r="AB92" s="73">
        <f>$C$68</f>
        <v>1.6091888976294706</v>
      </c>
      <c r="AC92" s="73">
        <f>$D$68</f>
        <v>0</v>
      </c>
      <c r="AG92">
        <f>$E$68</f>
        <v>0</v>
      </c>
      <c r="AH92">
        <f>$F$68</f>
        <v>0</v>
      </c>
      <c r="AI92">
        <f>$G$68</f>
        <v>0</v>
      </c>
      <c r="AJ92">
        <f>$H$68</f>
        <v>0</v>
      </c>
      <c r="AK92">
        <f>$I$68</f>
        <v>0</v>
      </c>
      <c r="AL92">
        <f>$J$68</f>
        <v>0</v>
      </c>
      <c r="AM92">
        <f>$K$68</f>
        <v>0</v>
      </c>
      <c r="AN92">
        <f>$L$68</f>
        <v>0</v>
      </c>
      <c r="AO92">
        <f>$M$68</f>
        <v>0</v>
      </c>
      <c r="AP92">
        <f>$N$68</f>
        <v>0</v>
      </c>
      <c r="AQ92">
        <f>$O$68</f>
        <v>0</v>
      </c>
      <c r="AR92">
        <f>$P$68</f>
        <v>0</v>
      </c>
      <c r="AS92">
        <f>$Q$68</f>
        <v>0</v>
      </c>
      <c r="AT92">
        <f>$R$68</f>
        <v>0</v>
      </c>
      <c r="AU92">
        <f>$S$68</f>
        <v>0</v>
      </c>
      <c r="AV92">
        <f>$T$68</f>
        <v>0</v>
      </c>
      <c r="AW92">
        <f>$U$68</f>
        <v>0</v>
      </c>
    </row>
    <row r="93" spans="1:60" ht="17" thickBot="1" x14ac:dyDescent="0.25">
      <c r="A93" t="s">
        <v>198</v>
      </c>
      <c r="B93">
        <f>AG94</f>
        <v>0</v>
      </c>
      <c r="C93">
        <f t="shared" ref="C93:AC93" si="6">AH94</f>
        <v>0</v>
      </c>
      <c r="D93">
        <f t="shared" si="6"/>
        <v>0</v>
      </c>
      <c r="E93">
        <f t="shared" si="6"/>
        <v>0</v>
      </c>
      <c r="F93">
        <f t="shared" si="6"/>
        <v>0</v>
      </c>
      <c r="G93">
        <f t="shared" si="6"/>
        <v>0</v>
      </c>
      <c r="H93">
        <f t="shared" si="6"/>
        <v>0</v>
      </c>
      <c r="I93">
        <f t="shared" si="6"/>
        <v>0</v>
      </c>
      <c r="J93">
        <f t="shared" si="6"/>
        <v>0</v>
      </c>
      <c r="K93">
        <f t="shared" si="6"/>
        <v>0</v>
      </c>
      <c r="L93">
        <f t="shared" si="6"/>
        <v>0</v>
      </c>
      <c r="M93">
        <f t="shared" si="6"/>
        <v>0</v>
      </c>
      <c r="N93">
        <f t="shared" si="6"/>
        <v>0</v>
      </c>
      <c r="O93">
        <f t="shared" si="6"/>
        <v>0</v>
      </c>
      <c r="P93">
        <f t="shared" si="6"/>
        <v>0</v>
      </c>
      <c r="Q93">
        <f t="shared" si="6"/>
        <v>0</v>
      </c>
      <c r="R93">
        <f t="shared" si="6"/>
        <v>0</v>
      </c>
      <c r="S93">
        <f t="shared" si="6"/>
        <v>0</v>
      </c>
      <c r="T93">
        <f t="shared" si="6"/>
        <v>0</v>
      </c>
      <c r="U93">
        <f t="shared" si="6"/>
        <v>0</v>
      </c>
      <c r="V93">
        <f t="shared" si="6"/>
        <v>0</v>
      </c>
      <c r="W93">
        <f t="shared" si="6"/>
        <v>0</v>
      </c>
      <c r="X93">
        <f t="shared" si="6"/>
        <v>0</v>
      </c>
      <c r="Y93">
        <f t="shared" si="6"/>
        <v>0</v>
      </c>
      <c r="Z93">
        <f t="shared" si="6"/>
        <v>0</v>
      </c>
      <c r="AA93">
        <f t="shared" si="6"/>
        <v>0</v>
      </c>
      <c r="AB93">
        <f t="shared" si="6"/>
        <v>0</v>
      </c>
      <c r="AC93">
        <f t="shared" si="6"/>
        <v>0</v>
      </c>
    </row>
    <row r="94" spans="1:60" ht="17" thickBot="1" x14ac:dyDescent="0.25">
      <c r="AF94" t="s">
        <v>198</v>
      </c>
      <c r="AG94" s="70">
        <f>SUM(AG73:AG92)</f>
        <v>0</v>
      </c>
      <c r="AH94" s="71">
        <f t="shared" ref="AH94:AZ94" si="7">SUM(AH73:AH92)</f>
        <v>0</v>
      </c>
      <c r="AI94" s="71">
        <f t="shared" si="7"/>
        <v>0</v>
      </c>
      <c r="AJ94" s="71">
        <f t="shared" si="7"/>
        <v>0</v>
      </c>
      <c r="AK94" s="71">
        <f t="shared" si="7"/>
        <v>0</v>
      </c>
      <c r="AL94" s="71">
        <f t="shared" si="7"/>
        <v>0</v>
      </c>
      <c r="AM94" s="71">
        <f t="shared" si="7"/>
        <v>0</v>
      </c>
      <c r="AN94" s="71">
        <f t="shared" si="7"/>
        <v>0</v>
      </c>
      <c r="AO94" s="71">
        <f t="shared" si="7"/>
        <v>0</v>
      </c>
      <c r="AP94" s="71">
        <f t="shared" si="7"/>
        <v>0</v>
      </c>
      <c r="AQ94" s="71">
        <f t="shared" si="7"/>
        <v>0</v>
      </c>
      <c r="AR94" s="71">
        <f t="shared" si="7"/>
        <v>0</v>
      </c>
      <c r="AS94" s="71">
        <f t="shared" si="7"/>
        <v>0</v>
      </c>
      <c r="AT94" s="71">
        <f t="shared" si="7"/>
        <v>0</v>
      </c>
      <c r="AU94" s="71">
        <f t="shared" si="7"/>
        <v>0</v>
      </c>
      <c r="AV94" s="71">
        <f t="shared" si="7"/>
        <v>0</v>
      </c>
      <c r="AW94" s="71">
        <f t="shared" si="7"/>
        <v>0</v>
      </c>
      <c r="AX94" s="71">
        <f t="shared" si="7"/>
        <v>0</v>
      </c>
      <c r="AY94" s="71">
        <f t="shared" si="7"/>
        <v>0</v>
      </c>
      <c r="AZ94" s="71">
        <f t="shared" si="7"/>
        <v>0</v>
      </c>
      <c r="BA94" s="71">
        <v>0</v>
      </c>
      <c r="BB94" s="71">
        <v>0</v>
      </c>
      <c r="BC94" s="71">
        <v>0</v>
      </c>
      <c r="BD94" s="71">
        <v>0</v>
      </c>
      <c r="BE94" s="71">
        <v>0</v>
      </c>
      <c r="BF94" s="71">
        <v>0</v>
      </c>
      <c r="BG94" s="71">
        <v>0</v>
      </c>
      <c r="BH94" s="72">
        <v>0</v>
      </c>
    </row>
    <row r="95" spans="1:60" x14ac:dyDescent="0.2">
      <c r="A95" t="s">
        <v>281</v>
      </c>
      <c r="B95">
        <f>SUM(B73:B93)</f>
        <v>3.1849598388794802</v>
      </c>
      <c r="C95">
        <f t="shared" ref="C95:AC95" si="8">SUM(C73:C93)</f>
        <v>4.7941487365089506</v>
      </c>
      <c r="D95">
        <f t="shared" si="8"/>
        <v>4.7941487365089506</v>
      </c>
      <c r="E95">
        <f t="shared" si="8"/>
        <v>4.7941487365089506</v>
      </c>
      <c r="F95">
        <f t="shared" si="8"/>
        <v>4.7941487365089506</v>
      </c>
      <c r="G95">
        <f t="shared" si="8"/>
        <v>1.6091888976294706</v>
      </c>
      <c r="H95">
        <f t="shared" si="8"/>
        <v>0</v>
      </c>
      <c r="I95">
        <f t="shared" si="8"/>
        <v>3.1849598388794802</v>
      </c>
      <c r="J95">
        <f t="shared" si="8"/>
        <v>4.7941487365089506</v>
      </c>
      <c r="K95">
        <f t="shared" si="8"/>
        <v>4.7941487365089506</v>
      </c>
      <c r="L95">
        <f t="shared" si="8"/>
        <v>4.7941487365089506</v>
      </c>
      <c r="M95">
        <f t="shared" si="8"/>
        <v>4.7941487365089506</v>
      </c>
      <c r="N95">
        <f t="shared" si="8"/>
        <v>1.6091888976294706</v>
      </c>
      <c r="O95">
        <f t="shared" si="8"/>
        <v>0</v>
      </c>
      <c r="P95">
        <f t="shared" si="8"/>
        <v>3.1849598388794802</v>
      </c>
      <c r="Q95">
        <f t="shared" si="8"/>
        <v>4.7941487365089506</v>
      </c>
      <c r="R95">
        <f t="shared" si="8"/>
        <v>4.7941487365089506</v>
      </c>
      <c r="S95">
        <f t="shared" si="8"/>
        <v>4.7941487365089506</v>
      </c>
      <c r="T95">
        <f t="shared" si="8"/>
        <v>4.7941487365089506</v>
      </c>
      <c r="U95">
        <f t="shared" si="8"/>
        <v>1.6091888976294706</v>
      </c>
      <c r="V95">
        <f t="shared" si="8"/>
        <v>0</v>
      </c>
      <c r="W95">
        <f t="shared" si="8"/>
        <v>3.1849598388794802</v>
      </c>
      <c r="X95">
        <f t="shared" si="8"/>
        <v>4.7941487365089506</v>
      </c>
      <c r="Y95">
        <f t="shared" si="8"/>
        <v>4.7941487365089506</v>
      </c>
      <c r="Z95">
        <f t="shared" si="8"/>
        <v>4.7941487365089506</v>
      </c>
      <c r="AA95">
        <f t="shared" si="8"/>
        <v>4.7941487365089506</v>
      </c>
      <c r="AB95">
        <f t="shared" si="8"/>
        <v>1.6091888976294706</v>
      </c>
      <c r="AC95">
        <f t="shared" si="8"/>
        <v>0</v>
      </c>
    </row>
    <row r="96" spans="1:60" x14ac:dyDescent="0.2">
      <c r="AF96" t="s">
        <v>201</v>
      </c>
      <c r="AG96" t="s">
        <v>202</v>
      </c>
      <c r="AH96" t="s">
        <v>203</v>
      </c>
      <c r="AI96" t="s">
        <v>204</v>
      </c>
      <c r="AJ96" t="s">
        <v>205</v>
      </c>
      <c r="AK96" t="s">
        <v>206</v>
      </c>
      <c r="AL96" t="s">
        <v>207</v>
      </c>
      <c r="AM96" t="s">
        <v>208</v>
      </c>
      <c r="AN96" t="s">
        <v>209</v>
      </c>
      <c r="AO96" t="s">
        <v>210</v>
      </c>
      <c r="AP96" t="s">
        <v>211</v>
      </c>
      <c r="AQ96" t="s">
        <v>212</v>
      </c>
      <c r="AR96" t="s">
        <v>213</v>
      </c>
      <c r="AS96" t="s">
        <v>214</v>
      </c>
      <c r="AT96" t="s">
        <v>215</v>
      </c>
      <c r="AU96" t="s">
        <v>216</v>
      </c>
      <c r="AV96" t="s">
        <v>217</v>
      </c>
      <c r="AW96" t="s">
        <v>218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</row>
    <row r="97" spans="1:60" x14ac:dyDescent="0.2">
      <c r="A97" t="s">
        <v>283</v>
      </c>
      <c r="B97">
        <f>B95/$A$99</f>
        <v>0.57908360706899642</v>
      </c>
      <c r="C97">
        <f t="shared" ref="C97:D97" si="9">C95/$A$99</f>
        <v>0.87166340663799102</v>
      </c>
      <c r="D97">
        <f t="shared" si="9"/>
        <v>0.87166340663799102</v>
      </c>
      <c r="E97">
        <f>E95/$A$99</f>
        <v>0.87166340663799102</v>
      </c>
      <c r="F97">
        <f>F95/$A$100</f>
        <v>1.5980495788363169</v>
      </c>
      <c r="G97">
        <f>G95/$A$100</f>
        <v>0.53639629920982357</v>
      </c>
      <c r="H97">
        <f>H95/$A$100</f>
        <v>0</v>
      </c>
      <c r="I97">
        <f t="shared" ref="I97:Z97" si="10">I95/$A$99</f>
        <v>0.57908360706899642</v>
      </c>
      <c r="J97">
        <f t="shared" si="10"/>
        <v>0.87166340663799102</v>
      </c>
      <c r="K97">
        <f t="shared" si="10"/>
        <v>0.87166340663799102</v>
      </c>
      <c r="L97">
        <f t="shared" si="10"/>
        <v>0.87166340663799102</v>
      </c>
      <c r="M97">
        <f t="shared" ref="M97:O97" si="11">M95/$A$100</f>
        <v>1.5980495788363169</v>
      </c>
      <c r="N97">
        <f t="shared" si="11"/>
        <v>0.53639629920982357</v>
      </c>
      <c r="O97">
        <f t="shared" si="11"/>
        <v>0</v>
      </c>
      <c r="P97">
        <f t="shared" ref="P97" si="12">P95/$A$99</f>
        <v>0.57908360706899642</v>
      </c>
      <c r="Q97">
        <f t="shared" si="10"/>
        <v>0.87166340663799102</v>
      </c>
      <c r="R97">
        <f t="shared" si="10"/>
        <v>0.87166340663799102</v>
      </c>
      <c r="S97">
        <f t="shared" si="10"/>
        <v>0.87166340663799102</v>
      </c>
      <c r="T97">
        <f t="shared" ref="T97:V97" si="13">T95/$A$100</f>
        <v>1.5980495788363169</v>
      </c>
      <c r="U97">
        <f t="shared" si="13"/>
        <v>0.53639629920982357</v>
      </c>
      <c r="V97">
        <f t="shared" si="13"/>
        <v>0</v>
      </c>
      <c r="W97">
        <f t="shared" ref="W97" si="14">W95/$A$99</f>
        <v>0.57908360706899642</v>
      </c>
      <c r="X97">
        <f t="shared" si="10"/>
        <v>0.87166340663799102</v>
      </c>
      <c r="Y97">
        <f t="shared" si="10"/>
        <v>0.87166340663799102</v>
      </c>
      <c r="Z97">
        <f t="shared" si="10"/>
        <v>0.87166340663799102</v>
      </c>
      <c r="AA97">
        <f t="shared" ref="AA97:AC97" si="15">AA95/$A$100</f>
        <v>1.5980495788363169</v>
      </c>
      <c r="AB97">
        <f t="shared" si="15"/>
        <v>0.53639629920982357</v>
      </c>
      <c r="AC97">
        <f t="shared" si="15"/>
        <v>0</v>
      </c>
      <c r="AF97" t="s">
        <v>199</v>
      </c>
      <c r="AG97" t="s">
        <v>219</v>
      </c>
      <c r="AH97" t="s">
        <v>220</v>
      </c>
      <c r="AI97" t="s">
        <v>221</v>
      </c>
      <c r="AJ97" t="s">
        <v>222</v>
      </c>
      <c r="AK97" t="s">
        <v>223</v>
      </c>
      <c r="AL97" t="s">
        <v>224</v>
      </c>
      <c r="AM97" t="s">
        <v>225</v>
      </c>
      <c r="AN97" t="s">
        <v>226</v>
      </c>
      <c r="AO97" t="s">
        <v>227</v>
      </c>
      <c r="AP97" t="s">
        <v>228</v>
      </c>
      <c r="AQ97" t="s">
        <v>229</v>
      </c>
      <c r="AR97" t="s">
        <v>230</v>
      </c>
      <c r="AS97" t="s">
        <v>231</v>
      </c>
      <c r="AT97" t="s">
        <v>232</v>
      </c>
      <c r="AU97" t="s">
        <v>233</v>
      </c>
      <c r="AV97" t="s">
        <v>234</v>
      </c>
      <c r="AW97" t="s">
        <v>235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</row>
    <row r="98" spans="1:60" x14ac:dyDescent="0.2">
      <c r="A98" t="s">
        <v>282</v>
      </c>
      <c r="AF98" t="s">
        <v>200</v>
      </c>
      <c r="AG98" t="s">
        <v>236</v>
      </c>
      <c r="AH98" t="s">
        <v>237</v>
      </c>
      <c r="AI98" t="s">
        <v>238</v>
      </c>
      <c r="AJ98" t="s">
        <v>239</v>
      </c>
      <c r="AK98" t="s">
        <v>240</v>
      </c>
      <c r="AL98" t="s">
        <v>241</v>
      </c>
      <c r="AM98" t="s">
        <v>242</v>
      </c>
      <c r="AN98" t="s">
        <v>243</v>
      </c>
      <c r="AO98" t="s">
        <v>244</v>
      </c>
      <c r="AP98" t="s">
        <v>245</v>
      </c>
      <c r="AQ98" t="s">
        <v>246</v>
      </c>
      <c r="AR98" t="s">
        <v>247</v>
      </c>
      <c r="AS98" t="s">
        <v>248</v>
      </c>
      <c r="AT98" t="s">
        <v>249</v>
      </c>
      <c r="AU98" t="s">
        <v>250</v>
      </c>
      <c r="AV98" t="s">
        <v>251</v>
      </c>
      <c r="AW98" t="s">
        <v>252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</row>
    <row r="99" spans="1:60" x14ac:dyDescent="0.2">
      <c r="A99">
        <v>5.5</v>
      </c>
    </row>
    <row r="100" spans="1:60" x14ac:dyDescent="0.2">
      <c r="A100">
        <v>3</v>
      </c>
    </row>
    <row r="102" spans="1:60" x14ac:dyDescent="0.2">
      <c r="C102" t="s">
        <v>285</v>
      </c>
      <c r="D102" t="s">
        <v>286</v>
      </c>
      <c r="E102" t="s">
        <v>287</v>
      </c>
      <c r="G102" t="s">
        <v>284</v>
      </c>
    </row>
    <row r="103" spans="1:60" x14ac:dyDescent="0.2">
      <c r="C103" s="75">
        <f>(SUM(B97:E97)+SUM(I97:L97)+SUM(P97:S97)+SUM(W97:Z97))/(16)</f>
        <v>0.7985184567457424</v>
      </c>
      <c r="D103" s="75">
        <f>(SUM(F97:H97)+SUM(M97:O97)+SUM(T97:V97)+SUM(AA97:AC97))/12</f>
        <v>0.7114819593487135</v>
      </c>
      <c r="E103" s="75">
        <f>C103*16/28+D103*12/28</f>
        <v>0.76121710071844428</v>
      </c>
      <c r="G103">
        <v>0.8</v>
      </c>
    </row>
    <row r="107" spans="1:60" x14ac:dyDescent="0.2">
      <c r="B107" t="s">
        <v>290</v>
      </c>
      <c r="C107" t="s">
        <v>289</v>
      </c>
      <c r="E107" t="s">
        <v>285</v>
      </c>
      <c r="F107" t="s">
        <v>286</v>
      </c>
      <c r="G107" t="s">
        <v>287</v>
      </c>
    </row>
    <row r="108" spans="1:60" x14ac:dyDescent="0.2">
      <c r="A108" t="s">
        <v>288</v>
      </c>
      <c r="B108">
        <v>5.5</v>
      </c>
      <c r="C108">
        <v>3</v>
      </c>
      <c r="E108" s="76">
        <v>0.7985184567457424</v>
      </c>
      <c r="F108" s="76">
        <v>0.7114819593487135</v>
      </c>
      <c r="G108" s="76">
        <v>0.76121710071844428</v>
      </c>
    </row>
    <row r="109" spans="1:60" x14ac:dyDescent="0.2">
      <c r="A109" t="s">
        <v>200</v>
      </c>
      <c r="B109">
        <v>2.4</v>
      </c>
      <c r="C109">
        <v>1.3</v>
      </c>
      <c r="E109" s="76">
        <v>0.79080885416647551</v>
      </c>
      <c r="F109" s="76">
        <v>0.71454677927826193</v>
      </c>
      <c r="G109" s="76">
        <v>0.75812510778581255</v>
      </c>
    </row>
    <row r="110" spans="1:60" x14ac:dyDescent="0.2">
      <c r="A110" t="s">
        <v>291</v>
      </c>
      <c r="B110">
        <v>3.1</v>
      </c>
      <c r="C110">
        <v>1.7</v>
      </c>
      <c r="E110" s="76">
        <v>0.80448718132323904</v>
      </c>
      <c r="F110" s="76">
        <v>0.70913827352023506</v>
      </c>
      <c r="G110" s="76">
        <v>0.76362336369338024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502AD36FC4D1459EE8BFEB917118AE" ma:contentTypeVersion="8" ma:contentTypeDescription="Create a new document." ma:contentTypeScope="" ma:versionID="4b4cd19ef6f825a6ac181b2aef79b604">
  <xsd:schema xmlns:xsd="http://www.w3.org/2001/XMLSchema" xmlns:xs="http://www.w3.org/2001/XMLSchema" xmlns:p="http://schemas.microsoft.com/office/2006/metadata/properties" xmlns:ns2="a1a062c2-eeb0-45d1-8c80-71eb2bb91349" targetNamespace="http://schemas.microsoft.com/office/2006/metadata/properties" ma:root="true" ma:fieldsID="944c6668d3530cb8510fee0a023b67da" ns2:_="">
    <xsd:import namespace="a1a062c2-eeb0-45d1-8c80-71eb2bb913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a062c2-eeb0-45d1-8c80-71eb2bb913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70A5B5-1066-461F-A7CC-945216CB75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a062c2-eeb0-45d1-8c80-71eb2bb913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068943E-AD27-4D1A-99C2-3677F095010F}">
  <ds:schemaRefs>
    <ds:schemaRef ds:uri="http://schemas.microsoft.com/office/2006/documentManagement/types"/>
    <ds:schemaRef ds:uri="http://schemas.openxmlformats.org/package/2006/metadata/core-properties"/>
    <ds:schemaRef ds:uri="a1a062c2-eeb0-45d1-8c80-71eb2bb91349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6800F54-1DFB-4342-B9AD-C5A078244F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Sets</vt:lpstr>
      <vt:lpstr>MC</vt:lpstr>
      <vt:lpstr>IC</vt:lpstr>
      <vt:lpstr>MCcalculations</vt:lpstr>
      <vt:lpstr>ICcalculations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Office-bruker</dc:creator>
  <cp:keywords/>
  <dc:description/>
  <cp:lastModifiedBy>Erlend Johan Corneliussen</cp:lastModifiedBy>
  <cp:revision/>
  <dcterms:created xsi:type="dcterms:W3CDTF">2021-04-11T15:54:51Z</dcterms:created>
  <dcterms:modified xsi:type="dcterms:W3CDTF">2022-03-18T12:30:24Z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0x01010014502AD36FC4D1459EE8BFEB917118AE</vt:lpwstr>
  </property>
</Properties>
</file>