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C43E92F5-C362-9149-BF28-E205EE2C67EB}" xr6:coauthVersionLast="47" xr6:coauthVersionMax="47" xr10:uidLastSave="{00000000-0000-0000-0000-000000000000}"/>
  <bookViews>
    <workbookView xWindow="0" yWindow="500" windowWidth="28800" windowHeight="15900" activeTab="5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6" l="1"/>
  <c r="A75" i="16"/>
  <c r="A76" i="17"/>
  <c r="A75" i="17"/>
  <c r="B73" i="16"/>
  <c r="B71" i="16"/>
  <c r="B69" i="16"/>
  <c r="M106" i="16"/>
  <c r="E116" i="16"/>
  <c r="N115" i="16" s="1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E119" i="16"/>
  <c r="E118" i="16"/>
  <c r="E115" i="16"/>
  <c r="E105" i="16"/>
  <c r="E104" i="16"/>
  <c r="E102" i="16"/>
  <c r="L103" i="16" s="1"/>
  <c r="E101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C102" i="16"/>
  <c r="C105" i="16"/>
  <c r="C119" i="16"/>
  <c r="C116" i="16"/>
  <c r="M108" i="16"/>
  <c r="K108" i="16"/>
  <c r="L107" i="16"/>
  <c r="H107" i="16"/>
  <c r="M105" i="16"/>
  <c r="K105" i="16"/>
  <c r="L108" i="16"/>
  <c r="J108" i="16"/>
  <c r="AZ70" i="17"/>
  <c r="AY70" i="17"/>
  <c r="AX70" i="17"/>
  <c r="AC69" i="17"/>
  <c r="AB69" i="17"/>
  <c r="AA69" i="17"/>
  <c r="Z69" i="17"/>
  <c r="Y69" i="17"/>
  <c r="X69" i="17"/>
  <c r="W69" i="17"/>
  <c r="V69" i="17"/>
  <c r="U69" i="17"/>
  <c r="T69" i="17"/>
  <c r="S69" i="17"/>
  <c r="X42" i="17"/>
  <c r="S42" i="17" s="1"/>
  <c r="X41" i="17"/>
  <c r="U41" i="17" s="1"/>
  <c r="X40" i="17"/>
  <c r="X39" i="17"/>
  <c r="T39" i="17" s="1"/>
  <c r="N39" i="17"/>
  <c r="F39" i="17"/>
  <c r="B39" i="17"/>
  <c r="X38" i="17"/>
  <c r="S38" i="17" s="1"/>
  <c r="X37" i="17"/>
  <c r="O37" i="17" s="1"/>
  <c r="X36" i="17"/>
  <c r="O36" i="17" s="1"/>
  <c r="X35" i="17"/>
  <c r="S35" i="17" s="1"/>
  <c r="X34" i="17"/>
  <c r="T34" i="17" s="1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X42" i="16"/>
  <c r="U42" i="16" s="1"/>
  <c r="X41" i="16"/>
  <c r="O41" i="16" s="1"/>
  <c r="X40" i="16"/>
  <c r="U40" i="16" s="1"/>
  <c r="X39" i="16"/>
  <c r="T39" i="16" s="1"/>
  <c r="X38" i="16"/>
  <c r="U38" i="16" s="1"/>
  <c r="X37" i="16"/>
  <c r="U37" i="16" s="1"/>
  <c r="X36" i="16"/>
  <c r="S36" i="16" s="1"/>
  <c r="X35" i="16"/>
  <c r="T35" i="16" s="1"/>
  <c r="X34" i="16"/>
  <c r="U34" i="16" s="1"/>
  <c r="M117" i="16" l="1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J39" i="17"/>
  <c r="D39" i="17"/>
  <c r="H39" i="17"/>
  <c r="L39" i="17"/>
  <c r="Q39" i="17"/>
  <c r="E39" i="17"/>
  <c r="I39" i="17"/>
  <c r="M39" i="17"/>
  <c r="S39" i="17"/>
  <c r="C39" i="17"/>
  <c r="G39" i="17"/>
  <c r="K39" i="17"/>
  <c r="O39" i="17"/>
  <c r="L42" i="17"/>
  <c r="P39" i="17"/>
  <c r="F42" i="17"/>
  <c r="C35" i="17"/>
  <c r="K35" i="17"/>
  <c r="T35" i="17"/>
  <c r="D35" i="17"/>
  <c r="L35" i="17"/>
  <c r="G35" i="17"/>
  <c r="O35" i="17"/>
  <c r="H35" i="17"/>
  <c r="P35" i="17"/>
  <c r="N34" i="16"/>
  <c r="E35" i="17"/>
  <c r="I35" i="17"/>
  <c r="M35" i="17"/>
  <c r="Q35" i="17"/>
  <c r="B42" i="17"/>
  <c r="H42" i="17"/>
  <c r="M42" i="17"/>
  <c r="B35" i="17"/>
  <c r="F35" i="17"/>
  <c r="J35" i="17"/>
  <c r="N35" i="17"/>
  <c r="R35" i="17"/>
  <c r="D42" i="17"/>
  <c r="I42" i="17"/>
  <c r="N42" i="17"/>
  <c r="B41" i="17"/>
  <c r="E42" i="17"/>
  <c r="J42" i="17"/>
  <c r="P42" i="17"/>
  <c r="B42" i="16"/>
  <c r="E42" i="16"/>
  <c r="E39" i="16"/>
  <c r="F42" i="16"/>
  <c r="B34" i="16"/>
  <c r="M39" i="16"/>
  <c r="M42" i="16"/>
  <c r="J39" i="16"/>
  <c r="B39" i="16"/>
  <c r="R39" i="16"/>
  <c r="Q42" i="17"/>
  <c r="I41" i="17"/>
  <c r="J41" i="17"/>
  <c r="R41" i="17"/>
  <c r="U39" i="17"/>
  <c r="R39" i="17"/>
  <c r="E38" i="17"/>
  <c r="F36" i="17"/>
  <c r="K36" i="17"/>
  <c r="K37" i="17"/>
  <c r="J38" i="17"/>
  <c r="E41" i="17"/>
  <c r="N41" i="17"/>
  <c r="R42" i="17"/>
  <c r="D36" i="17"/>
  <c r="P36" i="17"/>
  <c r="Q37" i="17"/>
  <c r="F41" i="17"/>
  <c r="Q41" i="17"/>
  <c r="J36" i="17"/>
  <c r="F37" i="17"/>
  <c r="J37" i="17"/>
  <c r="U37" i="17"/>
  <c r="E37" i="17"/>
  <c r="T36" i="17"/>
  <c r="U35" i="17"/>
  <c r="F34" i="17"/>
  <c r="B38" i="17"/>
  <c r="H38" i="17"/>
  <c r="M38" i="17"/>
  <c r="T38" i="17"/>
  <c r="U42" i="17"/>
  <c r="P38" i="17"/>
  <c r="L34" i="17"/>
  <c r="D38" i="17"/>
  <c r="I38" i="17"/>
  <c r="N38" i="17"/>
  <c r="U38" i="17"/>
  <c r="F38" i="17"/>
  <c r="L38" i="17"/>
  <c r="Q38" i="17"/>
  <c r="T42" i="17"/>
  <c r="U40" i="17"/>
  <c r="Q40" i="17"/>
  <c r="M40" i="17"/>
  <c r="I40" i="17"/>
  <c r="E40" i="17"/>
  <c r="T40" i="17"/>
  <c r="P40" i="17"/>
  <c r="L40" i="17"/>
  <c r="D40" i="17"/>
  <c r="H40" i="17"/>
  <c r="Q34" i="17"/>
  <c r="F40" i="17"/>
  <c r="H34" i="17"/>
  <c r="R34" i="17"/>
  <c r="U36" i="17"/>
  <c r="Q36" i="17"/>
  <c r="M36" i="17"/>
  <c r="I36" i="17"/>
  <c r="E36" i="17"/>
  <c r="T37" i="17"/>
  <c r="P37" i="17"/>
  <c r="L37" i="17"/>
  <c r="H37" i="17"/>
  <c r="D37" i="17"/>
  <c r="G40" i="17"/>
  <c r="O40" i="17"/>
  <c r="D34" i="17"/>
  <c r="I34" i="17"/>
  <c r="N34" i="17"/>
  <c r="B36" i="17"/>
  <c r="G36" i="17"/>
  <c r="L36" i="17"/>
  <c r="R36" i="17"/>
  <c r="B37" i="17"/>
  <c r="G37" i="17"/>
  <c r="M37" i="17"/>
  <c r="R37" i="17"/>
  <c r="B40" i="17"/>
  <c r="J40" i="17"/>
  <c r="R40" i="17"/>
  <c r="M41" i="17"/>
  <c r="S34" i="17"/>
  <c r="O34" i="17"/>
  <c r="K34" i="17"/>
  <c r="G34" i="17"/>
  <c r="C34" i="17"/>
  <c r="N40" i="17"/>
  <c r="B34" i="17"/>
  <c r="M34" i="17"/>
  <c r="E34" i="17"/>
  <c r="J34" i="17"/>
  <c r="P34" i="17"/>
  <c r="U34" i="17"/>
  <c r="C36" i="17"/>
  <c r="H36" i="17"/>
  <c r="N36" i="17"/>
  <c r="S36" i="17"/>
  <c r="C37" i="17"/>
  <c r="I37" i="17"/>
  <c r="N37" i="17"/>
  <c r="S37" i="17"/>
  <c r="C40" i="17"/>
  <c r="K40" i="17"/>
  <c r="S40" i="17"/>
  <c r="T41" i="17"/>
  <c r="P41" i="17"/>
  <c r="L41" i="17"/>
  <c r="H41" i="17"/>
  <c r="D41" i="17"/>
  <c r="S41" i="17"/>
  <c r="O41" i="17"/>
  <c r="K41" i="17"/>
  <c r="G41" i="17"/>
  <c r="C41" i="17"/>
  <c r="R38" i="17"/>
  <c r="C38" i="17"/>
  <c r="G38" i="17"/>
  <c r="K38" i="17"/>
  <c r="O38" i="17"/>
  <c r="C42" i="17"/>
  <c r="G42" i="17"/>
  <c r="K42" i="17"/>
  <c r="O42" i="17"/>
  <c r="I42" i="16"/>
  <c r="J42" i="16"/>
  <c r="F41" i="16"/>
  <c r="B38" i="16"/>
  <c r="F38" i="16"/>
  <c r="F39" i="16"/>
  <c r="N39" i="16"/>
  <c r="E40" i="16"/>
  <c r="R42" i="16"/>
  <c r="J34" i="16"/>
  <c r="I39" i="16"/>
  <c r="Q39" i="16"/>
  <c r="M40" i="16"/>
  <c r="N42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B36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B35" i="16"/>
  <c r="F35" i="16"/>
  <c r="I35" i="16"/>
  <c r="M35" i="16"/>
  <c r="E35" i="16"/>
  <c r="N35" i="16"/>
  <c r="F34" i="16"/>
  <c r="Q35" i="16"/>
  <c r="R36" i="16"/>
  <c r="N38" i="16"/>
  <c r="I40" i="16"/>
  <c r="Q40" i="16"/>
  <c r="N41" i="16"/>
  <c r="J35" i="16"/>
  <c r="R35" i="16"/>
  <c r="N36" i="16"/>
  <c r="T36" i="16"/>
  <c r="D40" i="16"/>
  <c r="L40" i="16"/>
  <c r="T40" i="16"/>
  <c r="Q42" i="16"/>
  <c r="J38" i="16"/>
  <c r="U39" i="16"/>
  <c r="H40" i="16"/>
  <c r="P40" i="16"/>
  <c r="R34" i="16"/>
  <c r="G34" i="16"/>
  <c r="O34" i="16"/>
  <c r="S34" i="16"/>
  <c r="C38" i="16"/>
  <c r="G38" i="16"/>
  <c r="K38" i="16"/>
  <c r="O38" i="16"/>
  <c r="S38" i="16"/>
  <c r="G41" i="16"/>
  <c r="R38" i="16"/>
  <c r="U41" i="16"/>
  <c r="Q41" i="16"/>
  <c r="M41" i="16"/>
  <c r="I41" i="16"/>
  <c r="E41" i="16"/>
  <c r="T41" i="16"/>
  <c r="P41" i="16"/>
  <c r="L41" i="16"/>
  <c r="H41" i="16"/>
  <c r="D41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C39" i="16"/>
  <c r="G39" i="16"/>
  <c r="K39" i="16"/>
  <c r="O39" i="16"/>
  <c r="S39" i="16"/>
  <c r="B40" i="16"/>
  <c r="F40" i="16"/>
  <c r="J40" i="16"/>
  <c r="N40" i="16"/>
  <c r="R40" i="16"/>
  <c r="B41" i="16"/>
  <c r="J41" i="16"/>
  <c r="R41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D39" i="16"/>
  <c r="H39" i="16"/>
  <c r="L39" i="16"/>
  <c r="P39" i="16"/>
  <c r="C40" i="16"/>
  <c r="G40" i="16"/>
  <c r="K40" i="16"/>
  <c r="O40" i="16"/>
  <c r="S40" i="16"/>
  <c r="C41" i="16"/>
  <c r="K41" i="16"/>
  <c r="S41" i="16"/>
  <c r="T42" i="16"/>
  <c r="P42" i="16"/>
  <c r="L42" i="16"/>
  <c r="H42" i="16"/>
  <c r="D42" i="16"/>
  <c r="S42" i="16"/>
  <c r="O42" i="16"/>
  <c r="K42" i="16"/>
  <c r="G42" i="16"/>
  <c r="C42" i="16"/>
  <c r="O126" i="16" l="1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7"/>
  <c r="AC66" i="17" s="1"/>
  <c r="U44" i="17"/>
  <c r="AT65" i="17" s="1"/>
  <c r="M44" i="17"/>
  <c r="AO68" i="17" s="1"/>
  <c r="L44" i="17"/>
  <c r="AK65" i="17" s="1"/>
  <c r="T44" i="17"/>
  <c r="AS65" i="17" s="1"/>
  <c r="R44" i="17"/>
  <c r="AI59" i="17" s="1"/>
  <c r="P44" i="17"/>
  <c r="AQ67" i="17" s="1"/>
  <c r="X53" i="17"/>
  <c r="W52" i="17"/>
  <c r="W62" i="17"/>
  <c r="Q58" i="17"/>
  <c r="O56" i="17"/>
  <c r="N55" i="17"/>
  <c r="M54" i="17"/>
  <c r="J53" i="17"/>
  <c r="I52" i="17"/>
  <c r="AG67" i="17"/>
  <c r="X63" i="17"/>
  <c r="T59" i="17"/>
  <c r="AA64" i="17"/>
  <c r="H51" i="17"/>
  <c r="G50" i="17"/>
  <c r="F49" i="17"/>
  <c r="AB65" i="17"/>
  <c r="P57" i="17"/>
  <c r="AH68" i="17"/>
  <c r="U60" i="17"/>
  <c r="V61" i="17"/>
  <c r="B44" i="17"/>
  <c r="N44" i="17"/>
  <c r="H44" i="17"/>
  <c r="J44" i="17"/>
  <c r="O44" i="17"/>
  <c r="I44" i="17"/>
  <c r="G44" i="17"/>
  <c r="K44" i="17"/>
  <c r="E44" i="17"/>
  <c r="C44" i="17"/>
  <c r="S44" i="17"/>
  <c r="D44" i="17"/>
  <c r="Q44" i="17"/>
  <c r="F44" i="16"/>
  <c r="AG67" i="16" s="1"/>
  <c r="U44" i="16"/>
  <c r="AU66" i="16" s="1"/>
  <c r="N44" i="16"/>
  <c r="AP68" i="16" s="1"/>
  <c r="J44" i="16"/>
  <c r="AJ66" i="16" s="1"/>
  <c r="B44" i="16"/>
  <c r="P59" i="16" s="1"/>
  <c r="P44" i="16"/>
  <c r="L44" i="16"/>
  <c r="I44" i="16"/>
  <c r="H44" i="16"/>
  <c r="O44" i="16"/>
  <c r="Q44" i="16"/>
  <c r="K44" i="16"/>
  <c r="R44" i="16"/>
  <c r="M44" i="16"/>
  <c r="C44" i="16"/>
  <c r="S44" i="16"/>
  <c r="E44" i="16"/>
  <c r="T44" i="16"/>
  <c r="D44" i="16"/>
  <c r="G44" i="16"/>
  <c r="AN61" i="17" l="1"/>
  <c r="AB57" i="17"/>
  <c r="AA59" i="17"/>
  <c r="AL65" i="17"/>
  <c r="O51" i="17"/>
  <c r="P52" i="17"/>
  <c r="AB60" i="17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P63" i="17"/>
  <c r="X52" i="17"/>
  <c r="L49" i="17"/>
  <c r="X58" i="17"/>
  <c r="Q53" i="17"/>
  <c r="AH63" i="17"/>
  <c r="AC62" i="17"/>
  <c r="N50" i="17"/>
  <c r="V56" i="17"/>
  <c r="AI61" i="17"/>
  <c r="AI58" i="17"/>
  <c r="U56" i="17"/>
  <c r="AG63" i="17"/>
  <c r="W57" i="17"/>
  <c r="AG62" i="17"/>
  <c r="T54" i="17"/>
  <c r="AK64" i="17"/>
  <c r="AN67" i="17"/>
  <c r="P53" i="17"/>
  <c r="AL66" i="17"/>
  <c r="AM66" i="17"/>
  <c r="M49" i="17"/>
  <c r="AC61" i="17"/>
  <c r="U55" i="17"/>
  <c r="Q50" i="17"/>
  <c r="AM60" i="17"/>
  <c r="S54" i="17"/>
  <c r="W58" i="17"/>
  <c r="AG56" i="17"/>
  <c r="U49" i="17"/>
  <c r="AL59" i="17"/>
  <c r="AB54" i="17"/>
  <c r="AU66" i="17"/>
  <c r="AK59" i="17"/>
  <c r="AS64" i="17"/>
  <c r="V50" i="17"/>
  <c r="AV67" i="17"/>
  <c r="AC55" i="17"/>
  <c r="AH57" i="17"/>
  <c r="Z59" i="17"/>
  <c r="AM67" i="17"/>
  <c r="V53" i="17"/>
  <c r="W51" i="17"/>
  <c r="AW68" i="17"/>
  <c r="AW70" i="17" s="1"/>
  <c r="R69" i="17" s="1"/>
  <c r="Y53" i="17"/>
  <c r="AO62" i="17"/>
  <c r="AT66" i="17"/>
  <c r="AB55" i="17"/>
  <c r="N51" i="17"/>
  <c r="T55" i="17"/>
  <c r="AA60" i="17"/>
  <c r="AJ64" i="17"/>
  <c r="AN68" i="17"/>
  <c r="V51" i="17"/>
  <c r="AG57" i="17"/>
  <c r="AN62" i="17"/>
  <c r="T49" i="17"/>
  <c r="AM61" i="17"/>
  <c r="AU67" i="17"/>
  <c r="M50" i="17"/>
  <c r="O52" i="17"/>
  <c r="V57" i="17"/>
  <c r="AB61" i="17"/>
  <c r="U50" i="17"/>
  <c r="AA54" i="17"/>
  <c r="AH58" i="17"/>
  <c r="AO63" i="17"/>
  <c r="AR66" i="17"/>
  <c r="AJ60" i="17"/>
  <c r="AM63" i="17"/>
  <c r="AV68" i="17"/>
  <c r="R49" i="17"/>
  <c r="AT68" i="17"/>
  <c r="AS67" i="17"/>
  <c r="AC56" i="17"/>
  <c r="AL60" i="17"/>
  <c r="AR64" i="17"/>
  <c r="AC58" i="17"/>
  <c r="AQ65" i="17"/>
  <c r="Y54" i="17"/>
  <c r="AR68" i="17"/>
  <c r="AL62" i="17"/>
  <c r="T51" i="17"/>
  <c r="AP64" i="17"/>
  <c r="Z55" i="17"/>
  <c r="X55" i="17"/>
  <c r="AH60" i="17"/>
  <c r="AK61" i="17"/>
  <c r="S50" i="17"/>
  <c r="AA56" i="17"/>
  <c r="U52" i="17"/>
  <c r="Y56" i="17"/>
  <c r="AN64" i="17"/>
  <c r="T53" i="17"/>
  <c r="Z57" i="17"/>
  <c r="AO65" i="17"/>
  <c r="P49" i="17"/>
  <c r="S52" i="17"/>
  <c r="AA58" i="17"/>
  <c r="AJ62" i="17"/>
  <c r="AP66" i="17"/>
  <c r="R51" i="17"/>
  <c r="W54" i="17"/>
  <c r="AG59" i="17"/>
  <c r="AK63" i="17"/>
  <c r="AA65" i="17"/>
  <c r="U61" i="17"/>
  <c r="O57" i="17"/>
  <c r="AB66" i="17"/>
  <c r="V62" i="17"/>
  <c r="P58" i="17"/>
  <c r="N56" i="17"/>
  <c r="M55" i="17"/>
  <c r="L54" i="17"/>
  <c r="I53" i="17"/>
  <c r="W63" i="17"/>
  <c r="Z64" i="17"/>
  <c r="G51" i="17"/>
  <c r="F50" i="17"/>
  <c r="E49" i="17"/>
  <c r="AC67" i="17"/>
  <c r="T60" i="17"/>
  <c r="AG68" i="17"/>
  <c r="S59" i="17"/>
  <c r="H52" i="17"/>
  <c r="Z67" i="17"/>
  <c r="T63" i="17"/>
  <c r="P59" i="17"/>
  <c r="K56" i="17"/>
  <c r="J55" i="17"/>
  <c r="I54" i="17"/>
  <c r="F53" i="17"/>
  <c r="E52" i="17"/>
  <c r="AA68" i="17"/>
  <c r="W64" i="17"/>
  <c r="Q60" i="17"/>
  <c r="R61" i="17"/>
  <c r="D51" i="17"/>
  <c r="C50" i="17"/>
  <c r="B49" i="17"/>
  <c r="S62" i="17"/>
  <c r="X65" i="17"/>
  <c r="M58" i="17"/>
  <c r="Y66" i="17"/>
  <c r="L57" i="17"/>
  <c r="AC68" i="17"/>
  <c r="AB67" i="17"/>
  <c r="AA66" i="17"/>
  <c r="Z65" i="17"/>
  <c r="Y64" i="17"/>
  <c r="V63" i="17"/>
  <c r="U62" i="17"/>
  <c r="T61" i="17"/>
  <c r="S60" i="17"/>
  <c r="R59" i="17"/>
  <c r="O58" i="17"/>
  <c r="N57" i="17"/>
  <c r="L55" i="17"/>
  <c r="H53" i="17"/>
  <c r="K54" i="17"/>
  <c r="F51" i="17"/>
  <c r="D49" i="17"/>
  <c r="M56" i="17"/>
  <c r="G52" i="17"/>
  <c r="E50" i="17"/>
  <c r="AK66" i="17"/>
  <c r="AB62" i="17"/>
  <c r="V58" i="17"/>
  <c r="AL67" i="17"/>
  <c r="AC63" i="17"/>
  <c r="Y59" i="17"/>
  <c r="AM68" i="17"/>
  <c r="Z60" i="17"/>
  <c r="AA61" i="17"/>
  <c r="S55" i="17"/>
  <c r="O53" i="17"/>
  <c r="AI64" i="17"/>
  <c r="U57" i="17"/>
  <c r="T56" i="17"/>
  <c r="N52" i="17"/>
  <c r="M51" i="17"/>
  <c r="K49" i="17"/>
  <c r="R54" i="17"/>
  <c r="L50" i="17"/>
  <c r="AJ65" i="17"/>
  <c r="AI65" i="17"/>
  <c r="Z61" i="17"/>
  <c r="T57" i="17"/>
  <c r="S56" i="17"/>
  <c r="R55" i="17"/>
  <c r="Q54" i="17"/>
  <c r="N53" i="17"/>
  <c r="M52" i="17"/>
  <c r="AJ66" i="17"/>
  <c r="AA62" i="17"/>
  <c r="U58" i="17"/>
  <c r="AK67" i="17"/>
  <c r="X59" i="17"/>
  <c r="L51" i="17"/>
  <c r="K50" i="17"/>
  <c r="J49" i="17"/>
  <c r="AL68" i="17"/>
  <c r="Y60" i="17"/>
  <c r="AB63" i="17"/>
  <c r="AH64" i="17"/>
  <c r="AH67" i="17"/>
  <c r="Y63" i="17"/>
  <c r="U59" i="17"/>
  <c r="AI68" i="17"/>
  <c r="AB64" i="17"/>
  <c r="V60" i="17"/>
  <c r="AC65" i="17"/>
  <c r="Q57" i="17"/>
  <c r="R58" i="17"/>
  <c r="P56" i="17"/>
  <c r="N54" i="17"/>
  <c r="J52" i="17"/>
  <c r="AG66" i="17"/>
  <c r="O55" i="17"/>
  <c r="I51" i="17"/>
  <c r="G49" i="17"/>
  <c r="K53" i="17"/>
  <c r="H50" i="17"/>
  <c r="W61" i="17"/>
  <c r="X62" i="17"/>
  <c r="AU68" i="17"/>
  <c r="AQ64" i="17"/>
  <c r="AK60" i="17"/>
  <c r="AB56" i="17"/>
  <c r="AR65" i="17"/>
  <c r="AL61" i="17"/>
  <c r="AC57" i="17"/>
  <c r="AS66" i="17"/>
  <c r="AG58" i="17"/>
  <c r="AT67" i="17"/>
  <c r="AJ59" i="17"/>
  <c r="AA55" i="17"/>
  <c r="W53" i="17"/>
  <c r="AM62" i="17"/>
  <c r="AN63" i="17"/>
  <c r="Z54" i="17"/>
  <c r="U51" i="17"/>
  <c r="S49" i="17"/>
  <c r="V52" i="17"/>
  <c r="T50" i="17"/>
  <c r="AJ68" i="17"/>
  <c r="AI67" i="17"/>
  <c r="AH66" i="17"/>
  <c r="AG65" i="17"/>
  <c r="AC64" i="17"/>
  <c r="Z63" i="17"/>
  <c r="Y62" i="17"/>
  <c r="X61" i="17"/>
  <c r="W60" i="17"/>
  <c r="V59" i="17"/>
  <c r="S58" i="17"/>
  <c r="R57" i="17"/>
  <c r="Q56" i="17"/>
  <c r="O54" i="17"/>
  <c r="K52" i="17"/>
  <c r="L53" i="17"/>
  <c r="I50" i="17"/>
  <c r="P55" i="17"/>
  <c r="J51" i="17"/>
  <c r="H49" i="17"/>
  <c r="AB68" i="17"/>
  <c r="X64" i="17"/>
  <c r="R60" i="17"/>
  <c r="Y65" i="17"/>
  <c r="S61" i="17"/>
  <c r="M57" i="17"/>
  <c r="T62" i="17"/>
  <c r="F52" i="17"/>
  <c r="U63" i="17"/>
  <c r="K55" i="17"/>
  <c r="G53" i="17"/>
  <c r="Z66" i="17"/>
  <c r="N58" i="17"/>
  <c r="D50" i="17"/>
  <c r="AA67" i="17"/>
  <c r="J54" i="17"/>
  <c r="E51" i="17"/>
  <c r="C49" i="17"/>
  <c r="Q59" i="17"/>
  <c r="L56" i="17"/>
  <c r="AK68" i="17"/>
  <c r="AG64" i="17"/>
  <c r="X60" i="17"/>
  <c r="AH65" i="17"/>
  <c r="Y61" i="17"/>
  <c r="S57" i="17"/>
  <c r="R56" i="17"/>
  <c r="Q55" i="17"/>
  <c r="P54" i="17"/>
  <c r="M53" i="17"/>
  <c r="L52" i="17"/>
  <c r="AI66" i="17"/>
  <c r="T58" i="17"/>
  <c r="AJ67" i="17"/>
  <c r="W59" i="17"/>
  <c r="K51" i="17"/>
  <c r="J50" i="17"/>
  <c r="I49" i="17"/>
  <c r="Z62" i="17"/>
  <c r="AA63" i="17"/>
  <c r="AP68" i="17"/>
  <c r="AL64" i="17"/>
  <c r="AC60" i="17"/>
  <c r="W56" i="17"/>
  <c r="V55" i="17"/>
  <c r="U54" i="17"/>
  <c r="R53" i="17"/>
  <c r="Q52" i="17"/>
  <c r="AM65" i="17"/>
  <c r="AG61" i="17"/>
  <c r="X57" i="17"/>
  <c r="AH62" i="17"/>
  <c r="P51" i="17"/>
  <c r="O50" i="17"/>
  <c r="N49" i="17"/>
  <c r="AI63" i="17"/>
  <c r="Y58" i="17"/>
  <c r="AN66" i="17"/>
  <c r="AO67" i="17"/>
  <c r="AB59" i="17"/>
  <c r="AQ66" i="17"/>
  <c r="AK62" i="17"/>
  <c r="AB58" i="17"/>
  <c r="AR67" i="17"/>
  <c r="AL63" i="17"/>
  <c r="AH59" i="17"/>
  <c r="Y55" i="17"/>
  <c r="X54" i="17"/>
  <c r="U53" i="17"/>
  <c r="T52" i="17"/>
  <c r="AO64" i="17"/>
  <c r="Z56" i="17"/>
  <c r="AP65" i="17"/>
  <c r="AA57" i="17"/>
  <c r="S51" i="17"/>
  <c r="R50" i="17"/>
  <c r="Q49" i="17"/>
  <c r="AI60" i="17"/>
  <c r="AS68" i="17"/>
  <c r="AJ61" i="17"/>
  <c r="AN65" i="17"/>
  <c r="AH61" i="17"/>
  <c r="Y57" i="17"/>
  <c r="AO66" i="17"/>
  <c r="AI62" i="17"/>
  <c r="Z58" i="17"/>
  <c r="AJ63" i="17"/>
  <c r="AM64" i="17"/>
  <c r="X56" i="17"/>
  <c r="V54" i="17"/>
  <c r="R52" i="17"/>
  <c r="AC59" i="17"/>
  <c r="S53" i="17"/>
  <c r="AG60" i="17"/>
  <c r="W55" i="17"/>
  <c r="P50" i="17"/>
  <c r="AP67" i="17"/>
  <c r="Q51" i="17"/>
  <c r="O49" i="17"/>
  <c r="AQ68" i="17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B49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C50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AG70" i="17" l="1"/>
  <c r="AV70" i="17"/>
  <c r="Q69" i="17" s="1"/>
  <c r="Q71" i="17" s="1"/>
  <c r="Q73" i="17" s="1"/>
  <c r="AU70" i="17"/>
  <c r="P69" i="17" s="1"/>
  <c r="P71" i="17" s="1"/>
  <c r="P73" i="17" s="1"/>
  <c r="AT70" i="17"/>
  <c r="O69" i="17" s="1"/>
  <c r="O71" i="17" s="1"/>
  <c r="O73" i="17" s="1"/>
  <c r="W71" i="17"/>
  <c r="W73" i="17" s="1"/>
  <c r="AL70" i="17"/>
  <c r="G69" i="17" s="1"/>
  <c r="G71" i="17" s="1"/>
  <c r="G73" i="17" s="1"/>
  <c r="AI70" i="17"/>
  <c r="D69" i="17" s="1"/>
  <c r="D71" i="17" s="1"/>
  <c r="D73" i="17" s="1"/>
  <c r="AN70" i="17"/>
  <c r="I69" i="17" s="1"/>
  <c r="I71" i="17" s="1"/>
  <c r="I73" i="17" s="1"/>
  <c r="AK70" i="17"/>
  <c r="F69" i="17" s="1"/>
  <c r="F71" i="17" s="1"/>
  <c r="F73" i="17" s="1"/>
  <c r="AC71" i="17"/>
  <c r="AC73" i="17" s="1"/>
  <c r="R71" i="17"/>
  <c r="R73" i="17" s="1"/>
  <c r="AP70" i="17"/>
  <c r="K69" i="17" s="1"/>
  <c r="K71" i="17" s="1"/>
  <c r="K73" i="17" s="1"/>
  <c r="U71" i="17"/>
  <c r="U73" i="17" s="1"/>
  <c r="B69" i="17"/>
  <c r="B71" i="17" s="1"/>
  <c r="B73" i="17" s="1"/>
  <c r="AR70" i="17"/>
  <c r="M69" i="17" s="1"/>
  <c r="AM70" i="17"/>
  <c r="H69" i="17" s="1"/>
  <c r="H71" i="17" s="1"/>
  <c r="H73" i="17" s="1"/>
  <c r="X71" i="17"/>
  <c r="X73" i="17" s="1"/>
  <c r="AH70" i="17"/>
  <c r="C69" i="17" s="1"/>
  <c r="C71" i="17" s="1"/>
  <c r="C73" i="17" s="1"/>
  <c r="T71" i="17"/>
  <c r="T73" i="17" s="1"/>
  <c r="AA71" i="17"/>
  <c r="AA73" i="17" s="1"/>
  <c r="AS70" i="17"/>
  <c r="N69" i="17" s="1"/>
  <c r="N71" i="17" s="1"/>
  <c r="N73" i="17" s="1"/>
  <c r="AB71" i="17"/>
  <c r="AB73" i="17" s="1"/>
  <c r="M71" i="17"/>
  <c r="M73" i="17" s="1"/>
  <c r="AO70" i="17"/>
  <c r="J69" i="17" s="1"/>
  <c r="J71" i="17" s="1"/>
  <c r="J73" i="17" s="1"/>
  <c r="Y71" i="17"/>
  <c r="Y73" i="17" s="1"/>
  <c r="V71" i="17"/>
  <c r="V73" i="17" s="1"/>
  <c r="Z71" i="17"/>
  <c r="Z73" i="17" s="1"/>
  <c r="AJ70" i="17"/>
  <c r="E69" i="17" s="1"/>
  <c r="E71" i="17" s="1"/>
  <c r="E73" i="17" s="1"/>
  <c r="S71" i="17"/>
  <c r="S73" i="17" s="1"/>
  <c r="AQ70" i="17"/>
  <c r="L69" i="17" s="1"/>
  <c r="L71" i="17" s="1"/>
  <c r="L73" i="17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C79" i="17" l="1"/>
  <c r="D79" i="17"/>
  <c r="C71" i="16"/>
  <c r="C73" i="16" s="1"/>
  <c r="F69" i="16"/>
  <c r="F71" i="16" s="1"/>
  <c r="F73" i="16" s="1"/>
  <c r="D79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C79" i="16" s="1"/>
  <c r="E79" i="17" l="1"/>
  <c r="E79" i="16" l="1"/>
</calcChain>
</file>

<file path=xl/sharedStrings.xml><?xml version="1.0" encoding="utf-8"?>
<sst xmlns="http://schemas.openxmlformats.org/spreadsheetml/2006/main" count="590" uniqueCount="242">
  <si>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</si>
  <si>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</si>
  <si>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</si>
  <si>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</si>
  <si>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</si>
  <si>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</si>
  <si>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</si>
  <si>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</si>
  <si>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</si>
  <si>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</si>
  <si>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</si>
  <si>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</si>
  <si>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</si>
  <si>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</si>
  <si>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</si>
  <si>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</si>
  <si>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</si>
  <si>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</si>
  <si>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</si>
  <si>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</si>
  <si>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</si>
  <si>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</si>
  <si>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</si>
  <si>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</si>
  <si>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</si>
  <si>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</si>
  <si>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</si>
  <si>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</si>
  <si>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</si>
  <si>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</si>
  <si>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</si>
  <si>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</si>
  <si>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</si>
  <si>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</si>
  <si>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</si>
  <si>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</si>
  <si>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</si>
  <si>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</si>
  <si>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</si>
  <si>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</si>
  <si>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</si>
  <si>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</si>
  <si>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</si>
  <si>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</si>
  <si>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</si>
  <si>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</si>
  <si>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</si>
  <si>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</si>
  <si>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</si>
  <si>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</si>
  <si>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</si>
  <si>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</si>
  <si>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</si>
  <si>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</si>
  <si>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</si>
  <si>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</si>
  <si>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</si>
  <si>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</si>
  <si>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</si>
  <si>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</si>
  <si>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</si>
  <si>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</si>
  <si>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</si>
  <si>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</si>
  <si>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</si>
  <si>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</si>
  <si>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</si>
  <si>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</si>
  <si>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</si>
  <si>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</si>
  <si>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</si>
  <si>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</si>
  <si>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</si>
  <si>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</si>
  <si>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</si>
  <si>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</si>
  <si>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</si>
  <si>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</si>
  <si>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</si>
  <si>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</si>
  <si>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</si>
  <si>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</si>
  <si>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</si>
  <si>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</si>
  <si>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</si>
  <si>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</si>
  <si>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</si>
  <si>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</si>
  <si>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</si>
  <si>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</si>
  <si>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</si>
  <si>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</si>
  <si>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</si>
  <si>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</si>
  <si>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</si>
  <si>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</si>
  <si>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</si>
  <si>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</si>
  <si>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</si>
  <si>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</si>
  <si>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</si>
  <si>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</si>
  <si>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</si>
  <si>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</si>
  <si>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</si>
  <si>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</si>
  <si>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</si>
  <si>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</si>
  <si>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</si>
  <si>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</si>
  <si>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</si>
  <si>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</si>
  <si>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</si>
  <si>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</si>
  <si>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</si>
  <si>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</si>
  <si>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</si>
  <si>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</si>
  <si>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</si>
  <si>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</si>
  <si>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</si>
  <si>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</si>
  <si>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</si>
  <si>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</si>
  <si>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</si>
  <si>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</si>
  <si>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</si>
  <si>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</si>
  <si>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</si>
  <si>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</si>
  <si>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</si>
  <si>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</si>
  <si>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</si>
  <si>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</si>
  <si>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</si>
  <si>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</si>
  <si>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</si>
  <si>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</si>
  <si>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</si>
  <si>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</si>
  <si>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</si>
  <si>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</si>
  <si>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</si>
  <si>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</si>
  <si>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</si>
  <si>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</si>
  <si>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</si>
  <si>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</si>
  <si>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</si>
  <si>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</si>
  <si>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</si>
  <si>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</si>
  <si>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</si>
  <si>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</si>
  <si>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</si>
  <si>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</si>
  <si>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</si>
  <si>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</si>
  <si>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</si>
  <si>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</si>
  <si>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</si>
  <si>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</si>
  <si>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</si>
  <si>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</si>
  <si>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</si>
  <si>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</si>
  <si>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</si>
  <si>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</si>
  <si>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</si>
  <si>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</si>
  <si>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</si>
  <si>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</si>
  <si>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3 spec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</si>
  <si>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</si>
  <si>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</si>
  <si>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</si>
  <si>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</si>
  <si>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</si>
  <si>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</si>
  <si>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</si>
  <si>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</si>
  <si>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</si>
  <si>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</si>
  <si>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</si>
  <si>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</si>
  <si>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</si>
  <si>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</si>
  <si>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</si>
  <si>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</si>
  <si>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</si>
  <si>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</si>
  <si>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</si>
  <si>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</si>
  <si>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</si>
  <si>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</si>
  <si>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</si>
  <si>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</si>
  <si>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</si>
  <si>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</si>
  <si>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</si>
  <si>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</si>
  <si>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</si>
  <si>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</si>
  <si>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</si>
  <si>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</si>
  <si>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</si>
  <si>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</si>
  <si>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</si>
  <si>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</si>
  <si>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</si>
  <si>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</si>
  <si>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</si>
  <si>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</si>
  <si>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</si>
  <si>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</si>
  <si>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</si>
  <si>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</si>
  <si>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</si>
  <si>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</si>
  <si>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</si>
  <si>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</si>
  <si>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</si>
  <si>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</si>
  <si>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</si>
  <si>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 xml:space="preserve">5 spec </t>
  </si>
  <si>
    <t>2 sepc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</si>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</sst>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opLeftCell="E1" workbookViewId="0">
      <selection activeCell="AN14" sqref="AN14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  <c r="BY1" s="7" t="s">
        <v>0</v>
      </c>
      <c r="BZ1" s="7" t="s">
        <v>150</v>
      </c>
      <c r="CA1" s="7" t="s">
        <v>151</v>
      </c>
      <c r="CB1" s="7" t="s">
        <v>152</v>
      </c>
      <c r="CC1" s="7" t="s">
        <v>153</v>
      </c>
      <c r="CD1" s="7" t="s">
        <v>154</v>
      </c>
      <c r="CE1" s="7" t="s">
        <v>155</v>
      </c>
      <c r="CF1" s="7" t="s">
        <v>156</v>
      </c>
      <c r="CG1" s="7" t="s">
        <v>157</v>
      </c>
      <c r="CH1" s="7" t="s">
        <v>158</v>
      </c>
      <c r="CI1" s="7" t="s">
        <v>159</v>
      </c>
      <c r="CJ1" s="7" t="s">
        <v>160</v>
      </c>
      <c r="CK1" s="7" t="s">
        <v>161</v>
      </c>
      <c r="CL1" s="7" t="s">
        <v>162</v>
      </c>
      <c r="CM1" s="7" t="s">
        <v>163</v>
      </c>
      <c r="CN1" s="7" t="s">
        <v>164</v>
      </c>
      <c r="CO1" s="7" t="s">
        <v>165</v>
      </c>
      <c r="CP1" s="7" t="s">
        <v>166</v>
      </c>
      <c r="CQ1" s="7" t="s">
        <v>167</v>
      </c>
      <c r="CR1" s="7" t="s">
        <v>168</v>
      </c>
      <c r="CS1" s="7" t="s">
        <v>169</v>
      </c>
      <c r="CT1" s="7" t="s">
        <v>207</v>
      </c>
      <c r="CU1" s="7" t="s">
        <v>208</v>
      </c>
      <c r="CV1" s="7" t="s">
        <v>209</v>
      </c>
      <c r="CW1" s="7" t="s">
        <v>210</v>
      </c>
      <c r="CX1" s="7" t="s">
        <v>211</v>
      </c>
      <c r="CY1" s="7" t="s">
        <v>212</v>
      </c>
      <c r="CZ1" s="7" t="s">
        <v>213</v>
      </c>
      <c r="DA1" s="7" t="s">
        <v>214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8">
        <v>49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14.532830000000001</v>
      </c>
      <c r="CA2" s="51">
        <v>11.549939999999999</v>
      </c>
      <c r="CB2" s="51">
        <v>9.1267399999999999</v>
      </c>
      <c r="CC2" s="51">
        <v>7.1145420000000001</v>
      </c>
      <c r="CD2" s="51">
        <v>5.5274470000000004</v>
      </c>
      <c r="CE2" s="51">
        <v>4.2689859999999999</v>
      </c>
      <c r="CF2" s="51">
        <v>3.294168</v>
      </c>
      <c r="CG2" s="51">
        <v>2.5016530000000001</v>
      </c>
      <c r="CH2" s="51">
        <v>1.8854630000000001</v>
      </c>
      <c r="CI2" s="51">
        <v>1.389845</v>
      </c>
      <c r="CJ2" s="51">
        <v>1.014283</v>
      </c>
      <c r="CK2" s="51">
        <v>0.74259299999999995</v>
      </c>
      <c r="CL2" s="51">
        <v>0.51684600000000003</v>
      </c>
      <c r="CM2" s="51">
        <v>0.34052900000000003</v>
      </c>
      <c r="CN2" s="51">
        <v>0.189114</v>
      </c>
      <c r="CO2" s="51">
        <v>8.4311999999999998E-2</v>
      </c>
      <c r="CP2" s="51">
        <v>1.7038000000000001E-2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44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F28" sqref="F28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workbookViewId="0">
      <selection activeCell="H27" sqref="H2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B2" sqref="B2:U10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topLeftCell="A46" workbookViewId="0">
      <selection activeCell="A77" sqref="A7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1.2753943217665615</v>
      </c>
      <c r="C34" s="4">
        <f t="shared" ref="C34:U34" si="0">C2*$X34</f>
        <v>1.2466876971608833</v>
      </c>
      <c r="D34" s="4">
        <f t="shared" si="0"/>
        <v>1.2220820189274448</v>
      </c>
      <c r="E34" s="4">
        <f t="shared" si="0"/>
        <v>1.2097791798107256</v>
      </c>
      <c r="F34" s="4">
        <f t="shared" si="0"/>
        <v>1.0703470031545741</v>
      </c>
      <c r="G34" s="4">
        <f t="shared" si="0"/>
        <v>0.95552050473186123</v>
      </c>
      <c r="H34" s="4">
        <f t="shared" si="0"/>
        <v>0.79148264984227135</v>
      </c>
      <c r="I34" s="4">
        <f t="shared" si="0"/>
        <v>0.61514195583596221</v>
      </c>
      <c r="J34" s="4">
        <f t="shared" si="0"/>
        <v>0.4675078864353312</v>
      </c>
      <c r="K34" s="4">
        <f t="shared" si="0"/>
        <v>0.38958990536277605</v>
      </c>
      <c r="L34" s="4">
        <f t="shared" si="0"/>
        <v>0.29116719242902206</v>
      </c>
      <c r="M34" s="4">
        <f t="shared" si="0"/>
        <v>0.25015772870662462</v>
      </c>
      <c r="N34" s="4">
        <f t="shared" si="0"/>
        <v>0.19274447949526813</v>
      </c>
      <c r="O34" s="4">
        <f t="shared" si="0"/>
        <v>0.12302839116719243</v>
      </c>
      <c r="P34" s="4">
        <f t="shared" si="0"/>
        <v>8.6119873817034703E-2</v>
      </c>
      <c r="Q34" s="4">
        <f t="shared" si="0"/>
        <v>6.1514195583596214E-2</v>
      </c>
      <c r="R34" s="4">
        <f t="shared" si="0"/>
        <v>5.3312302839116726E-2</v>
      </c>
      <c r="S34" s="4">
        <f t="shared" si="0"/>
        <v>3.6908517350157731E-2</v>
      </c>
      <c r="T34" s="4">
        <f t="shared" si="0"/>
        <v>2.8706624605678237E-2</v>
      </c>
      <c r="U34" s="4">
        <f t="shared" si="0"/>
        <v>4.100946372239748E-3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0.59351620947630923</v>
      </c>
      <c r="C35" s="4">
        <f t="shared" si="1"/>
        <v>0.35187032418952613</v>
      </c>
      <c r="D35" s="4">
        <f t="shared" si="1"/>
        <v>0.19501246882793016</v>
      </c>
      <c r="E35" s="4">
        <f t="shared" si="1"/>
        <v>0.11870324189526184</v>
      </c>
      <c r="F35" s="4">
        <f t="shared" si="1"/>
        <v>7.2069825436408982E-2</v>
      </c>
      <c r="G35" s="4">
        <f t="shared" si="1"/>
        <v>3.3915211970074813E-2</v>
      </c>
      <c r="H35" s="4">
        <f t="shared" si="1"/>
        <v>1.6957605985037406E-2</v>
      </c>
      <c r="I35" s="4">
        <f t="shared" si="1"/>
        <v>1.2718204488778055E-2</v>
      </c>
      <c r="J35" s="4">
        <f t="shared" si="1"/>
        <v>8.4788029925187032E-3</v>
      </c>
      <c r="K35" s="4">
        <f t="shared" si="1"/>
        <v>4.2394014962593516E-3</v>
      </c>
      <c r="L35" s="4">
        <f t="shared" si="1"/>
        <v>4.2394014962593516E-3</v>
      </c>
      <c r="M35" s="4">
        <f t="shared" si="1"/>
        <v>4.2394014962593516E-3</v>
      </c>
      <c r="N35" s="4">
        <f t="shared" si="1"/>
        <v>4.2394014962593516E-3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0.7655913978494624</v>
      </c>
      <c r="C36" s="4">
        <f t="shared" si="1"/>
        <v>0.73548387096774193</v>
      </c>
      <c r="D36" s="4">
        <f t="shared" si="1"/>
        <v>0.65376344086021509</v>
      </c>
      <c r="E36" s="4">
        <f t="shared" si="1"/>
        <v>0.62365591397849462</v>
      </c>
      <c r="F36" s="4">
        <f t="shared" si="1"/>
        <v>0.5634408602150538</v>
      </c>
      <c r="G36" s="4">
        <f t="shared" si="1"/>
        <v>0.51182795698924732</v>
      </c>
      <c r="H36" s="4">
        <f t="shared" si="1"/>
        <v>0.44301075268817203</v>
      </c>
      <c r="I36" s="4">
        <f t="shared" si="1"/>
        <v>0.37849462365591402</v>
      </c>
      <c r="J36" s="4">
        <f t="shared" si="1"/>
        <v>0.27956989247311831</v>
      </c>
      <c r="K36" s="4">
        <f t="shared" si="1"/>
        <v>0.21075268817204301</v>
      </c>
      <c r="L36" s="4">
        <f t="shared" si="1"/>
        <v>0.16344086021505377</v>
      </c>
      <c r="M36" s="4">
        <f t="shared" si="1"/>
        <v>0.13333333333333333</v>
      </c>
      <c r="N36" s="4">
        <f t="shared" si="1"/>
        <v>0.1118279569892473</v>
      </c>
      <c r="O36" s="4">
        <f t="shared" si="1"/>
        <v>0.10752688172043011</v>
      </c>
      <c r="P36" s="4">
        <f t="shared" si="1"/>
        <v>7.7419354838709681E-2</v>
      </c>
      <c r="Q36" s="4">
        <f t="shared" si="1"/>
        <v>6.0215053763440864E-2</v>
      </c>
      <c r="R36" s="4">
        <f t="shared" si="1"/>
        <v>5.1612903225806452E-2</v>
      </c>
      <c r="S36" s="4">
        <f t="shared" si="1"/>
        <v>3.4408602150537641E-2</v>
      </c>
      <c r="T36" s="4">
        <f t="shared" si="1"/>
        <v>1.7204301075268821E-2</v>
      </c>
      <c r="U36" s="4">
        <f t="shared" si="1"/>
        <v>8.6021505376344103E-3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0.54200626959247655</v>
      </c>
      <c r="C37" s="4">
        <f t="shared" si="1"/>
        <v>0.37084639498432603</v>
      </c>
      <c r="D37" s="4">
        <f t="shared" si="1"/>
        <v>0.17523510971786835</v>
      </c>
      <c r="E37" s="4">
        <f t="shared" si="1"/>
        <v>9.7805642633228843E-2</v>
      </c>
      <c r="F37" s="4">
        <f t="shared" si="1"/>
        <v>7.7429467084639506E-2</v>
      </c>
      <c r="G37" s="4">
        <f t="shared" si="1"/>
        <v>7.3354231974921635E-2</v>
      </c>
      <c r="H37" s="4">
        <f t="shared" si="1"/>
        <v>5.7053291536050162E-2</v>
      </c>
      <c r="I37" s="4">
        <f t="shared" si="1"/>
        <v>5.2978056426332285E-2</v>
      </c>
      <c r="J37" s="4">
        <f t="shared" si="1"/>
        <v>4.4827586206896551E-2</v>
      </c>
      <c r="K37" s="4">
        <f t="shared" si="1"/>
        <v>3.2601880877742948E-2</v>
      </c>
      <c r="L37" s="4">
        <f t="shared" si="1"/>
        <v>3.2601880877742948E-2</v>
      </c>
      <c r="M37" s="4">
        <f t="shared" si="1"/>
        <v>3.2601880877742948E-2</v>
      </c>
      <c r="N37" s="4">
        <f t="shared" si="1"/>
        <v>3.2601880877742948E-2</v>
      </c>
      <c r="O37" s="4">
        <f t="shared" si="1"/>
        <v>2.8526645768025081E-2</v>
      </c>
      <c r="P37" s="4">
        <f t="shared" si="1"/>
        <v>2.4451410658307211E-2</v>
      </c>
      <c r="Q37" s="4">
        <f t="shared" si="1"/>
        <v>8.1504702194357369E-3</v>
      </c>
      <c r="R37" s="4">
        <f t="shared" si="1"/>
        <v>4.0752351097178684E-3</v>
      </c>
      <c r="S37" s="4">
        <f t="shared" si="1"/>
        <v>4.0752351097178684E-3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0.69195402298850572</v>
      </c>
      <c r="C38" s="4">
        <f t="shared" si="1"/>
        <v>0.68793103448275861</v>
      </c>
      <c r="D38" s="4">
        <f t="shared" si="1"/>
        <v>0.64367816091954022</v>
      </c>
      <c r="E38" s="4">
        <f t="shared" si="1"/>
        <v>0.6155172413793103</v>
      </c>
      <c r="F38" s="4">
        <f t="shared" si="1"/>
        <v>0.47873563218390802</v>
      </c>
      <c r="G38" s="4">
        <f t="shared" si="1"/>
        <v>0.38218390804597702</v>
      </c>
      <c r="H38" s="4">
        <f t="shared" si="1"/>
        <v>0.30574712643678159</v>
      </c>
      <c r="I38" s="4">
        <f t="shared" si="1"/>
        <v>0.22931034482758619</v>
      </c>
      <c r="J38" s="4">
        <f t="shared" si="1"/>
        <v>0.17298850574712643</v>
      </c>
      <c r="K38" s="4">
        <f t="shared" si="1"/>
        <v>0.10862068965517241</v>
      </c>
      <c r="L38" s="4">
        <f t="shared" si="1"/>
        <v>9.2528735632183903E-2</v>
      </c>
      <c r="M38" s="4">
        <f t="shared" si="1"/>
        <v>6.4367816091954022E-2</v>
      </c>
      <c r="N38" s="4">
        <f t="shared" si="1"/>
        <v>4.8275862068965517E-2</v>
      </c>
      <c r="O38" s="4">
        <f t="shared" si="1"/>
        <v>3.2183908045977011E-2</v>
      </c>
      <c r="P38" s="4">
        <f t="shared" si="1"/>
        <v>2.0114942528735632E-2</v>
      </c>
      <c r="Q38" s="4">
        <f t="shared" si="1"/>
        <v>1.6091954022988506E-2</v>
      </c>
      <c r="R38" s="4">
        <f t="shared" si="1"/>
        <v>1.2068965517241379E-2</v>
      </c>
      <c r="S38" s="4">
        <f t="shared" si="1"/>
        <v>1.2068965517241379E-2</v>
      </c>
      <c r="T38" s="4">
        <f t="shared" si="1"/>
        <v>4.0229885057471264E-3</v>
      </c>
      <c r="U38" s="4">
        <f t="shared" si="1"/>
        <v>0</v>
      </c>
      <c r="W38" s="60">
        <v>14</v>
      </c>
      <c r="X38">
        <f t="shared" si="2"/>
        <v>0.7</v>
      </c>
      <c r="AA38" s="60">
        <v>14</v>
      </c>
    </row>
    <row r="39" spans="1:60" x14ac:dyDescent="0.2">
      <c r="A39" t="s">
        <v>36</v>
      </c>
      <c r="B39" s="4">
        <f t="shared" si="1"/>
        <v>3.3683321087435711</v>
      </c>
      <c r="C39" s="4">
        <f t="shared" si="1"/>
        <v>2.0288023512123439</v>
      </c>
      <c r="D39" s="4">
        <f t="shared" si="1"/>
        <v>1.0447465099191773</v>
      </c>
      <c r="E39" s="4">
        <f t="shared" si="1"/>
        <v>0.62424687729610584</v>
      </c>
      <c r="F39" s="4">
        <f t="shared" si="1"/>
        <v>0.45518001469507718</v>
      </c>
      <c r="G39" s="4">
        <f t="shared" si="1"/>
        <v>0.30345334313005146</v>
      </c>
      <c r="H39" s="4">
        <f t="shared" si="1"/>
        <v>0.22108743570903747</v>
      </c>
      <c r="I39" s="4">
        <f t="shared" si="1"/>
        <v>0.17340191036002939</v>
      </c>
      <c r="J39" s="4">
        <f t="shared" si="1"/>
        <v>0.14305657604702424</v>
      </c>
      <c r="K39" s="4">
        <f t="shared" si="1"/>
        <v>0.11704628949301984</v>
      </c>
      <c r="L39" s="4">
        <f t="shared" si="1"/>
        <v>9.103600293901544E-2</v>
      </c>
      <c r="M39" s="4">
        <f t="shared" si="1"/>
        <v>8.2365907421013962E-2</v>
      </c>
      <c r="N39" s="4">
        <f t="shared" si="1"/>
        <v>6.5025716385011034E-2</v>
      </c>
      <c r="O39" s="4">
        <f t="shared" si="1"/>
        <v>4.3350477590007347E-2</v>
      </c>
      <c r="P39" s="4">
        <f t="shared" si="1"/>
        <v>3.4680382072005876E-2</v>
      </c>
      <c r="Q39" s="4">
        <f t="shared" si="1"/>
        <v>3.0345334313005148E-2</v>
      </c>
      <c r="R39" s="4">
        <f t="shared" si="1"/>
        <v>3.0345334313005148E-2</v>
      </c>
      <c r="S39" s="4">
        <f t="shared" si="1"/>
        <v>1.7340191036002938E-2</v>
      </c>
      <c r="T39" s="4">
        <f t="shared" si="1"/>
        <v>1.7340191036002938E-2</v>
      </c>
      <c r="U39" s="4">
        <f t="shared" si="1"/>
        <v>4.3350477590007345E-3</v>
      </c>
      <c r="W39" s="60">
        <v>118</v>
      </c>
      <c r="X39">
        <f t="shared" si="2"/>
        <v>5.9</v>
      </c>
      <c r="AA39" s="60">
        <v>118</v>
      </c>
    </row>
    <row r="40" spans="1:60" x14ac:dyDescent="0.2">
      <c r="A40" t="s">
        <v>34</v>
      </c>
      <c r="B40" s="4">
        <f t="shared" si="1"/>
        <v>8.5714285714285715E-2</v>
      </c>
      <c r="C40" s="4">
        <f t="shared" si="1"/>
        <v>2.4489795918367349E-2</v>
      </c>
      <c r="D40" s="4">
        <f t="shared" si="1"/>
        <v>1.6326530612244896E-2</v>
      </c>
      <c r="E40" s="4">
        <f t="shared" si="1"/>
        <v>1.2244897959183675E-2</v>
      </c>
      <c r="F40" s="4">
        <f t="shared" si="1"/>
        <v>8.163265306122448E-3</v>
      </c>
      <c r="G40" s="4">
        <f t="shared" si="1"/>
        <v>8.163265306122448E-3</v>
      </c>
      <c r="H40" s="4">
        <f t="shared" si="1"/>
        <v>8.163265306122448E-3</v>
      </c>
      <c r="I40" s="4">
        <f t="shared" si="1"/>
        <v>8.163265306122448E-3</v>
      </c>
      <c r="J40" s="4">
        <f t="shared" si="1"/>
        <v>8.163265306122448E-3</v>
      </c>
      <c r="K40" s="4">
        <f t="shared" si="1"/>
        <v>8.163265306122448E-3</v>
      </c>
      <c r="L40" s="4">
        <f t="shared" si="1"/>
        <v>4.081632653061224E-3</v>
      </c>
      <c r="M40" s="4">
        <f t="shared" si="1"/>
        <v>4.081632653061224E-3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  <c r="AA40" s="60">
        <v>4</v>
      </c>
    </row>
    <row r="41" spans="1:60" x14ac:dyDescent="0.2">
      <c r="A41" t="s">
        <v>42</v>
      </c>
      <c r="B41" s="4">
        <f t="shared" si="1"/>
        <v>1.5301639344262297</v>
      </c>
      <c r="C41" s="4">
        <f t="shared" si="1"/>
        <v>0.6990163934426229</v>
      </c>
      <c r="D41" s="4">
        <f t="shared" si="1"/>
        <v>0.2259016393442623</v>
      </c>
      <c r="E41" s="4">
        <f t="shared" si="1"/>
        <v>0.10655737704918032</v>
      </c>
      <c r="F41" s="4">
        <f t="shared" si="1"/>
        <v>4.2622950819672135E-2</v>
      </c>
      <c r="G41" s="4">
        <f t="shared" si="1"/>
        <v>2.9836065573770491E-2</v>
      </c>
      <c r="H41" s="4">
        <f t="shared" si="1"/>
        <v>2.5573770491803281E-2</v>
      </c>
      <c r="I41" s="4">
        <f t="shared" si="1"/>
        <v>1.2786885245901641E-2</v>
      </c>
      <c r="J41" s="4">
        <f t="shared" si="1"/>
        <v>8.5245901639344271E-3</v>
      </c>
      <c r="K41" s="4">
        <f t="shared" si="1"/>
        <v>8.5245901639344271E-3</v>
      </c>
      <c r="L41" s="4">
        <f t="shared" si="1"/>
        <v>4.2622950819672135E-3</v>
      </c>
      <c r="M41" s="4">
        <f t="shared" si="1"/>
        <v>4.2622950819672135E-3</v>
      </c>
      <c r="N41" s="4">
        <f t="shared" si="1"/>
        <v>4.2622950819672135E-3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  <c r="AA41" s="60">
        <v>52</v>
      </c>
    </row>
    <row r="42" spans="1:60" ht="17" thickBot="1" x14ac:dyDescent="0.25">
      <c r="A42" t="s">
        <v>41</v>
      </c>
      <c r="B42" s="4">
        <f t="shared" si="1"/>
        <v>0.1</v>
      </c>
      <c r="C42" s="4">
        <f t="shared" si="1"/>
        <v>0.1</v>
      </c>
      <c r="D42" s="4">
        <f t="shared" si="1"/>
        <v>0.1</v>
      </c>
      <c r="E42" s="4">
        <f t="shared" si="1"/>
        <v>9.5652173913043481E-2</v>
      </c>
      <c r="F42" s="4">
        <f t="shared" si="1"/>
        <v>4.3478260869565216E-2</v>
      </c>
      <c r="G42" s="4">
        <f t="shared" si="1"/>
        <v>2.6086956521739132E-2</v>
      </c>
      <c r="H42" s="4">
        <f t="shared" si="1"/>
        <v>2.6086956521739132E-2</v>
      </c>
      <c r="I42" s="4">
        <f t="shared" si="1"/>
        <v>1.3043478260869566E-2</v>
      </c>
      <c r="J42" s="4">
        <f t="shared" si="1"/>
        <v>4.3478260869565218E-3</v>
      </c>
      <c r="K42" s="4">
        <f t="shared" si="1"/>
        <v>4.3478260869565218E-3</v>
      </c>
      <c r="L42" s="4">
        <f t="shared" si="1"/>
        <v>4.3478260869565218E-3</v>
      </c>
      <c r="M42" s="4">
        <f t="shared" si="1"/>
        <v>4.3478260869565218E-3</v>
      </c>
      <c r="N42" s="4">
        <f t="shared" si="1"/>
        <v>4.3478260869565218E-3</v>
      </c>
      <c r="O42" s="4">
        <f t="shared" si="1"/>
        <v>4.3478260869565218E-3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8.9526725505574003</v>
      </c>
      <c r="C44" s="66">
        <f t="shared" ref="C44:U44" si="3">SUM(C34:C42)</f>
        <v>6.2451278623585695</v>
      </c>
      <c r="D44" s="66">
        <f t="shared" si="3"/>
        <v>4.2767458791286828</v>
      </c>
      <c r="E44" s="66">
        <f t="shared" si="3"/>
        <v>3.5041625459145349</v>
      </c>
      <c r="F44" s="66">
        <f t="shared" si="3"/>
        <v>2.8114672797650213</v>
      </c>
      <c r="G44" s="66">
        <f t="shared" si="3"/>
        <v>2.3243414442437658</v>
      </c>
      <c r="H44" s="66">
        <f t="shared" si="3"/>
        <v>1.8951628545170152</v>
      </c>
      <c r="I44" s="66">
        <f t="shared" si="3"/>
        <v>1.4960387244074955</v>
      </c>
      <c r="J44" s="66">
        <f t="shared" si="3"/>
        <v>1.1374649314590288</v>
      </c>
      <c r="K44" s="66">
        <f t="shared" si="3"/>
        <v>0.88388653661402705</v>
      </c>
      <c r="L44" s="66">
        <f t="shared" si="3"/>
        <v>0.68770582741126252</v>
      </c>
      <c r="M44" s="66">
        <f t="shared" si="3"/>
        <v>0.57975782174891322</v>
      </c>
      <c r="N44" s="66">
        <f t="shared" si="3"/>
        <v>0.46332541848141801</v>
      </c>
      <c r="O44" s="66">
        <f t="shared" si="3"/>
        <v>0.33896413037858841</v>
      </c>
      <c r="P44" s="66">
        <f t="shared" si="3"/>
        <v>0.24278596391479312</v>
      </c>
      <c r="Q44" s="66">
        <f t="shared" si="3"/>
        <v>0.17631700790246649</v>
      </c>
      <c r="R44" s="66">
        <f t="shared" si="3"/>
        <v>0.15141474100488755</v>
      </c>
      <c r="S44" s="66">
        <f t="shared" si="3"/>
        <v>0.10480151116365756</v>
      </c>
      <c r="T44" s="66">
        <f t="shared" si="3"/>
        <v>6.7274105222697125E-2</v>
      </c>
      <c r="U44" s="67">
        <f t="shared" si="3"/>
        <v>1.7038144668874895E-2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5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5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5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5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5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5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5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G56">
        <f>$U$44</f>
        <v>1.7038144668874895E-2</v>
      </c>
    </row>
    <row r="57" spans="2:45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G57">
        <f>$T$44</f>
        <v>6.7274105222697125E-2</v>
      </c>
      <c r="AH57">
        <f>$U$44</f>
        <v>1.7038144668874895E-2</v>
      </c>
    </row>
    <row r="58" spans="2:45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G58">
        <f>$S$44</f>
        <v>0.10480151116365756</v>
      </c>
      <c r="AH58">
        <f>$T$44</f>
        <v>6.7274105222697125E-2</v>
      </c>
      <c r="AI58">
        <f>$U$44</f>
        <v>1.7038144668874895E-2</v>
      </c>
    </row>
    <row r="59" spans="2:45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G59">
        <f>$P$44</f>
        <v>0.24278596391479312</v>
      </c>
      <c r="AH59">
        <f>$Q$44</f>
        <v>0.17631700790246649</v>
      </c>
      <c r="AI59">
        <f>$R$44</f>
        <v>0.15141474100488755</v>
      </c>
      <c r="AJ59">
        <f>$S$44</f>
        <v>0.10480151116365756</v>
      </c>
      <c r="AK59">
        <f>$T$44</f>
        <v>6.7274105222697125E-2</v>
      </c>
      <c r="AL59">
        <f>$U$44</f>
        <v>1.7038144668874895E-2</v>
      </c>
    </row>
    <row r="60" spans="2:45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G60">
        <f>$O$44</f>
        <v>0.33896413037858841</v>
      </c>
      <c r="AH60">
        <f>$P$44</f>
        <v>0.24278596391479312</v>
      </c>
      <c r="AI60">
        <f>$Q$44</f>
        <v>0.17631700790246649</v>
      </c>
      <c r="AJ60">
        <f>$R$44</f>
        <v>0.15141474100488755</v>
      </c>
      <c r="AK60">
        <f>$S$44</f>
        <v>0.10480151116365756</v>
      </c>
      <c r="AL60">
        <f>$T$44</f>
        <v>6.7274105222697125E-2</v>
      </c>
      <c r="AM60">
        <f>$U$44</f>
        <v>1.7038144668874895E-2</v>
      </c>
    </row>
    <row r="61" spans="2:45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G61">
        <f>$N$44</f>
        <v>0.46332541848141801</v>
      </c>
      <c r="AH61">
        <f>$O$44</f>
        <v>0.33896413037858841</v>
      </c>
      <c r="AI61">
        <f>$P$44</f>
        <v>0.24278596391479312</v>
      </c>
      <c r="AJ61">
        <f>$Q$44</f>
        <v>0.17631700790246649</v>
      </c>
      <c r="AK61">
        <f>$R$44</f>
        <v>0.15141474100488755</v>
      </c>
      <c r="AL61">
        <f>$S$44</f>
        <v>0.10480151116365756</v>
      </c>
      <c r="AM61">
        <f>$T$44</f>
        <v>6.7274105222697125E-2</v>
      </c>
      <c r="AN61">
        <f>$U$44</f>
        <v>1.7038144668874895E-2</v>
      </c>
    </row>
    <row r="62" spans="2:45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G62">
        <f>$M$44</f>
        <v>0.57975782174891322</v>
      </c>
      <c r="AH62">
        <f>$N$44</f>
        <v>0.46332541848141801</v>
      </c>
      <c r="AI62">
        <f>$O$44</f>
        <v>0.33896413037858841</v>
      </c>
      <c r="AJ62">
        <f>$P$44</f>
        <v>0.24278596391479312</v>
      </c>
      <c r="AK62">
        <f>$Q$44</f>
        <v>0.17631700790246649</v>
      </c>
      <c r="AL62">
        <f>$R$44</f>
        <v>0.15141474100488755</v>
      </c>
      <c r="AM62">
        <f>$S$44</f>
        <v>0.10480151116365756</v>
      </c>
      <c r="AN62">
        <f>$T$44</f>
        <v>6.7274105222697125E-2</v>
      </c>
      <c r="AO62">
        <f>$U$44</f>
        <v>1.7038144668874895E-2</v>
      </c>
    </row>
    <row r="63" spans="2:45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G63">
        <f>$L$44</f>
        <v>0.68770582741126252</v>
      </c>
      <c r="AH63">
        <f>$M$44</f>
        <v>0.57975782174891322</v>
      </c>
      <c r="AI63">
        <f>$N$44</f>
        <v>0.46332541848141801</v>
      </c>
      <c r="AJ63">
        <f>$O$44</f>
        <v>0.33896413037858841</v>
      </c>
      <c r="AK63">
        <f>$P$44</f>
        <v>0.24278596391479312</v>
      </c>
      <c r="AL63">
        <f>$Q$44</f>
        <v>0.17631700790246649</v>
      </c>
      <c r="AM63">
        <f>$R$44</f>
        <v>0.15141474100488755</v>
      </c>
      <c r="AN63">
        <f>$S$44</f>
        <v>0.10480151116365756</v>
      </c>
      <c r="AO63">
        <f>$T$44</f>
        <v>6.7274105222697125E-2</v>
      </c>
      <c r="AP63">
        <f>$U$44</f>
        <v>1.7038144668874895E-2</v>
      </c>
    </row>
    <row r="64" spans="2:45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G64">
        <f>$I$44</f>
        <v>1.4960387244074955</v>
      </c>
      <c r="AH64">
        <f>$J$44</f>
        <v>1.1374649314590288</v>
      </c>
      <c r="AI64">
        <f>$K$44</f>
        <v>0.88388653661402705</v>
      </c>
      <c r="AJ64">
        <f>$L$44</f>
        <v>0.68770582741126252</v>
      </c>
      <c r="AK64">
        <f>$M$44</f>
        <v>0.57975782174891322</v>
      </c>
      <c r="AL64">
        <f>$N$44</f>
        <v>0.46332541848141801</v>
      </c>
      <c r="AM64">
        <f>$O$44</f>
        <v>0.33896413037858841</v>
      </c>
      <c r="AN64">
        <f>$P$44</f>
        <v>0.24278596391479312</v>
      </c>
      <c r="AO64">
        <f>$Q$44</f>
        <v>0.17631700790246649</v>
      </c>
      <c r="AP64">
        <f>$R$44</f>
        <v>0.15141474100488755</v>
      </c>
      <c r="AQ64">
        <f>$S$44</f>
        <v>0.10480151116365756</v>
      </c>
      <c r="AR64">
        <f>$T$44</f>
        <v>6.7274105222697125E-2</v>
      </c>
      <c r="AS64">
        <f>$U$44</f>
        <v>1.7038144668874895E-2</v>
      </c>
    </row>
    <row r="65" spans="1:60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G65">
        <f>$H$44</f>
        <v>1.8951628545170152</v>
      </c>
      <c r="AH65">
        <f>$I$44</f>
        <v>1.4960387244074955</v>
      </c>
      <c r="AI65">
        <f>$J$44</f>
        <v>1.1374649314590288</v>
      </c>
      <c r="AJ65">
        <f>$K$44</f>
        <v>0.88388653661402705</v>
      </c>
      <c r="AK65">
        <f>$L$44</f>
        <v>0.68770582741126252</v>
      </c>
      <c r="AL65">
        <f>$M$44</f>
        <v>0.57975782174891322</v>
      </c>
      <c r="AM65">
        <f>$N$44</f>
        <v>0.46332541848141801</v>
      </c>
      <c r="AN65">
        <f>$O$44</f>
        <v>0.33896413037858841</v>
      </c>
      <c r="AO65">
        <f>$P$44</f>
        <v>0.24278596391479312</v>
      </c>
      <c r="AP65">
        <f>$Q$44</f>
        <v>0.17631700790246649</v>
      </c>
      <c r="AQ65">
        <f>$R$44</f>
        <v>0.15141474100488755</v>
      </c>
      <c r="AR65">
        <f>$S$44</f>
        <v>0.10480151116365756</v>
      </c>
      <c r="AS65">
        <f>$T$44</f>
        <v>6.7274105222697125E-2</v>
      </c>
      <c r="AT65">
        <f>$U$44</f>
        <v>1.7038144668874895E-2</v>
      </c>
    </row>
    <row r="66" spans="1:60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G66">
        <f>$G$44</f>
        <v>2.3243414442437658</v>
      </c>
      <c r="AH66">
        <f>$H$44</f>
        <v>1.8951628545170152</v>
      </c>
      <c r="AI66">
        <f>$I$44</f>
        <v>1.4960387244074955</v>
      </c>
      <c r="AJ66">
        <f>$J$44</f>
        <v>1.1374649314590288</v>
      </c>
      <c r="AK66">
        <f>$K$44</f>
        <v>0.88388653661402705</v>
      </c>
      <c r="AL66">
        <f>$L$44</f>
        <v>0.68770582741126252</v>
      </c>
      <c r="AM66">
        <f>$M$44</f>
        <v>0.57975782174891322</v>
      </c>
      <c r="AN66">
        <f>$N$44</f>
        <v>0.46332541848141801</v>
      </c>
      <c r="AO66">
        <f>$O$44</f>
        <v>0.33896413037858841</v>
      </c>
      <c r="AP66">
        <f>$P$44</f>
        <v>0.24278596391479312</v>
      </c>
      <c r="AQ66">
        <f>$Q$44</f>
        <v>0.17631700790246649</v>
      </c>
      <c r="AR66">
        <f>$R$44</f>
        <v>0.15141474100488755</v>
      </c>
      <c r="AS66">
        <f>$S$44</f>
        <v>0.10480151116365756</v>
      </c>
      <c r="AT66">
        <f>$T$44</f>
        <v>6.7274105222697125E-2</v>
      </c>
      <c r="AU66">
        <f>$U$44</f>
        <v>1.7038144668874895E-2</v>
      </c>
    </row>
    <row r="67" spans="1:60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G67">
        <f>$F$44</f>
        <v>2.8114672797650213</v>
      </c>
      <c r="AH67">
        <f>$G$44</f>
        <v>2.3243414442437658</v>
      </c>
      <c r="AI67">
        <f>$H$44</f>
        <v>1.8951628545170152</v>
      </c>
      <c r="AJ67">
        <f>$I$44</f>
        <v>1.4960387244074955</v>
      </c>
      <c r="AK67">
        <f>$J$44</f>
        <v>1.1374649314590288</v>
      </c>
      <c r="AL67">
        <f>$K$44</f>
        <v>0.88388653661402705</v>
      </c>
      <c r="AM67">
        <f>$L$44</f>
        <v>0.68770582741126252</v>
      </c>
      <c r="AN67">
        <f>$M$44</f>
        <v>0.57975782174891322</v>
      </c>
      <c r="AO67">
        <f>$N$44</f>
        <v>0.46332541848141801</v>
      </c>
      <c r="AP67">
        <f>$O$44</f>
        <v>0.33896413037858841</v>
      </c>
      <c r="AQ67">
        <f>$P$44</f>
        <v>0.24278596391479312</v>
      </c>
      <c r="AR67">
        <f>$Q$44</f>
        <v>0.17631700790246649</v>
      </c>
      <c r="AS67">
        <f>$R$44</f>
        <v>0.15141474100488755</v>
      </c>
      <c r="AT67">
        <f>$S$44</f>
        <v>0.10480151116365756</v>
      </c>
      <c r="AU67">
        <f>$T$44</f>
        <v>6.7274105222697125E-2</v>
      </c>
      <c r="AV67">
        <f>$U$44</f>
        <v>1.7038144668874895E-2</v>
      </c>
    </row>
    <row r="68" spans="1:60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G68">
        <f>$E$44</f>
        <v>3.5041625459145349</v>
      </c>
      <c r="AH68">
        <f>$F$44</f>
        <v>2.8114672797650213</v>
      </c>
      <c r="AI68">
        <f>$G$44</f>
        <v>2.3243414442437658</v>
      </c>
      <c r="AJ68">
        <f>$H$44</f>
        <v>1.8951628545170152</v>
      </c>
      <c r="AK68">
        <f>$I$44</f>
        <v>1.4960387244074955</v>
      </c>
      <c r="AL68">
        <f>$J$44</f>
        <v>1.1374649314590288</v>
      </c>
      <c r="AM68">
        <f>$K$44</f>
        <v>0.88388653661402705</v>
      </c>
      <c r="AN68">
        <f>$L$44</f>
        <v>0.68770582741126252</v>
      </c>
      <c r="AO68">
        <f>$M$44</f>
        <v>0.57975782174891322</v>
      </c>
      <c r="AP68">
        <f>$N$44</f>
        <v>0.46332541848141801</v>
      </c>
      <c r="AQ68">
        <f>$O$44</f>
        <v>0.33896413037858841</v>
      </c>
      <c r="AR68">
        <f>$P$44</f>
        <v>0.24278596391479312</v>
      </c>
      <c r="AS68">
        <f>$Q$44</f>
        <v>0.17631700790246649</v>
      </c>
      <c r="AT68">
        <f>$R$44</f>
        <v>0.15141474100488755</v>
      </c>
      <c r="AU68">
        <f>$S$44</f>
        <v>0.10480151116365756</v>
      </c>
      <c r="AV68">
        <f>$T$44</f>
        <v>6.7274105222697125E-2</v>
      </c>
      <c r="AW68">
        <f>$U$44</f>
        <v>1.7038144668874895E-2</v>
      </c>
    </row>
    <row r="69" spans="1:60" ht="17" thickBot="1" x14ac:dyDescent="0.25">
      <c r="A69" t="s">
        <v>170</v>
      </c>
      <c r="B69">
        <f>AG70</f>
        <v>14.532825771838038</v>
      </c>
      <c r="C69">
        <f t="shared" ref="C69:AC69" si="4">AH70</f>
        <v>11.549937826710078</v>
      </c>
      <c r="D69">
        <f t="shared" si="4"/>
        <v>9.1267398975923619</v>
      </c>
      <c r="E69">
        <f t="shared" si="4"/>
        <v>7.1145422287732218</v>
      </c>
      <c r="F69">
        <f t="shared" si="4"/>
        <v>5.5274471708492285</v>
      </c>
      <c r="G69">
        <f t="shared" si="4"/>
        <v>4.2689860456772335</v>
      </c>
      <c r="H69">
        <f t="shared" si="4"/>
        <v>3.2941682366943263</v>
      </c>
      <c r="I69">
        <f t="shared" si="4"/>
        <v>2.5016529229902047</v>
      </c>
      <c r="J69">
        <f t="shared" si="4"/>
        <v>1.8854625923177513</v>
      </c>
      <c r="K69">
        <f t="shared" si="4"/>
        <v>1.3898454063510284</v>
      </c>
      <c r="L69">
        <f t="shared" si="4"/>
        <v>1.0142833543643932</v>
      </c>
      <c r="M69">
        <f t="shared" si="4"/>
        <v>0.74259332920850185</v>
      </c>
      <c r="N69">
        <f t="shared" si="4"/>
        <v>0.5168455099625836</v>
      </c>
      <c r="O69">
        <f t="shared" si="4"/>
        <v>0.34052850206011714</v>
      </c>
      <c r="P69">
        <f t="shared" si="4"/>
        <v>0.18911376105522959</v>
      </c>
      <c r="Q69">
        <f t="shared" si="4"/>
        <v>8.4312249891572016E-2</v>
      </c>
      <c r="R69">
        <f t="shared" si="4"/>
        <v>1.7038144668874895E-2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14.532825771838038</v>
      </c>
      <c r="AH70" s="70">
        <f t="shared" ref="AH70:AZ70" si="5">SUM(AH49:AH68)</f>
        <v>11.549937826710078</v>
      </c>
      <c r="AI70" s="70">
        <f t="shared" si="5"/>
        <v>9.1267398975923619</v>
      </c>
      <c r="AJ70" s="70">
        <f t="shared" si="5"/>
        <v>7.1145422287732218</v>
      </c>
      <c r="AK70" s="70">
        <f t="shared" si="5"/>
        <v>5.5274471708492285</v>
      </c>
      <c r="AL70" s="70">
        <f t="shared" si="5"/>
        <v>4.2689860456772335</v>
      </c>
      <c r="AM70" s="70">
        <f t="shared" si="5"/>
        <v>3.2941682366943263</v>
      </c>
      <c r="AN70" s="70">
        <f t="shared" si="5"/>
        <v>2.5016529229902047</v>
      </c>
      <c r="AO70" s="70">
        <f t="shared" si="5"/>
        <v>1.8854625923177513</v>
      </c>
      <c r="AP70" s="70">
        <f t="shared" si="5"/>
        <v>1.3898454063510284</v>
      </c>
      <c r="AQ70" s="70">
        <f t="shared" si="5"/>
        <v>1.0142833543643932</v>
      </c>
      <c r="AR70" s="70">
        <f t="shared" si="5"/>
        <v>0.74259332920850185</v>
      </c>
      <c r="AS70" s="70">
        <f t="shared" si="5"/>
        <v>0.5168455099625836</v>
      </c>
      <c r="AT70" s="70">
        <f t="shared" si="5"/>
        <v>0.34052850206011714</v>
      </c>
      <c r="AU70" s="70">
        <f t="shared" si="5"/>
        <v>0.18911376105522959</v>
      </c>
      <c r="AV70" s="70">
        <f t="shared" si="5"/>
        <v>8.4312249891572016E-2</v>
      </c>
      <c r="AW70" s="70">
        <f t="shared" si="5"/>
        <v>1.7038144668874895E-2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23.485498322395436</v>
      </c>
      <c r="C71">
        <f t="shared" ref="C71:AC71" si="6">SUM(C49:C69)</f>
        <v>26.747738239626049</v>
      </c>
      <c r="D71">
        <f t="shared" si="6"/>
        <v>28.601286189637012</v>
      </c>
      <c r="E71">
        <f>SUM(E49:E69)</f>
        <v>30.09325106673241</v>
      </c>
      <c r="F71">
        <f t="shared" si="6"/>
        <v>31.317623288573436</v>
      </c>
      <c r="G71">
        <f t="shared" si="6"/>
        <v>23.430831057087808</v>
      </c>
      <c r="H71">
        <f t="shared" si="6"/>
        <v>18.106048240263345</v>
      </c>
      <c r="I71">
        <f t="shared" si="6"/>
        <v>23.485498322395436</v>
      </c>
      <c r="J71">
        <f t="shared" si="6"/>
        <v>26.747738239626045</v>
      </c>
      <c r="K71">
        <f t="shared" si="6"/>
        <v>28.601286189637015</v>
      </c>
      <c r="L71">
        <f t="shared" si="6"/>
        <v>30.093251066732414</v>
      </c>
      <c r="M71">
        <f t="shared" si="6"/>
        <v>31.317623288573436</v>
      </c>
      <c r="N71">
        <f t="shared" si="6"/>
        <v>23.430831057087804</v>
      </c>
      <c r="O71">
        <f t="shared" si="6"/>
        <v>18.106048240263345</v>
      </c>
      <c r="P71">
        <f t="shared" si="6"/>
        <v>23.48549832239544</v>
      </c>
      <c r="Q71">
        <f t="shared" si="6"/>
        <v>26.747738239626049</v>
      </c>
      <c r="R71">
        <f>SUM(R49:R69)</f>
        <v>28.601286189637008</v>
      </c>
      <c r="S71">
        <f t="shared" si="6"/>
        <v>30.093251066732407</v>
      </c>
      <c r="T71">
        <f t="shared" si="6"/>
        <v>31.317623288573436</v>
      </c>
      <c r="U71">
        <f t="shared" si="6"/>
        <v>23.430831057087808</v>
      </c>
      <c r="V71">
        <f t="shared" si="6"/>
        <v>18.106048240263348</v>
      </c>
      <c r="W71">
        <f t="shared" si="6"/>
        <v>23.485498322395436</v>
      </c>
      <c r="X71">
        <f t="shared" si="6"/>
        <v>26.747738239626045</v>
      </c>
      <c r="Y71">
        <f t="shared" si="6"/>
        <v>28.601286189637015</v>
      </c>
      <c r="Z71">
        <f t="shared" si="6"/>
        <v>30.093251066732407</v>
      </c>
      <c r="AA71">
        <f t="shared" si="6"/>
        <v>31.317623288573436</v>
      </c>
      <c r="AB71">
        <f t="shared" si="6"/>
        <v>23.430831057087808</v>
      </c>
      <c r="AC71">
        <f t="shared" si="6"/>
        <v>18.106048240263348</v>
      </c>
    </row>
    <row r="73" spans="1:60" x14ac:dyDescent="0.2">
      <c r="A73" t="s">
        <v>216</v>
      </c>
      <c r="B73">
        <f>B71/$A$75</f>
        <v>0.97856243009980981</v>
      </c>
      <c r="C73">
        <f t="shared" ref="C73:D73" si="7">C71/$A$75</f>
        <v>1.114489093317752</v>
      </c>
      <c r="D73">
        <f t="shared" si="7"/>
        <v>1.1917202579015422</v>
      </c>
      <c r="E73">
        <f>E71/$A$75</f>
        <v>1.2538854611138504</v>
      </c>
      <c r="F73">
        <f>F71/$A$76</f>
        <v>1.5978379228863997</v>
      </c>
      <c r="G73">
        <f>G71/$A$76</f>
        <v>1.1954505641371329</v>
      </c>
      <c r="H73">
        <f>H71/$A$76</f>
        <v>0.92377797144200735</v>
      </c>
      <c r="I73">
        <f t="shared" ref="I73:Z73" si="8">I71/$A$75</f>
        <v>0.97856243009980981</v>
      </c>
      <c r="J73">
        <f t="shared" si="8"/>
        <v>1.1144890933177518</v>
      </c>
      <c r="K73">
        <f t="shared" si="8"/>
        <v>1.1917202579015422</v>
      </c>
      <c r="L73">
        <f t="shared" si="8"/>
        <v>1.2538854611138506</v>
      </c>
      <c r="M73">
        <f t="shared" ref="M73:O73" si="9">M71/$A$76</f>
        <v>1.5978379228863997</v>
      </c>
      <c r="N73">
        <f t="shared" si="9"/>
        <v>1.1954505641371327</v>
      </c>
      <c r="O73">
        <f t="shared" si="9"/>
        <v>0.92377797144200735</v>
      </c>
      <c r="P73">
        <f t="shared" ref="P73" si="10">P71/$A$75</f>
        <v>0.97856243009981003</v>
      </c>
      <c r="Q73">
        <f t="shared" si="8"/>
        <v>1.114489093317752</v>
      </c>
      <c r="R73">
        <f t="shared" si="8"/>
        <v>1.191720257901542</v>
      </c>
      <c r="S73">
        <f t="shared" si="8"/>
        <v>1.2538854611138504</v>
      </c>
      <c r="T73">
        <f t="shared" ref="T73:V73" si="11">T71/$A$76</f>
        <v>1.5978379228863997</v>
      </c>
      <c r="U73">
        <f t="shared" si="11"/>
        <v>1.1954505641371329</v>
      </c>
      <c r="V73">
        <f t="shared" si="11"/>
        <v>0.92377797144200746</v>
      </c>
      <c r="W73">
        <f t="shared" ref="W73" si="12">W71/$A$75</f>
        <v>0.97856243009980981</v>
      </c>
      <c r="X73">
        <f t="shared" si="8"/>
        <v>1.1144890933177518</v>
      </c>
      <c r="Y73">
        <f t="shared" si="8"/>
        <v>1.1917202579015422</v>
      </c>
      <c r="Z73">
        <f t="shared" si="8"/>
        <v>1.2538854611138504</v>
      </c>
      <c r="AA73">
        <f t="shared" ref="AA73:AC73" si="13">AA71/$A$76</f>
        <v>1.5978379228863997</v>
      </c>
      <c r="AB73">
        <f t="shared" si="13"/>
        <v>1.1954505641371329</v>
      </c>
      <c r="AC73">
        <f t="shared" si="13"/>
        <v>0.92377797144200746</v>
      </c>
      <c r="AG73" t="s">
        <v>173</v>
      </c>
      <c r="AH73" t="s">
        <v>174</v>
      </c>
      <c r="AI73" t="s">
        <v>175</v>
      </c>
      <c r="AJ73" t="s">
        <v>176</v>
      </c>
      <c r="AK73" t="s">
        <v>177</v>
      </c>
      <c r="AL73" t="s">
        <v>178</v>
      </c>
      <c r="AM73" t="s">
        <v>179</v>
      </c>
      <c r="AN73" t="s">
        <v>180</v>
      </c>
      <c r="AO73" t="s">
        <v>181</v>
      </c>
      <c r="AP73" t="s">
        <v>182</v>
      </c>
      <c r="AQ73" t="s">
        <v>183</v>
      </c>
      <c r="AR73" t="s">
        <v>184</v>
      </c>
      <c r="AS73" t="s">
        <v>185</v>
      </c>
      <c r="AT73" t="s">
        <v>186</v>
      </c>
      <c r="AU73" t="s">
        <v>187</v>
      </c>
      <c r="AV73" t="s">
        <v>188</v>
      </c>
      <c r="AW73" t="s">
        <v>189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217</v>
      </c>
      <c r="AG74" t="s">
        <v>190</v>
      </c>
      <c r="AH74" t="s">
        <v>191</v>
      </c>
      <c r="AI74" t="s">
        <v>192</v>
      </c>
      <c r="AJ74" t="s">
        <v>193</v>
      </c>
      <c r="AK74" t="s">
        <v>194</v>
      </c>
      <c r="AL74" t="s">
        <v>195</v>
      </c>
      <c r="AM74" t="s">
        <v>196</v>
      </c>
      <c r="AN74" t="s">
        <v>197</v>
      </c>
      <c r="AO74" t="s">
        <v>198</v>
      </c>
      <c r="AP74" t="s">
        <v>199</v>
      </c>
      <c r="AQ74" t="s">
        <v>200</v>
      </c>
      <c r="AR74" t="s">
        <v>201</v>
      </c>
      <c r="AS74" t="s">
        <v>202</v>
      </c>
      <c r="AT74" t="s">
        <v>203</v>
      </c>
      <c r="AU74" t="s">
        <v>204</v>
      </c>
      <c r="AV74" t="s">
        <v>205</v>
      </c>
      <c r="AW74" t="s">
        <v>206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f>60*0.4</f>
        <v>24</v>
      </c>
    </row>
    <row r="76" spans="1:60" x14ac:dyDescent="0.2">
      <c r="A76">
        <f>49*0.4</f>
        <v>19.600000000000001</v>
      </c>
    </row>
    <row r="78" spans="1:60" x14ac:dyDescent="0.2">
      <c r="C78" t="s">
        <v>218</v>
      </c>
      <c r="D78" t="s">
        <v>219</v>
      </c>
      <c r="E78" t="s">
        <v>220</v>
      </c>
      <c r="G78" t="s">
        <v>221</v>
      </c>
    </row>
    <row r="79" spans="1:60" x14ac:dyDescent="0.2">
      <c r="C79" s="72">
        <f>(SUM(B73:E73)+SUM(I73:L73)+SUM(P73:S73)+SUM(W73:Z73))/16</f>
        <v>1.1346643106082386</v>
      </c>
      <c r="D79" s="72">
        <f>(SUM(F73:H73)+SUM(M73:O73)+SUM(T73:V73)+SUM(AA73:AC73))/12</f>
        <v>1.2390221528218466</v>
      </c>
      <c r="E79" s="72">
        <f>C79*16/28+D79*12/28</f>
        <v>1.1793891001283563</v>
      </c>
      <c r="G79">
        <v>0.8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226</v>
      </c>
      <c r="B84">
        <v>30</v>
      </c>
      <c r="C84">
        <v>24.5</v>
      </c>
      <c r="E84" s="73">
        <v>0.90773144848659082</v>
      </c>
      <c r="F84" s="73">
        <v>0.99121772225747751</v>
      </c>
      <c r="G84" s="73">
        <v>0.94351128010268503</v>
      </c>
    </row>
    <row r="85" spans="1:7" x14ac:dyDescent="0.2">
      <c r="A85" t="s">
        <v>228</v>
      </c>
      <c r="B85">
        <v>14.5</v>
      </c>
      <c r="C85">
        <v>10.8</v>
      </c>
      <c r="E85" s="73">
        <v>0.90609059727599051</v>
      </c>
      <c r="F85" s="73">
        <v>0.99257810333156848</v>
      </c>
      <c r="G85" s="73">
        <v>0.94315667129980962</v>
      </c>
    </row>
    <row r="86" spans="1:7" x14ac:dyDescent="0.2">
      <c r="A86" t="s">
        <v>227</v>
      </c>
      <c r="B86">
        <v>15.5</v>
      </c>
      <c r="C86">
        <v>13.7</v>
      </c>
      <c r="E86" s="73">
        <v>0.90926643832876541</v>
      </c>
      <c r="F86" s="73">
        <v>0.99014530506038367</v>
      </c>
      <c r="G86" s="73">
        <v>0.94392880978517324</v>
      </c>
    </row>
    <row r="96" spans="1:7" x14ac:dyDescent="0.2">
      <c r="A96" t="s">
        <v>230</v>
      </c>
    </row>
    <row r="98" spans="1:22" x14ac:dyDescent="0.2">
      <c r="A98" t="s">
        <v>227</v>
      </c>
    </row>
    <row r="99" spans="1:22" x14ac:dyDescent="0.2">
      <c r="B99" t="s">
        <v>231</v>
      </c>
      <c r="C99" t="s">
        <v>229</v>
      </c>
      <c r="E99" t="s">
        <v>232</v>
      </c>
    </row>
    <row r="100" spans="1:22" x14ac:dyDescent="0.2">
      <c r="B100" t="s">
        <v>33</v>
      </c>
      <c r="E100" t="s">
        <v>33</v>
      </c>
      <c r="G100" t="s">
        <v>234</v>
      </c>
      <c r="H100">
        <f>$E$101</f>
        <v>19.5</v>
      </c>
      <c r="I100">
        <f t="shared" ref="I100:K103" si="14">$E$101</f>
        <v>19.5</v>
      </c>
      <c r="J100">
        <f t="shared" si="14"/>
        <v>19.5</v>
      </c>
      <c r="K100">
        <f t="shared" si="14"/>
        <v>19.5</v>
      </c>
      <c r="L100">
        <f>$E$102</f>
        <v>15.9</v>
      </c>
      <c r="M100">
        <f t="shared" ref="M100:N103" si="15">$E$102</f>
        <v>15.9</v>
      </c>
      <c r="N100">
        <f t="shared" si="15"/>
        <v>15.9</v>
      </c>
      <c r="P100" t="s">
        <v>233</v>
      </c>
      <c r="Q100" t="s">
        <v>233</v>
      </c>
      <c r="R100" t="s">
        <v>233</v>
      </c>
      <c r="S100" t="s">
        <v>233</v>
      </c>
      <c r="T100" t="s">
        <v>236</v>
      </c>
      <c r="U100" t="s">
        <v>236</v>
      </c>
      <c r="V100" t="s">
        <v>236</v>
      </c>
    </row>
    <row r="101" spans="1:22" x14ac:dyDescent="0.2">
      <c r="A101" t="s">
        <v>222</v>
      </c>
      <c r="B101">
        <v>30</v>
      </c>
      <c r="C101">
        <v>0.65</v>
      </c>
      <c r="E101">
        <f>ROUND(B101*C101,1)</f>
        <v>19.5</v>
      </c>
      <c r="H101">
        <f>$E$101</f>
        <v>19.5</v>
      </c>
      <c r="I101">
        <f t="shared" si="14"/>
        <v>19.5</v>
      </c>
      <c r="J101">
        <f t="shared" si="14"/>
        <v>19.5</v>
      </c>
      <c r="K101">
        <f t="shared" si="14"/>
        <v>19.5</v>
      </c>
      <c r="L101">
        <f>$E$102</f>
        <v>15.9</v>
      </c>
      <c r="M101">
        <f t="shared" si="15"/>
        <v>15.9</v>
      </c>
      <c r="N101">
        <f t="shared" si="15"/>
        <v>15.9</v>
      </c>
      <c r="P101" t="s">
        <v>233</v>
      </c>
      <c r="Q101" t="s">
        <v>233</v>
      </c>
      <c r="R101" t="s">
        <v>233</v>
      </c>
      <c r="S101" t="s">
        <v>233</v>
      </c>
      <c r="T101" t="s">
        <v>236</v>
      </c>
      <c r="U101" t="s">
        <v>236</v>
      </c>
      <c r="V101" t="s">
        <v>236</v>
      </c>
    </row>
    <row r="102" spans="1:22" x14ac:dyDescent="0.2">
      <c r="A102" t="s">
        <v>223</v>
      </c>
      <c r="B102">
        <v>24.5</v>
      </c>
      <c r="C102">
        <f>C101</f>
        <v>0.65</v>
      </c>
      <c r="E102">
        <f>ROUND(B102*C102,1)</f>
        <v>15.9</v>
      </c>
      <c r="H102">
        <f>$E$101</f>
        <v>19.5</v>
      </c>
      <c r="I102">
        <f t="shared" si="14"/>
        <v>19.5</v>
      </c>
      <c r="J102">
        <f t="shared" si="14"/>
        <v>19.5</v>
      </c>
      <c r="K102">
        <f t="shared" si="14"/>
        <v>19.5</v>
      </c>
      <c r="L102">
        <f>$E$102</f>
        <v>15.9</v>
      </c>
      <c r="M102">
        <f t="shared" si="15"/>
        <v>15.9</v>
      </c>
      <c r="N102">
        <f t="shared" si="15"/>
        <v>15.9</v>
      </c>
      <c r="P102" t="s">
        <v>233</v>
      </c>
      <c r="Q102" t="s">
        <v>233</v>
      </c>
      <c r="R102" t="s">
        <v>233</v>
      </c>
      <c r="S102" t="s">
        <v>233</v>
      </c>
      <c r="T102" t="s">
        <v>236</v>
      </c>
      <c r="U102" t="s">
        <v>236</v>
      </c>
      <c r="V102" t="s">
        <v>236</v>
      </c>
    </row>
    <row r="103" spans="1:22" x14ac:dyDescent="0.2">
      <c r="B103" t="s">
        <v>44</v>
      </c>
      <c r="E103" t="s">
        <v>44</v>
      </c>
      <c r="H103">
        <f>$E$101</f>
        <v>19.5</v>
      </c>
      <c r="I103">
        <f t="shared" si="14"/>
        <v>19.5</v>
      </c>
      <c r="J103">
        <f t="shared" si="14"/>
        <v>19.5</v>
      </c>
      <c r="K103">
        <f t="shared" si="14"/>
        <v>19.5</v>
      </c>
      <c r="L103">
        <f>$E$102</f>
        <v>15.9</v>
      </c>
      <c r="M103">
        <f t="shared" si="15"/>
        <v>15.9</v>
      </c>
      <c r="N103">
        <f t="shared" si="15"/>
        <v>15.9</v>
      </c>
      <c r="P103" t="s">
        <v>233</v>
      </c>
      <c r="Q103" t="s">
        <v>233</v>
      </c>
      <c r="R103" t="s">
        <v>233</v>
      </c>
      <c r="S103" t="s">
        <v>233</v>
      </c>
      <c r="T103" t="s">
        <v>236</v>
      </c>
      <c r="U103" t="s">
        <v>236</v>
      </c>
      <c r="V103" t="s">
        <v>236</v>
      </c>
    </row>
    <row r="104" spans="1:22" x14ac:dyDescent="0.2">
      <c r="A104" t="s">
        <v>222</v>
      </c>
      <c r="B104">
        <v>5.5</v>
      </c>
      <c r="C104">
        <v>0.69</v>
      </c>
      <c r="E104">
        <f>ROUND(B104*C104,1)</f>
        <v>3.8</v>
      </c>
    </row>
    <row r="105" spans="1:22" x14ac:dyDescent="0.2">
      <c r="A105" t="s">
        <v>223</v>
      </c>
      <c r="B105">
        <v>3</v>
      </c>
      <c r="C105">
        <f>C104</f>
        <v>0.69</v>
      </c>
      <c r="E105">
        <f>ROUND(B105*C105,1)</f>
        <v>2.1</v>
      </c>
      <c r="H105">
        <f>$E$104</f>
        <v>3.8</v>
      </c>
      <c r="I105">
        <f t="shared" ref="I105:K108" si="16">$E$104</f>
        <v>3.8</v>
      </c>
      <c r="J105">
        <f t="shared" si="16"/>
        <v>3.8</v>
      </c>
      <c r="K105">
        <f t="shared" si="16"/>
        <v>3.8</v>
      </c>
      <c r="L105">
        <f>$E$105</f>
        <v>2.1</v>
      </c>
      <c r="M105">
        <f t="shared" ref="M105:N108" si="17">$E$105</f>
        <v>2.1</v>
      </c>
      <c r="N105">
        <f t="shared" si="17"/>
        <v>2.1</v>
      </c>
      <c r="P105" t="s">
        <v>241</v>
      </c>
      <c r="Q105" t="s">
        <v>241</v>
      </c>
      <c r="R105" t="s">
        <v>241</v>
      </c>
      <c r="S105" t="s">
        <v>241</v>
      </c>
      <c r="T105" t="s">
        <v>240</v>
      </c>
      <c r="U105" t="s">
        <v>240</v>
      </c>
      <c r="V105" t="s">
        <v>240</v>
      </c>
    </row>
    <row r="106" spans="1:22" x14ac:dyDescent="0.2">
      <c r="H106">
        <f>$E$104</f>
        <v>3.8</v>
      </c>
      <c r="I106">
        <f t="shared" si="16"/>
        <v>3.8</v>
      </c>
      <c r="J106">
        <f t="shared" si="16"/>
        <v>3.8</v>
      </c>
      <c r="K106">
        <f t="shared" si="16"/>
        <v>3.8</v>
      </c>
      <c r="L106">
        <f>$E$105</f>
        <v>2.1</v>
      </c>
      <c r="M106">
        <f>$E$105</f>
        <v>2.1</v>
      </c>
      <c r="N106">
        <f t="shared" si="17"/>
        <v>2.1</v>
      </c>
      <c r="P106" t="s">
        <v>241</v>
      </c>
      <c r="Q106" t="s">
        <v>241</v>
      </c>
      <c r="R106" t="s">
        <v>241</v>
      </c>
      <c r="S106" t="s">
        <v>241</v>
      </c>
      <c r="T106" t="s">
        <v>240</v>
      </c>
      <c r="U106" t="s">
        <v>240</v>
      </c>
      <c r="V106" t="s">
        <v>240</v>
      </c>
    </row>
    <row r="107" spans="1:22" x14ac:dyDescent="0.2">
      <c r="H107">
        <f>$E$104</f>
        <v>3.8</v>
      </c>
      <c r="I107">
        <f t="shared" si="16"/>
        <v>3.8</v>
      </c>
      <c r="J107">
        <f t="shared" si="16"/>
        <v>3.8</v>
      </c>
      <c r="K107">
        <f t="shared" si="16"/>
        <v>3.8</v>
      </c>
      <c r="L107">
        <f>$E$105</f>
        <v>2.1</v>
      </c>
      <c r="M107">
        <f t="shared" si="17"/>
        <v>2.1</v>
      </c>
      <c r="N107">
        <f t="shared" si="17"/>
        <v>2.1</v>
      </c>
      <c r="P107" t="s">
        <v>241</v>
      </c>
      <c r="Q107" t="s">
        <v>241</v>
      </c>
      <c r="R107" t="s">
        <v>241</v>
      </c>
      <c r="S107" t="s">
        <v>241</v>
      </c>
      <c r="T107" t="s">
        <v>240</v>
      </c>
      <c r="U107" t="s">
        <v>240</v>
      </c>
      <c r="V107" t="s">
        <v>240</v>
      </c>
    </row>
    <row r="108" spans="1:22" x14ac:dyDescent="0.2">
      <c r="H108">
        <f>$E$104</f>
        <v>3.8</v>
      </c>
      <c r="I108">
        <f t="shared" si="16"/>
        <v>3.8</v>
      </c>
      <c r="J108">
        <f t="shared" si="16"/>
        <v>3.8</v>
      </c>
      <c r="K108">
        <f t="shared" si="16"/>
        <v>3.8</v>
      </c>
      <c r="L108">
        <f>$E$105</f>
        <v>2.1</v>
      </c>
      <c r="M108">
        <f t="shared" si="17"/>
        <v>2.1</v>
      </c>
      <c r="N108">
        <f t="shared" si="17"/>
        <v>2.1</v>
      </c>
      <c r="P108" t="s">
        <v>241</v>
      </c>
      <c r="Q108" t="s">
        <v>241</v>
      </c>
      <c r="R108" t="s">
        <v>241</v>
      </c>
      <c r="S108" t="s">
        <v>241</v>
      </c>
      <c r="T108" t="s">
        <v>240</v>
      </c>
      <c r="U108" t="s">
        <v>240</v>
      </c>
      <c r="V108" t="s">
        <v>240</v>
      </c>
    </row>
    <row r="112" spans="1:22" x14ac:dyDescent="0.2">
      <c r="A112" t="s">
        <v>228</v>
      </c>
    </row>
    <row r="113" spans="1:35" x14ac:dyDescent="0.2">
      <c r="B113" t="s">
        <v>231</v>
      </c>
      <c r="C113" t="s">
        <v>229</v>
      </c>
      <c r="E113" t="s">
        <v>232</v>
      </c>
    </row>
    <row r="114" spans="1:35" x14ac:dyDescent="0.2">
      <c r="B114" t="s">
        <v>33</v>
      </c>
      <c r="E114" t="s">
        <v>33</v>
      </c>
      <c r="G114" t="s">
        <v>234</v>
      </c>
      <c r="H114" s="75">
        <f>$E$115</f>
        <v>15.9</v>
      </c>
      <c r="I114" s="75">
        <f t="shared" ref="I114:K117" si="18">$E$115</f>
        <v>15.9</v>
      </c>
      <c r="J114" s="75">
        <f t="shared" si="18"/>
        <v>15.9</v>
      </c>
      <c r="K114" s="75">
        <f>$E$115</f>
        <v>15.9</v>
      </c>
      <c r="L114" s="75">
        <f>$E$116</f>
        <v>13</v>
      </c>
      <c r="M114" s="75">
        <f t="shared" ref="M114:N117" si="19">$E$116</f>
        <v>13</v>
      </c>
      <c r="N114" s="75">
        <f>$E$116</f>
        <v>13</v>
      </c>
      <c r="P114" s="75" t="s">
        <v>236</v>
      </c>
      <c r="Q114" s="75" t="s">
        <v>236</v>
      </c>
      <c r="R114" s="75" t="s">
        <v>236</v>
      </c>
      <c r="S114" s="75" t="s">
        <v>236</v>
      </c>
      <c r="T114" s="75" t="s">
        <v>238</v>
      </c>
      <c r="U114" s="75" t="s">
        <v>238</v>
      </c>
      <c r="V114" s="75" t="s">
        <v>238</v>
      </c>
    </row>
    <row r="115" spans="1:35" x14ac:dyDescent="0.2">
      <c r="A115" t="s">
        <v>222</v>
      </c>
      <c r="B115">
        <v>30</v>
      </c>
      <c r="C115">
        <v>0.53</v>
      </c>
      <c r="E115">
        <f>ROUND(B115*C115,1)</f>
        <v>15.9</v>
      </c>
      <c r="H115" s="75">
        <f t="shared" ref="H115:H117" si="20">$E$115</f>
        <v>15.9</v>
      </c>
      <c r="I115" s="75">
        <f t="shared" si="18"/>
        <v>15.9</v>
      </c>
      <c r="J115" s="75">
        <f t="shared" si="18"/>
        <v>15.9</v>
      </c>
      <c r="K115" s="75">
        <f t="shared" si="18"/>
        <v>15.9</v>
      </c>
      <c r="L115" s="75">
        <f t="shared" ref="L115:L117" si="21">$E$116</f>
        <v>13</v>
      </c>
      <c r="M115" s="75">
        <f t="shared" si="19"/>
        <v>13</v>
      </c>
      <c r="N115" s="75">
        <f t="shared" si="19"/>
        <v>13</v>
      </c>
      <c r="P115" s="75" t="s">
        <v>236</v>
      </c>
      <c r="Q115" s="75" t="s">
        <v>236</v>
      </c>
      <c r="R115" s="75" t="s">
        <v>236</v>
      </c>
      <c r="S115" s="75" t="s">
        <v>236</v>
      </c>
      <c r="T115" s="75" t="s">
        <v>238</v>
      </c>
      <c r="U115" s="75" t="s">
        <v>238</v>
      </c>
      <c r="V115" s="75" t="s">
        <v>238</v>
      </c>
    </row>
    <row r="116" spans="1:35" x14ac:dyDescent="0.2">
      <c r="A116" t="s">
        <v>223</v>
      </c>
      <c r="B116">
        <v>24.5</v>
      </c>
      <c r="C116">
        <f>C115</f>
        <v>0.53</v>
      </c>
      <c r="E116">
        <f>ROUND(B116*C116,1)</f>
        <v>13</v>
      </c>
      <c r="H116" s="75">
        <f t="shared" si="20"/>
        <v>15.9</v>
      </c>
      <c r="I116" s="75">
        <f t="shared" si="18"/>
        <v>15.9</v>
      </c>
      <c r="J116" s="75">
        <f t="shared" si="18"/>
        <v>15.9</v>
      </c>
      <c r="K116" s="75">
        <f t="shared" si="18"/>
        <v>15.9</v>
      </c>
      <c r="L116" s="75">
        <f t="shared" si="21"/>
        <v>13</v>
      </c>
      <c r="M116" s="75">
        <f t="shared" si="19"/>
        <v>13</v>
      </c>
      <c r="N116" s="75">
        <f t="shared" si="19"/>
        <v>13</v>
      </c>
      <c r="P116" s="75" t="s">
        <v>236</v>
      </c>
      <c r="Q116" s="75" t="s">
        <v>236</v>
      </c>
      <c r="R116" s="75" t="s">
        <v>236</v>
      </c>
      <c r="S116" s="75" t="s">
        <v>236</v>
      </c>
      <c r="T116" s="75" t="s">
        <v>238</v>
      </c>
      <c r="U116" s="75" t="s">
        <v>238</v>
      </c>
      <c r="V116" s="75" t="s">
        <v>238</v>
      </c>
    </row>
    <row r="117" spans="1:35" x14ac:dyDescent="0.2">
      <c r="B117" t="s">
        <v>44</v>
      </c>
      <c r="E117" t="s">
        <v>44</v>
      </c>
      <c r="H117" s="75">
        <f t="shared" si="20"/>
        <v>15.9</v>
      </c>
      <c r="I117" s="75">
        <f t="shared" si="18"/>
        <v>15.9</v>
      </c>
      <c r="J117" s="75">
        <f t="shared" si="18"/>
        <v>15.9</v>
      </c>
      <c r="K117" s="75">
        <f t="shared" si="18"/>
        <v>15.9</v>
      </c>
      <c r="L117" s="75">
        <f t="shared" si="21"/>
        <v>13</v>
      </c>
      <c r="M117" s="75">
        <f t="shared" si="19"/>
        <v>13</v>
      </c>
      <c r="N117" s="75">
        <f t="shared" si="19"/>
        <v>13</v>
      </c>
      <c r="P117" s="75" t="s">
        <v>236</v>
      </c>
      <c r="Q117" s="75" t="s">
        <v>236</v>
      </c>
      <c r="R117" s="75" t="s">
        <v>236</v>
      </c>
      <c r="S117" s="75" t="s">
        <v>236</v>
      </c>
      <c r="T117" s="75" t="s">
        <v>238</v>
      </c>
      <c r="U117" s="75" t="s">
        <v>238</v>
      </c>
      <c r="V117" s="75" t="s">
        <v>238</v>
      </c>
    </row>
    <row r="118" spans="1:35" x14ac:dyDescent="0.2">
      <c r="A118" t="s">
        <v>222</v>
      </c>
      <c r="B118">
        <v>5.5</v>
      </c>
      <c r="C118">
        <v>0.5</v>
      </c>
      <c r="E118">
        <f>ROUND(B118*C118,1)</f>
        <v>2.8</v>
      </c>
      <c r="H118" s="75"/>
      <c r="I118" s="75"/>
      <c r="J118" s="75"/>
      <c r="K118" s="75"/>
      <c r="L118" s="75"/>
      <c r="M118" s="75"/>
      <c r="N118" s="75"/>
      <c r="P118" s="75"/>
      <c r="Q118" s="75"/>
      <c r="R118" s="75"/>
      <c r="S118" s="75"/>
      <c r="T118" s="75"/>
      <c r="U118" s="75"/>
      <c r="V118" s="75"/>
    </row>
    <row r="119" spans="1:35" x14ac:dyDescent="0.2">
      <c r="A119" t="s">
        <v>223</v>
      </c>
      <c r="B119">
        <v>3</v>
      </c>
      <c r="C119">
        <f>C118</f>
        <v>0.5</v>
      </c>
      <c r="E119">
        <f>ROUND(B119*C119,1)</f>
        <v>1.5</v>
      </c>
      <c r="H119" s="75">
        <f>$E$118</f>
        <v>2.8</v>
      </c>
      <c r="I119" s="75">
        <f>$E$118</f>
        <v>2.8</v>
      </c>
      <c r="J119" s="75">
        <f t="shared" ref="I119:K122" si="22">$E$118</f>
        <v>2.8</v>
      </c>
      <c r="K119" s="75">
        <f t="shared" si="22"/>
        <v>2.8</v>
      </c>
      <c r="L119" s="75">
        <f>$E$119</f>
        <v>1.5</v>
      </c>
      <c r="M119" s="75">
        <f t="shared" ref="M119:N122" si="23">$E$119</f>
        <v>1.5</v>
      </c>
      <c r="N119" s="75">
        <f t="shared" si="23"/>
        <v>1.5</v>
      </c>
      <c r="P119" s="75" t="s">
        <v>239</v>
      </c>
      <c r="Q119" s="75" t="s">
        <v>239</v>
      </c>
      <c r="R119" s="75" t="s">
        <v>239</v>
      </c>
      <c r="S119" s="75" t="s">
        <v>239</v>
      </c>
      <c r="T119" s="75" t="s">
        <v>237</v>
      </c>
      <c r="U119" s="75" t="s">
        <v>237</v>
      </c>
      <c r="V119" s="75" t="s">
        <v>237</v>
      </c>
    </row>
    <row r="120" spans="1:35" x14ac:dyDescent="0.2">
      <c r="H120" s="75">
        <f t="shared" ref="H120:H122" si="24">$E$118</f>
        <v>2.8</v>
      </c>
      <c r="I120" s="75">
        <f t="shared" si="22"/>
        <v>2.8</v>
      </c>
      <c r="J120" s="75">
        <f t="shared" si="22"/>
        <v>2.8</v>
      </c>
      <c r="K120" s="75">
        <f t="shared" si="22"/>
        <v>2.8</v>
      </c>
      <c r="L120" s="75">
        <f t="shared" ref="L120:L122" si="25">$E$119</f>
        <v>1.5</v>
      </c>
      <c r="M120" s="75">
        <f t="shared" si="23"/>
        <v>1.5</v>
      </c>
      <c r="N120" s="75">
        <f t="shared" si="23"/>
        <v>1.5</v>
      </c>
      <c r="P120" s="75" t="s">
        <v>239</v>
      </c>
      <c r="Q120" s="75" t="s">
        <v>239</v>
      </c>
      <c r="R120" s="75" t="s">
        <v>239</v>
      </c>
      <c r="S120" s="75" t="s">
        <v>239</v>
      </c>
      <c r="T120" s="75" t="s">
        <v>237</v>
      </c>
      <c r="U120" s="75" t="s">
        <v>237</v>
      </c>
      <c r="V120" s="75" t="s">
        <v>237</v>
      </c>
    </row>
    <row r="121" spans="1:35" x14ac:dyDescent="0.2">
      <c r="H121" s="75">
        <f t="shared" si="24"/>
        <v>2.8</v>
      </c>
      <c r="I121" s="75">
        <f t="shared" si="22"/>
        <v>2.8</v>
      </c>
      <c r="J121" s="75">
        <f t="shared" si="22"/>
        <v>2.8</v>
      </c>
      <c r="K121" s="75">
        <f t="shared" si="22"/>
        <v>2.8</v>
      </c>
      <c r="L121" s="75">
        <f t="shared" si="25"/>
        <v>1.5</v>
      </c>
      <c r="M121" s="75">
        <f t="shared" si="23"/>
        <v>1.5</v>
      </c>
      <c r="N121" s="75">
        <f t="shared" si="23"/>
        <v>1.5</v>
      </c>
      <c r="P121" s="75" t="s">
        <v>239</v>
      </c>
      <c r="Q121" s="75" t="s">
        <v>239</v>
      </c>
      <c r="R121" s="75" t="s">
        <v>239</v>
      </c>
      <c r="S121" s="75" t="s">
        <v>239</v>
      </c>
      <c r="T121" s="75" t="s">
        <v>237</v>
      </c>
      <c r="U121" s="75" t="s">
        <v>237</v>
      </c>
      <c r="V121" s="75" t="s">
        <v>237</v>
      </c>
    </row>
    <row r="122" spans="1:35" x14ac:dyDescent="0.2">
      <c r="H122" s="75">
        <f t="shared" si="24"/>
        <v>2.8</v>
      </c>
      <c r="I122" s="75">
        <f t="shared" si="22"/>
        <v>2.8</v>
      </c>
      <c r="J122" s="75">
        <f t="shared" si="22"/>
        <v>2.8</v>
      </c>
      <c r="K122" s="75">
        <f t="shared" si="22"/>
        <v>2.8</v>
      </c>
      <c r="L122" s="75">
        <f t="shared" si="25"/>
        <v>1.5</v>
      </c>
      <c r="M122" s="75">
        <f t="shared" si="23"/>
        <v>1.5</v>
      </c>
      <c r="N122" s="75">
        <f t="shared" si="23"/>
        <v>1.5</v>
      </c>
      <c r="P122" s="75" t="s">
        <v>239</v>
      </c>
      <c r="Q122" s="75" t="s">
        <v>239</v>
      </c>
      <c r="R122" s="75" t="s">
        <v>239</v>
      </c>
      <c r="S122" s="75" t="s">
        <v>239</v>
      </c>
      <c r="T122" s="75" t="s">
        <v>237</v>
      </c>
      <c r="U122" s="75" t="s">
        <v>237</v>
      </c>
      <c r="V122" s="75" t="s">
        <v>237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215</v>
      </c>
      <c r="H125">
        <f>H100+H114</f>
        <v>35.4</v>
      </c>
      <c r="I125">
        <f t="shared" ref="I125:N125" si="26">I100+I114</f>
        <v>35.4</v>
      </c>
      <c r="J125">
        <f t="shared" si="26"/>
        <v>35.4</v>
      </c>
      <c r="K125">
        <f t="shared" si="26"/>
        <v>35.4</v>
      </c>
      <c r="L125">
        <f t="shared" si="26"/>
        <v>28.9</v>
      </c>
      <c r="M125">
        <f t="shared" si="26"/>
        <v>28.9</v>
      </c>
      <c r="N125">
        <f t="shared" si="26"/>
        <v>28.9</v>
      </c>
      <c r="O125">
        <f>H125</f>
        <v>35.4</v>
      </c>
      <c r="P125">
        <f t="shared" ref="P125:AI126" si="27">I125</f>
        <v>35.4</v>
      </c>
      <c r="Q125">
        <f t="shared" si="27"/>
        <v>35.4</v>
      </c>
      <c r="R125">
        <f t="shared" si="27"/>
        <v>35.4</v>
      </c>
      <c r="S125">
        <f t="shared" si="27"/>
        <v>28.9</v>
      </c>
      <c r="T125">
        <f t="shared" si="27"/>
        <v>28.9</v>
      </c>
      <c r="U125">
        <f t="shared" si="27"/>
        <v>28.9</v>
      </c>
      <c r="V125">
        <f t="shared" si="27"/>
        <v>35.4</v>
      </c>
      <c r="W125">
        <f t="shared" si="27"/>
        <v>35.4</v>
      </c>
      <c r="X125">
        <f t="shared" si="27"/>
        <v>35.4</v>
      </c>
      <c r="Y125">
        <f t="shared" si="27"/>
        <v>35.4</v>
      </c>
      <c r="Z125">
        <f t="shared" si="27"/>
        <v>28.9</v>
      </c>
      <c r="AA125">
        <f t="shared" si="27"/>
        <v>28.9</v>
      </c>
      <c r="AB125">
        <f t="shared" si="27"/>
        <v>28.9</v>
      </c>
      <c r="AC125">
        <f t="shared" si="27"/>
        <v>35.4</v>
      </c>
      <c r="AD125">
        <f t="shared" si="27"/>
        <v>35.4</v>
      </c>
      <c r="AE125">
        <f t="shared" si="27"/>
        <v>35.4</v>
      </c>
      <c r="AF125">
        <f t="shared" si="27"/>
        <v>35.4</v>
      </c>
      <c r="AG125">
        <f t="shared" si="27"/>
        <v>28.9</v>
      </c>
      <c r="AH125">
        <f t="shared" si="27"/>
        <v>28.9</v>
      </c>
      <c r="AI125">
        <f t="shared" si="27"/>
        <v>28.9</v>
      </c>
    </row>
    <row r="126" spans="1:35" x14ac:dyDescent="0.2">
      <c r="H126">
        <f>H105+H119</f>
        <v>6.6</v>
      </c>
      <c r="I126">
        <f t="shared" ref="I126:N126" si="28">I105+I119</f>
        <v>6.6</v>
      </c>
      <c r="J126">
        <f t="shared" si="28"/>
        <v>6.6</v>
      </c>
      <c r="K126">
        <f t="shared" si="28"/>
        <v>6.6</v>
      </c>
      <c r="L126">
        <f t="shared" si="28"/>
        <v>3.6</v>
      </c>
      <c r="M126">
        <f t="shared" si="28"/>
        <v>3.6</v>
      </c>
      <c r="N126">
        <f t="shared" si="28"/>
        <v>3.6</v>
      </c>
      <c r="O126">
        <f>H126</f>
        <v>6.6</v>
      </c>
      <c r="P126">
        <f t="shared" si="27"/>
        <v>6.6</v>
      </c>
      <c r="Q126">
        <f t="shared" si="27"/>
        <v>6.6</v>
      </c>
      <c r="R126">
        <f t="shared" si="27"/>
        <v>6.6</v>
      </c>
      <c r="S126">
        <f t="shared" si="27"/>
        <v>3.6</v>
      </c>
      <c r="T126">
        <f t="shared" si="27"/>
        <v>3.6</v>
      </c>
      <c r="U126">
        <f t="shared" si="27"/>
        <v>3.6</v>
      </c>
      <c r="V126">
        <f t="shared" si="27"/>
        <v>6.6</v>
      </c>
      <c r="W126">
        <f t="shared" si="27"/>
        <v>6.6</v>
      </c>
      <c r="X126">
        <f t="shared" si="27"/>
        <v>6.6</v>
      </c>
      <c r="Y126">
        <f t="shared" si="27"/>
        <v>6.6</v>
      </c>
      <c r="Z126">
        <f t="shared" si="27"/>
        <v>3.6</v>
      </c>
      <c r="AA126">
        <f t="shared" si="27"/>
        <v>3.6</v>
      </c>
      <c r="AB126">
        <f t="shared" si="27"/>
        <v>3.6</v>
      </c>
      <c r="AC126">
        <f t="shared" si="27"/>
        <v>6.6</v>
      </c>
      <c r="AD126">
        <f t="shared" si="27"/>
        <v>6.6</v>
      </c>
      <c r="AE126">
        <f t="shared" si="27"/>
        <v>6.6</v>
      </c>
      <c r="AF126">
        <f t="shared" si="27"/>
        <v>6.6</v>
      </c>
      <c r="AG126">
        <f t="shared" si="27"/>
        <v>3.6</v>
      </c>
      <c r="AH126">
        <f t="shared" si="27"/>
        <v>3.6</v>
      </c>
      <c r="AI126">
        <f t="shared" si="27"/>
        <v>3.6</v>
      </c>
    </row>
    <row r="130" spans="1:35" x14ac:dyDescent="0.2">
      <c r="A130" t="s">
        <v>226</v>
      </c>
    </row>
    <row r="131" spans="1:35" x14ac:dyDescent="0.2">
      <c r="B131" t="s">
        <v>231</v>
      </c>
      <c r="C131" t="s">
        <v>229</v>
      </c>
      <c r="E131" t="s">
        <v>232</v>
      </c>
    </row>
    <row r="132" spans="1:35" x14ac:dyDescent="0.2">
      <c r="B132" t="s">
        <v>33</v>
      </c>
      <c r="E132" t="s">
        <v>33</v>
      </c>
      <c r="G132" t="s">
        <v>234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222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223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44</v>
      </c>
      <c r="E135" t="s">
        <v>44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222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223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235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2858-A41B-374D-8EC6-591FD4EFEE95}">
  <dimension ref="A1:BH86"/>
  <sheetViews>
    <sheetView tabSelected="1" topLeftCell="A42" workbookViewId="0">
      <selection activeCell="A77" sqref="A7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</row>
    <row r="7" spans="1:21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</row>
    <row r="8" spans="1:21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1.2097791798107256</v>
      </c>
      <c r="C34" s="4">
        <f t="shared" ref="C34:U34" si="0">C2*$X34</f>
        <v>0.63564668769716093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0.11870324189526184</v>
      </c>
      <c r="C35" s="4">
        <f t="shared" si="1"/>
        <v>4.6633416458852862E-2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0.62365591397849462</v>
      </c>
      <c r="C36" s="4">
        <f t="shared" si="1"/>
        <v>0.34838709677419355</v>
      </c>
      <c r="D36" s="4">
        <f t="shared" si="1"/>
        <v>0</v>
      </c>
      <c r="E36" s="4">
        <f t="shared" si="1"/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  <c r="Q36" s="4">
        <f t="shared" si="1"/>
        <v>0</v>
      </c>
      <c r="R36" s="4">
        <f t="shared" si="1"/>
        <v>0</v>
      </c>
      <c r="S36" s="4">
        <f t="shared" si="1"/>
        <v>0</v>
      </c>
      <c r="T36" s="4">
        <f t="shared" si="1"/>
        <v>0</v>
      </c>
      <c r="U36" s="4">
        <f t="shared" si="1"/>
        <v>0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9.7805642633228843E-2</v>
      </c>
      <c r="C37" s="4">
        <f t="shared" si="1"/>
        <v>2.8526645768025081E-2</v>
      </c>
      <c r="D37" s="4">
        <f t="shared" si="1"/>
        <v>0</v>
      </c>
      <c r="E37" s="4">
        <f t="shared" si="1"/>
        <v>0</v>
      </c>
      <c r="F37" s="4">
        <f t="shared" si="1"/>
        <v>0</v>
      </c>
      <c r="G37" s="4">
        <f t="shared" si="1"/>
        <v>0</v>
      </c>
      <c r="H37" s="4">
        <f t="shared" si="1"/>
        <v>0</v>
      </c>
      <c r="I37" s="4">
        <f t="shared" si="1"/>
        <v>0</v>
      </c>
      <c r="J37" s="4">
        <f t="shared" si="1"/>
        <v>0</v>
      </c>
      <c r="K37" s="4">
        <f t="shared" si="1"/>
        <v>0</v>
      </c>
      <c r="L37" s="4">
        <f t="shared" si="1"/>
        <v>0</v>
      </c>
      <c r="M37" s="4">
        <f t="shared" si="1"/>
        <v>0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0.6155172413793103</v>
      </c>
      <c r="C38" s="4">
        <f t="shared" si="1"/>
        <v>0.32586206896551723</v>
      </c>
      <c r="D38" s="4">
        <f t="shared" si="1"/>
        <v>0</v>
      </c>
      <c r="E38" s="4">
        <f t="shared" si="1"/>
        <v>0</v>
      </c>
      <c r="F38" s="4">
        <f t="shared" si="1"/>
        <v>0</v>
      </c>
      <c r="G38" s="4">
        <f t="shared" si="1"/>
        <v>0</v>
      </c>
      <c r="H38" s="4">
        <f t="shared" si="1"/>
        <v>0</v>
      </c>
      <c r="I38" s="4">
        <f t="shared" si="1"/>
        <v>0</v>
      </c>
      <c r="J38" s="4">
        <f t="shared" si="1"/>
        <v>0</v>
      </c>
      <c r="K38" s="4">
        <f t="shared" si="1"/>
        <v>0</v>
      </c>
      <c r="L38" s="4">
        <f t="shared" si="1"/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60">
        <v>14</v>
      </c>
      <c r="X38">
        <f t="shared" si="2"/>
        <v>0.7</v>
      </c>
      <c r="AA38" s="60">
        <v>14</v>
      </c>
    </row>
    <row r="39" spans="1:60" x14ac:dyDescent="0.2">
      <c r="A39" t="s">
        <v>36</v>
      </c>
      <c r="B39" s="4">
        <f t="shared" si="1"/>
        <v>0.62424687729610584</v>
      </c>
      <c r="C39" s="4">
        <f t="shared" si="1"/>
        <v>0.29911829537105072</v>
      </c>
      <c r="D39" s="4">
        <f t="shared" si="1"/>
        <v>0</v>
      </c>
      <c r="E39" s="4">
        <f t="shared" si="1"/>
        <v>0</v>
      </c>
      <c r="F39" s="4">
        <f t="shared" si="1"/>
        <v>0</v>
      </c>
      <c r="G39" s="4">
        <f t="shared" si="1"/>
        <v>0</v>
      </c>
      <c r="H39" s="4">
        <f t="shared" si="1"/>
        <v>0</v>
      </c>
      <c r="I39" s="4">
        <f t="shared" si="1"/>
        <v>0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si="1"/>
        <v>0</v>
      </c>
      <c r="T39" s="4">
        <f t="shared" si="1"/>
        <v>0</v>
      </c>
      <c r="U39" s="4">
        <f t="shared" si="1"/>
        <v>0</v>
      </c>
      <c r="W39" s="60">
        <v>118</v>
      </c>
      <c r="X39">
        <f t="shared" si="2"/>
        <v>5.9</v>
      </c>
      <c r="AA39" s="60">
        <v>118</v>
      </c>
    </row>
    <row r="40" spans="1:60" x14ac:dyDescent="0.2">
      <c r="A40" t="s">
        <v>34</v>
      </c>
      <c r="B40" s="4">
        <f t="shared" si="1"/>
        <v>1.2244897959183675E-2</v>
      </c>
      <c r="C40" s="4">
        <f t="shared" si="1"/>
        <v>4.081632653061224E-3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 t="shared" si="1"/>
        <v>0</v>
      </c>
      <c r="M40" s="4">
        <f t="shared" si="1"/>
        <v>0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  <c r="AA40" s="60">
        <v>4</v>
      </c>
    </row>
    <row r="41" spans="1:60" x14ac:dyDescent="0.2">
      <c r="A41" t="s">
        <v>42</v>
      </c>
      <c r="B41" s="4">
        <f t="shared" si="1"/>
        <v>0.10655737704918032</v>
      </c>
      <c r="C41" s="4">
        <f t="shared" si="1"/>
        <v>5.9672131147540983E-2</v>
      </c>
      <c r="D41" s="4">
        <f t="shared" si="1"/>
        <v>0</v>
      </c>
      <c r="E41" s="4">
        <f t="shared" si="1"/>
        <v>0</v>
      </c>
      <c r="F41" s="4">
        <f t="shared" si="1"/>
        <v>0</v>
      </c>
      <c r="G41" s="4">
        <f t="shared" si="1"/>
        <v>0</v>
      </c>
      <c r="H41" s="4">
        <f t="shared" si="1"/>
        <v>0</v>
      </c>
      <c r="I41" s="4">
        <f t="shared" si="1"/>
        <v>0</v>
      </c>
      <c r="J41" s="4">
        <f t="shared" si="1"/>
        <v>0</v>
      </c>
      <c r="K41" s="4">
        <f t="shared" si="1"/>
        <v>0</v>
      </c>
      <c r="L41" s="4">
        <f t="shared" si="1"/>
        <v>0</v>
      </c>
      <c r="M41" s="4">
        <f t="shared" si="1"/>
        <v>0</v>
      </c>
      <c r="N41" s="4">
        <f t="shared" si="1"/>
        <v>0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  <c r="AA41" s="60">
        <v>52</v>
      </c>
    </row>
    <row r="42" spans="1:60" ht="17" thickBot="1" x14ac:dyDescent="0.25">
      <c r="A42" t="s">
        <v>41</v>
      </c>
      <c r="B42" s="4">
        <f t="shared" si="1"/>
        <v>9.5652173913043481E-2</v>
      </c>
      <c r="C42" s="4">
        <f t="shared" si="1"/>
        <v>5.6521739130434782E-2</v>
      </c>
      <c r="D42" s="4">
        <f t="shared" si="1"/>
        <v>0</v>
      </c>
      <c r="E42" s="4">
        <f t="shared" si="1"/>
        <v>0</v>
      </c>
      <c r="F42" s="4">
        <f t="shared" si="1"/>
        <v>0</v>
      </c>
      <c r="G42" s="4">
        <f t="shared" si="1"/>
        <v>0</v>
      </c>
      <c r="H42" s="4">
        <f t="shared" si="1"/>
        <v>0</v>
      </c>
      <c r="I42" s="4">
        <f t="shared" si="1"/>
        <v>0</v>
      </c>
      <c r="J42" s="4">
        <f t="shared" si="1"/>
        <v>0</v>
      </c>
      <c r="K42" s="4">
        <f t="shared" si="1"/>
        <v>0</v>
      </c>
      <c r="L42" s="4">
        <f t="shared" si="1"/>
        <v>0</v>
      </c>
      <c r="M42" s="4">
        <f t="shared" si="1"/>
        <v>0</v>
      </c>
      <c r="N42" s="4">
        <f t="shared" si="1"/>
        <v>0</v>
      </c>
      <c r="O42" s="4">
        <f t="shared" si="1"/>
        <v>0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3.5041625459145349</v>
      </c>
      <c r="C44" s="66">
        <f t="shared" ref="C44:U44" si="3">SUM(C34:C42)</f>
        <v>1.8044497139658373</v>
      </c>
      <c r="D44" s="66">
        <f t="shared" si="3"/>
        <v>0</v>
      </c>
      <c r="E44" s="66">
        <f t="shared" si="3"/>
        <v>0</v>
      </c>
      <c r="F44" s="66">
        <f t="shared" si="3"/>
        <v>0</v>
      </c>
      <c r="G44" s="66">
        <f t="shared" si="3"/>
        <v>0</v>
      </c>
      <c r="H44" s="66">
        <f t="shared" si="3"/>
        <v>0</v>
      </c>
      <c r="I44" s="66">
        <f t="shared" si="3"/>
        <v>0</v>
      </c>
      <c r="J44" s="66">
        <f t="shared" si="3"/>
        <v>0</v>
      </c>
      <c r="K44" s="66">
        <f t="shared" si="3"/>
        <v>0</v>
      </c>
      <c r="L44" s="66">
        <f t="shared" si="3"/>
        <v>0</v>
      </c>
      <c r="M44" s="66">
        <f t="shared" si="3"/>
        <v>0</v>
      </c>
      <c r="N44" s="66">
        <f t="shared" si="3"/>
        <v>0</v>
      </c>
      <c r="O44" s="66">
        <f t="shared" si="3"/>
        <v>0</v>
      </c>
      <c r="P44" s="66">
        <f t="shared" si="3"/>
        <v>0</v>
      </c>
      <c r="Q44" s="66">
        <f t="shared" si="3"/>
        <v>0</v>
      </c>
      <c r="R44" s="66">
        <f t="shared" si="3"/>
        <v>0</v>
      </c>
      <c r="S44" s="66">
        <f t="shared" si="3"/>
        <v>0</v>
      </c>
      <c r="T44" s="66">
        <f t="shared" si="3"/>
        <v>0</v>
      </c>
      <c r="U44" s="67">
        <f t="shared" si="3"/>
        <v>0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3.5041625459145349</v>
      </c>
      <c r="C49">
        <f>$C$44</f>
        <v>1.8044497139658373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8"/>
    </row>
    <row r="50" spans="2:45" x14ac:dyDescent="0.2">
      <c r="C50">
        <f>$B$44</f>
        <v>3.5041625459145349</v>
      </c>
      <c r="D50">
        <f>$C$44</f>
        <v>1.8044497139658373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8"/>
    </row>
    <row r="51" spans="2:45" x14ac:dyDescent="0.2">
      <c r="D51">
        <f>$B$44</f>
        <v>3.5041625459145349</v>
      </c>
      <c r="E51">
        <f>$C$44</f>
        <v>1.8044497139658373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8"/>
    </row>
    <row r="52" spans="2:45" x14ac:dyDescent="0.2">
      <c r="E52">
        <f>$B$44</f>
        <v>3.5041625459145349</v>
      </c>
      <c r="F52">
        <f>$C$44</f>
        <v>1.8044497139658373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8"/>
    </row>
    <row r="53" spans="2:45" x14ac:dyDescent="0.2">
      <c r="F53">
        <f>$B$44</f>
        <v>3.5041625459145349</v>
      </c>
      <c r="G53">
        <f>$C$44</f>
        <v>1.8044497139658373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8"/>
    </row>
    <row r="54" spans="2:45" x14ac:dyDescent="0.2">
      <c r="I54">
        <f>$B$44</f>
        <v>3.5041625459145349</v>
      </c>
      <c r="J54">
        <f>$C$44</f>
        <v>1.8044497139658373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8"/>
    </row>
    <row r="55" spans="2:45" x14ac:dyDescent="0.2">
      <c r="J55">
        <f>$B$44</f>
        <v>3.5041625459145349</v>
      </c>
      <c r="K55">
        <f>$C$44</f>
        <v>1.8044497139658373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8">
        <f>$U$44</f>
        <v>0</v>
      </c>
    </row>
    <row r="56" spans="2:45" x14ac:dyDescent="0.2">
      <c r="K56">
        <f>$B$44</f>
        <v>3.5041625459145349</v>
      </c>
      <c r="L56">
        <f>$C$44</f>
        <v>1.8044497139658373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8">
        <f>$T$44</f>
        <v>0</v>
      </c>
      <c r="AG56">
        <f>$U$44</f>
        <v>0</v>
      </c>
    </row>
    <row r="57" spans="2:45" x14ac:dyDescent="0.2">
      <c r="L57">
        <f>$B$44</f>
        <v>3.5041625459145349</v>
      </c>
      <c r="M57">
        <f>$C$44</f>
        <v>1.8044497139658373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8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3.5041625459145349</v>
      </c>
      <c r="N58">
        <f>$C$44</f>
        <v>1.8044497139658373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8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3.5041625459145349</v>
      </c>
      <c r="Q59">
        <f>$C$44</f>
        <v>1.8044497139658373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8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3.5041625459145349</v>
      </c>
      <c r="R60">
        <f>$C$44</f>
        <v>1.8044497139658373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8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3.5041625459145349</v>
      </c>
      <c r="S61">
        <f>$C$44</f>
        <v>1.8044497139658373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8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3.5041625459145349</v>
      </c>
      <c r="T62">
        <f>$C$44</f>
        <v>1.8044497139658373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8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3.5041625459145349</v>
      </c>
      <c r="U63">
        <f>$C$44</f>
        <v>1.8044497139658373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8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3.5041625459145349</v>
      </c>
      <c r="X64">
        <f>$C$44</f>
        <v>1.8044497139658373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8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3.5041625459145349</v>
      </c>
      <c r="Y65">
        <f>$C$44</f>
        <v>1.8044497139658373</v>
      </c>
      <c r="Z65">
        <f>$D$44</f>
        <v>0</v>
      </c>
      <c r="AA65">
        <f>$E$44</f>
        <v>0</v>
      </c>
      <c r="AB65">
        <f>$F$44</f>
        <v>0</v>
      </c>
      <c r="AC65" s="68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3.5041625459145349</v>
      </c>
      <c r="Z66">
        <f>$C$44</f>
        <v>1.8044497139658373</v>
      </c>
      <c r="AA66">
        <f>$D$44</f>
        <v>0</v>
      </c>
      <c r="AB66">
        <f>$E$44</f>
        <v>0</v>
      </c>
      <c r="AC66" s="68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3.5041625459145349</v>
      </c>
      <c r="AA67">
        <f>$C$44</f>
        <v>1.8044497139658373</v>
      </c>
      <c r="AB67">
        <f>$D$44</f>
        <v>0</v>
      </c>
      <c r="AC67" s="68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3.5041625459145349</v>
      </c>
      <c r="AB68">
        <f>$C$44</f>
        <v>1.8044497139658373</v>
      </c>
      <c r="AC68" s="68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170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0</v>
      </c>
      <c r="AH70" s="70">
        <f t="shared" ref="AH70:AZ70" si="5">SUM(AH49:AH68)</f>
        <v>0</v>
      </c>
      <c r="AI70" s="70">
        <f t="shared" si="5"/>
        <v>0</v>
      </c>
      <c r="AJ70" s="70">
        <f t="shared" si="5"/>
        <v>0</v>
      </c>
      <c r="AK70" s="70">
        <f t="shared" si="5"/>
        <v>0</v>
      </c>
      <c r="AL70" s="70">
        <f t="shared" si="5"/>
        <v>0</v>
      </c>
      <c r="AM70" s="70">
        <f t="shared" si="5"/>
        <v>0</v>
      </c>
      <c r="AN70" s="70">
        <f t="shared" si="5"/>
        <v>0</v>
      </c>
      <c r="AO70" s="70">
        <f t="shared" si="5"/>
        <v>0</v>
      </c>
      <c r="AP70" s="70">
        <f t="shared" si="5"/>
        <v>0</v>
      </c>
      <c r="AQ70" s="70">
        <f t="shared" si="5"/>
        <v>0</v>
      </c>
      <c r="AR70" s="70">
        <f t="shared" si="5"/>
        <v>0</v>
      </c>
      <c r="AS70" s="70">
        <f t="shared" si="5"/>
        <v>0</v>
      </c>
      <c r="AT70" s="70">
        <f t="shared" si="5"/>
        <v>0</v>
      </c>
      <c r="AU70" s="70">
        <f t="shared" si="5"/>
        <v>0</v>
      </c>
      <c r="AV70" s="70">
        <f t="shared" si="5"/>
        <v>0</v>
      </c>
      <c r="AW70" s="70">
        <f t="shared" si="5"/>
        <v>0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3.5041625459145349</v>
      </c>
      <c r="C71">
        <f t="shared" ref="C71:AC71" si="6">SUM(C49:C69)</f>
        <v>5.3086122598803724</v>
      </c>
      <c r="D71">
        <f t="shared" si="6"/>
        <v>5.3086122598803724</v>
      </c>
      <c r="E71">
        <f t="shared" si="6"/>
        <v>5.3086122598803724</v>
      </c>
      <c r="F71">
        <f t="shared" si="6"/>
        <v>5.3086122598803724</v>
      </c>
      <c r="G71">
        <f t="shared" si="6"/>
        <v>1.8044497139658373</v>
      </c>
      <c r="H71">
        <f t="shared" si="6"/>
        <v>0</v>
      </c>
      <c r="I71">
        <f t="shared" si="6"/>
        <v>3.5041625459145349</v>
      </c>
      <c r="J71">
        <f t="shared" si="6"/>
        <v>5.3086122598803724</v>
      </c>
      <c r="K71">
        <f t="shared" si="6"/>
        <v>5.3086122598803724</v>
      </c>
      <c r="L71">
        <f t="shared" si="6"/>
        <v>5.3086122598803724</v>
      </c>
      <c r="M71">
        <f t="shared" si="6"/>
        <v>5.3086122598803724</v>
      </c>
      <c r="N71">
        <f t="shared" si="6"/>
        <v>1.8044497139658373</v>
      </c>
      <c r="O71">
        <f t="shared" si="6"/>
        <v>0</v>
      </c>
      <c r="P71">
        <f t="shared" si="6"/>
        <v>3.5041625459145349</v>
      </c>
      <c r="Q71">
        <f t="shared" si="6"/>
        <v>5.3086122598803724</v>
      </c>
      <c r="R71">
        <f>SUM(R49:R69)</f>
        <v>5.3086122598803724</v>
      </c>
      <c r="S71">
        <f t="shared" si="6"/>
        <v>5.3086122598803724</v>
      </c>
      <c r="T71">
        <f t="shared" si="6"/>
        <v>5.3086122598803724</v>
      </c>
      <c r="U71">
        <f t="shared" si="6"/>
        <v>1.8044497139658373</v>
      </c>
      <c r="V71">
        <f t="shared" si="6"/>
        <v>0</v>
      </c>
      <c r="W71">
        <f t="shared" si="6"/>
        <v>3.5041625459145349</v>
      </c>
      <c r="X71">
        <f t="shared" si="6"/>
        <v>5.3086122598803724</v>
      </c>
      <c r="Y71">
        <f t="shared" si="6"/>
        <v>5.3086122598803724</v>
      </c>
      <c r="Z71">
        <f t="shared" si="6"/>
        <v>5.3086122598803724</v>
      </c>
      <c r="AA71">
        <f t="shared" si="6"/>
        <v>5.3086122598803724</v>
      </c>
      <c r="AB71">
        <f t="shared" si="6"/>
        <v>1.8044497139658373</v>
      </c>
      <c r="AC71">
        <f t="shared" si="6"/>
        <v>0</v>
      </c>
    </row>
    <row r="73" spans="1:60" x14ac:dyDescent="0.2">
      <c r="A73" t="s">
        <v>216</v>
      </c>
      <c r="B73">
        <f>B71/$A$75</f>
        <v>0.79640057861693969</v>
      </c>
      <c r="C73">
        <f t="shared" ref="C73:D73" si="7">C71/$A$75</f>
        <v>1.2065027863364481</v>
      </c>
      <c r="D73">
        <f t="shared" si="7"/>
        <v>1.2065027863364481</v>
      </c>
      <c r="E73">
        <f>E71/$A$75</f>
        <v>1.2065027863364481</v>
      </c>
      <c r="F73">
        <f>F71/$A$76</f>
        <v>2.211921774950155</v>
      </c>
      <c r="G73">
        <f>G71/$A$76</f>
        <v>0.75185404748576545</v>
      </c>
      <c r="H73">
        <f>H71/$A$76</f>
        <v>0</v>
      </c>
      <c r="I73">
        <f t="shared" ref="I73:Z73" si="8">I71/$A$75</f>
        <v>0.79640057861693969</v>
      </c>
      <c r="J73">
        <f t="shared" si="8"/>
        <v>1.2065027863364481</v>
      </c>
      <c r="K73">
        <f t="shared" si="8"/>
        <v>1.2065027863364481</v>
      </c>
      <c r="L73">
        <f t="shared" si="8"/>
        <v>1.2065027863364481</v>
      </c>
      <c r="M73">
        <f t="shared" ref="M73:O73" si="9">M71/$A$76</f>
        <v>2.211921774950155</v>
      </c>
      <c r="N73">
        <f t="shared" si="9"/>
        <v>0.75185404748576545</v>
      </c>
      <c r="O73">
        <f t="shared" si="9"/>
        <v>0</v>
      </c>
      <c r="P73">
        <f t="shared" ref="P73" si="10">P71/$A$75</f>
        <v>0.79640057861693969</v>
      </c>
      <c r="Q73">
        <f t="shared" si="8"/>
        <v>1.2065027863364481</v>
      </c>
      <c r="R73">
        <f t="shared" si="8"/>
        <v>1.2065027863364481</v>
      </c>
      <c r="S73">
        <f t="shared" si="8"/>
        <v>1.2065027863364481</v>
      </c>
      <c r="T73">
        <f t="shared" ref="T73:V73" si="11">T71/$A$76</f>
        <v>2.211921774950155</v>
      </c>
      <c r="U73">
        <f t="shared" si="11"/>
        <v>0.75185404748576545</v>
      </c>
      <c r="V73">
        <f t="shared" si="11"/>
        <v>0</v>
      </c>
      <c r="W73">
        <f t="shared" ref="W73" si="12">W71/$A$75</f>
        <v>0.79640057861693969</v>
      </c>
      <c r="X73">
        <f t="shared" si="8"/>
        <v>1.2065027863364481</v>
      </c>
      <c r="Y73">
        <f t="shared" si="8"/>
        <v>1.2065027863364481</v>
      </c>
      <c r="Z73">
        <f t="shared" si="8"/>
        <v>1.2065027863364481</v>
      </c>
      <c r="AA73">
        <f t="shared" ref="AA73:AC73" si="13">AA71/$A$76</f>
        <v>2.211921774950155</v>
      </c>
      <c r="AB73">
        <f t="shared" si="13"/>
        <v>0.75185404748576545</v>
      </c>
      <c r="AC73">
        <f t="shared" si="13"/>
        <v>0</v>
      </c>
    </row>
    <row r="74" spans="1:60" x14ac:dyDescent="0.2">
      <c r="A74" t="s">
        <v>217</v>
      </c>
    </row>
    <row r="75" spans="1:60" x14ac:dyDescent="0.2">
      <c r="A75">
        <f>11*0.4</f>
        <v>4.4000000000000004</v>
      </c>
    </row>
    <row r="76" spans="1:60" x14ac:dyDescent="0.2">
      <c r="A76">
        <f>6*0.4</f>
        <v>2.4000000000000004</v>
      </c>
    </row>
    <row r="78" spans="1:60" x14ac:dyDescent="0.2">
      <c r="C78" t="s">
        <v>218</v>
      </c>
      <c r="D78" t="s">
        <v>219</v>
      </c>
      <c r="E78" t="s">
        <v>220</v>
      </c>
    </row>
    <row r="79" spans="1:60" x14ac:dyDescent="0.2">
      <c r="C79" s="72">
        <f>(SUM(B73:E73)+SUM(I73:L73)+SUM(P73:S73)+SUM(W73:Z73))/16</f>
        <v>1.103977234406571</v>
      </c>
      <c r="D79" s="72">
        <f>(SUM(F73:H73)+SUM(M73:O73)+SUM(T73:V73)+SUM(AA73:AC73))/12</f>
        <v>0.98792527414530673</v>
      </c>
      <c r="E79" s="72">
        <f>C79*16/28+D79*12/28</f>
        <v>1.0542406800088864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224</v>
      </c>
      <c r="B84">
        <v>5.5</v>
      </c>
      <c r="C84">
        <v>3</v>
      </c>
      <c r="E84" s="74">
        <v>0.883181787525257</v>
      </c>
      <c r="F84" s="74">
        <v>0.79034021931624554</v>
      </c>
      <c r="G84" s="74">
        <v>0.84339254400710928</v>
      </c>
    </row>
    <row r="85" spans="1:7" x14ac:dyDescent="0.2">
      <c r="A85" t="s">
        <v>172</v>
      </c>
      <c r="B85">
        <v>2.2999999999999998</v>
      </c>
      <c r="C85">
        <v>1.3</v>
      </c>
      <c r="E85" s="73">
        <v>0.8752871600206642</v>
      </c>
      <c r="F85" s="73">
        <v>0.75505905182872668</v>
      </c>
      <c r="G85" s="73">
        <v>0.82376082793840522</v>
      </c>
    </row>
    <row r="86" spans="1:7" x14ac:dyDescent="0.2">
      <c r="A86" t="s">
        <v>225</v>
      </c>
      <c r="B86">
        <v>3.2</v>
      </c>
      <c r="C86">
        <v>1.7</v>
      </c>
      <c r="E86" s="73">
        <v>0.88885605104418297</v>
      </c>
      <c r="F86" s="73">
        <v>0.81731993563023064</v>
      </c>
      <c r="G86" s="73">
        <v>0.85819771586677485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2022-05-23T21:10:03Z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