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sia\Desktop\Studia\studia_magisterskie\masters_thesis\EDiReF\"/>
    </mc:Choice>
  </mc:AlternateContent>
  <xr:revisionPtr revIDLastSave="0" documentId="13_ncr:1_{CC8837FD-F56E-4862-A9D7-17A4A7554352}" xr6:coauthVersionLast="47" xr6:coauthVersionMax="47" xr10:uidLastSave="{00000000-0000-0000-0000-000000000000}"/>
  <bookViews>
    <workbookView xWindow="-108" yWindow="-108" windowWidth="23256" windowHeight="13176" xr2:uid="{F79730CF-88C6-427A-9762-C57BC731D9B8}"/>
  </bookViews>
  <sheets>
    <sheet name="resul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5" i="3" l="1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194" i="3"/>
  <c r="T104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81" i="3"/>
  <c r="M81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299" i="3"/>
  <c r="M280" i="3"/>
  <c r="M276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41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36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25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194" i="3"/>
  <c r="M6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75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137" i="3"/>
  <c r="M136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25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</calcChain>
</file>

<file path=xl/sharedStrings.xml><?xml version="1.0" encoding="utf-8"?>
<sst xmlns="http://schemas.openxmlformats.org/spreadsheetml/2006/main" count="2512" uniqueCount="174">
  <si>
    <t>gating type</t>
  </si>
  <si>
    <t>expert type</t>
  </si>
  <si>
    <t>number of experts</t>
  </si>
  <si>
    <t>learning rate</t>
  </si>
  <si>
    <t>epochs</t>
  </si>
  <si>
    <t>linear</t>
  </si>
  <si>
    <t>mlp</t>
  </si>
  <si>
    <t>lstm</t>
  </si>
  <si>
    <t>2e-5</t>
  </si>
  <si>
    <t>5e-5</t>
  </si>
  <si>
    <t>2</t>
  </si>
  <si>
    <t>10</t>
  </si>
  <si>
    <t>4</t>
  </si>
  <si>
    <t>5</t>
  </si>
  <si>
    <t>8</t>
  </si>
  <si>
    <t>1</t>
  </si>
  <si>
    <t>number of gates</t>
  </si>
  <si>
    <t>1e-5</t>
  </si>
  <si>
    <t>15</t>
  </si>
  <si>
    <t>top-k active</t>
  </si>
  <si>
    <t>MaSaC dataset</t>
  </si>
  <si>
    <t>MELD dataset</t>
  </si>
  <si>
    <t>F1-score (emotion)</t>
  </si>
  <si>
    <t>F1-score (trigger)</t>
  </si>
  <si>
    <t>0.768</t>
  </si>
  <si>
    <t>0.801</t>
  </si>
  <si>
    <t>0.806</t>
  </si>
  <si>
    <t>0.797</t>
  </si>
  <si>
    <t>0.795</t>
  </si>
  <si>
    <t>0.796</t>
  </si>
  <si>
    <t>0.789</t>
  </si>
  <si>
    <t>0.792</t>
  </si>
  <si>
    <t>0.784</t>
  </si>
  <si>
    <t>0.798</t>
  </si>
  <si>
    <t>0.790</t>
  </si>
  <si>
    <t>0.813</t>
  </si>
  <si>
    <t>0.799</t>
  </si>
  <si>
    <t>0.800</t>
  </si>
  <si>
    <t>0.102</t>
  </si>
  <si>
    <t>0.043</t>
  </si>
  <si>
    <t>0.027</t>
  </si>
  <si>
    <t>0.047</t>
  </si>
  <si>
    <t>0.833</t>
  </si>
  <si>
    <t>0.931</t>
  </si>
  <si>
    <t>0.705</t>
  </si>
  <si>
    <t>0.835</t>
  </si>
  <si>
    <t>0.673</t>
  </si>
  <si>
    <t>0.838</t>
  </si>
  <si>
    <t>0.826</t>
  </si>
  <si>
    <t>0.620</t>
  </si>
  <si>
    <t>0.023</t>
  </si>
  <si>
    <t>0.744</t>
  </si>
  <si>
    <t>0.910</t>
  </si>
  <si>
    <t>0.912</t>
  </si>
  <si>
    <t>0.885</t>
  </si>
  <si>
    <t>0.892</t>
  </si>
  <si>
    <t>0.897</t>
  </si>
  <si>
    <t>0.898</t>
  </si>
  <si>
    <t>0.966</t>
  </si>
  <si>
    <t>0.960</t>
  </si>
  <si>
    <t>0.965</t>
  </si>
  <si>
    <t>0.894</t>
  </si>
  <si>
    <t>0.809</t>
  </si>
  <si>
    <t>0.888</t>
  </si>
  <si>
    <t>0.896</t>
  </si>
  <si>
    <t>0.907</t>
  </si>
  <si>
    <t>0.906</t>
  </si>
  <si>
    <t>F1-score (average)</t>
  </si>
  <si>
    <t>0.899</t>
  </si>
  <si>
    <t>0.855</t>
  </si>
  <si>
    <t>MaSaC-translated dataset</t>
  </si>
  <si>
    <t>0.905</t>
  </si>
  <si>
    <t>0.834</t>
  </si>
  <si>
    <t>0.682</t>
  </si>
  <si>
    <t>no.</t>
  </si>
  <si>
    <t>stage 1 experiments</t>
  </si>
  <si>
    <t>0.886</t>
  </si>
  <si>
    <t>0.916</t>
  </si>
  <si>
    <t>0.887</t>
  </si>
  <si>
    <t>0.918</t>
  </si>
  <si>
    <t>stage 2 experiments</t>
  </si>
  <si>
    <t>0.908</t>
  </si>
  <si>
    <t>3</t>
  </si>
  <si>
    <t>stage 3 experiments</t>
  </si>
  <si>
    <t>4e-5</t>
  </si>
  <si>
    <t>3e-5</t>
  </si>
  <si>
    <t>7</t>
  </si>
  <si>
    <t>0.743</t>
  </si>
  <si>
    <t>0.955</t>
  </si>
  <si>
    <t>0.967</t>
  </si>
  <si>
    <t>0.970</t>
  </si>
  <si>
    <t>0.900</t>
  </si>
  <si>
    <t>0.904</t>
  </si>
  <si>
    <t>0.958</t>
  </si>
  <si>
    <t>0.849</t>
  </si>
  <si>
    <t>0.902</t>
  </si>
  <si>
    <t>0.895</t>
  </si>
  <si>
    <t>0.655</t>
  </si>
  <si>
    <t>0.882</t>
  </si>
  <si>
    <t>0.837</t>
  </si>
  <si>
    <t>0.891</t>
  </si>
  <si>
    <t>0.707</t>
  </si>
  <si>
    <t>0.879</t>
  </si>
  <si>
    <t>0.709</t>
  </si>
  <si>
    <t>0.890</t>
  </si>
  <si>
    <t>0.776</t>
  </si>
  <si>
    <t>0.730</t>
  </si>
  <si>
    <t>0.901</t>
  </si>
  <si>
    <t>0.718</t>
  </si>
  <si>
    <t>0.646</t>
  </si>
  <si>
    <t>0.840</t>
  </si>
  <si>
    <t>0.875</t>
  </si>
  <si>
    <t>0.765</t>
  </si>
  <si>
    <t>0.783</t>
  </si>
  <si>
    <t>0.830</t>
  </si>
  <si>
    <t>0.893</t>
  </si>
  <si>
    <t>0.676</t>
  </si>
  <si>
    <t>0.818</t>
  </si>
  <si>
    <t>0.884</t>
  </si>
  <si>
    <t>0.733</t>
  </si>
  <si>
    <t>0.757</t>
  </si>
  <si>
    <t>0.711</t>
  </si>
  <si>
    <t>0.873</t>
  </si>
  <si>
    <t>0.889</t>
  </si>
  <si>
    <t>0.814</t>
  </si>
  <si>
    <t>0.868</t>
  </si>
  <si>
    <t>0.627</t>
  </si>
  <si>
    <t>0.555</t>
  </si>
  <si>
    <t>0.869</t>
  </si>
  <si>
    <t>0.961</t>
  </si>
  <si>
    <t>0.943</t>
  </si>
  <si>
    <t>0.963</t>
  </si>
  <si>
    <t>0.982</t>
  </si>
  <si>
    <t>0.976</t>
  </si>
  <si>
    <t>0.954</t>
  </si>
  <si>
    <t>0.984</t>
  </si>
  <si>
    <t>0.724</t>
  </si>
  <si>
    <t>0.678</t>
  </si>
  <si>
    <t>0.977</t>
  </si>
  <si>
    <t>0.941</t>
  </si>
  <si>
    <t>0.974</t>
  </si>
  <si>
    <t>0.973</t>
  </si>
  <si>
    <t>0.971</t>
  </si>
  <si>
    <t>0.836</t>
  </si>
  <si>
    <t>0.693</t>
  </si>
  <si>
    <t>0.643</t>
  </si>
  <si>
    <t>0.803</t>
  </si>
  <si>
    <t>0.959</t>
  </si>
  <si>
    <t>lr = 3e-5 and num_epochs = 7</t>
  </si>
  <si>
    <t>0.877</t>
  </si>
  <si>
    <t>0.903</t>
  </si>
  <si>
    <t>0.942</t>
  </si>
  <si>
    <t>0.863</t>
  </si>
  <si>
    <t>0.947</t>
  </si>
  <si>
    <t>0.845</t>
  </si>
  <si>
    <t>0.946</t>
  </si>
  <si>
    <t>0.827</t>
  </si>
  <si>
    <t>0.843</t>
  </si>
  <si>
    <t>0.883</t>
  </si>
  <si>
    <t>0.917</t>
  </si>
  <si>
    <t>0.939</t>
  </si>
  <si>
    <t>0.871</t>
  </si>
  <si>
    <t>0.853</t>
  </si>
  <si>
    <t>0.839</t>
  </si>
  <si>
    <t>0.934</t>
  </si>
  <si>
    <t>0.937</t>
  </si>
  <si>
    <t>0.940</t>
  </si>
  <si>
    <t>train_bert</t>
  </si>
  <si>
    <t>f1-emotions</t>
  </si>
  <si>
    <t>f1-trigger</t>
  </si>
  <si>
    <t>f1-avg</t>
  </si>
  <si>
    <t>False</t>
  </si>
  <si>
    <t>True</t>
  </si>
  <si>
    <t>reference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</si>
</sst>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12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5" tint="-0.249977111117893"/>
      <name val="Aptos Narrow"/>
      <family val="2"/>
      <charset val="238"/>
      <scheme val="minor"/>
    </font>
    <font>
      <b/>
      <sz val="11"/>
      <color theme="5" tint="-0.249977111117893"/>
      <name val="Aptos Narrow"/>
      <family val="2"/>
      <charset val="238"/>
      <scheme val="minor"/>
    </font>
    <font>
      <b/>
      <sz val="11"/>
      <name val="Aptos Narrow"/>
      <family val="2"/>
      <scheme val="minor"/>
    </font>
    <font>
      <b/>
      <sz val="11"/>
      <name val="Aptos Narrow"/>
      <family val="2"/>
      <charset val="238"/>
      <scheme val="minor"/>
    </font>
    <font>
      <sz val="11"/>
      <color theme="4" tint="-0.249977111117893"/>
      <name val="Aptos Narrow"/>
      <family val="2"/>
      <charset val="238"/>
      <scheme val="minor"/>
    </font>
    <font>
      <sz val="11"/>
      <color rgb="FF3C7D22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 style="dotted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4"/>
      </top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ashDot">
        <color indexed="64"/>
      </right>
      <top/>
      <bottom style="dotted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/>
      <right style="dashDot">
        <color indexed="64"/>
      </right>
      <top style="thin">
        <color theme="4"/>
      </top>
      <bottom/>
      <diagonal/>
    </border>
    <border>
      <left style="dashDot">
        <color indexed="64"/>
      </left>
      <right/>
      <top style="dotted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164" fontId="5" fillId="0" borderId="9" xfId="1" applyNumberFormat="1" applyFont="1" applyFill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 textRotation="90"/>
    </xf>
    <xf numFmtId="165" fontId="1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2">
    <cellStyle name="Dziesiętny" xfId="1" builtinId="3"/>
    <cellStyle name="Normalny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156082"/>
        </top>
        <bottom style="thin">
          <color rgb="FF15608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7D22"/>
        <name val="Aptos Narrow"/>
        <family val="2"/>
        <charset val="23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border outline="0">
        <top style="thin">
          <color rgb="FF156082"/>
        </top>
        <bottom style="thin">
          <color rgb="FF15608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indexed="64"/>
        </left>
        <right/>
        <top/>
        <bottom/>
      </border>
    </dxf>
    <dxf>
      <border outline="0">
        <top style="thin">
          <color rgb="FFE97132"/>
        </top>
        <bottom style="thin">
          <color rgb="FFE9713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E5014"/>
        <name val="Aptos Narrow"/>
        <family val="2"/>
        <charset val="23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C7D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EB5471-4B82-4FA1-B001-274488F9FFA0}" name="Tabela53" displayName="Tabela53" ref="B4:K119" totalsRowShown="0" headerRowDxfId="38" dataDxfId="37" tableBorderDxfId="36">
  <autoFilter ref="B4:K119" xr:uid="{781022B4-F41C-4453-BEFB-6CB122AB70DD}"/>
  <tableColumns count="10">
    <tableColumn id="1" xr3:uid="{CFA7DB18-9E5F-4E7C-94FD-4EB3140D6D1B}" name="no." dataDxfId="35"/>
    <tableColumn id="2" xr3:uid="{A64CDAB0-CF59-46DC-94E6-7E325EB9860B}" name="gating type" dataDxfId="34"/>
    <tableColumn id="3" xr3:uid="{0CD33C22-31C8-4B47-885B-57EEF5DCF304}" name="number of gates" dataDxfId="33"/>
    <tableColumn id="4" xr3:uid="{571B1860-AB11-4A5B-8A48-E97144808BB9}" name="expert type" dataDxfId="32"/>
    <tableColumn id="5" xr3:uid="{46107FE8-CF62-45FD-80B1-D69C7D5792D9}" name="number of experts" dataDxfId="31"/>
    <tableColumn id="6" xr3:uid="{93820212-366C-407B-B396-C4A4E5301285}" name="top-k active" dataDxfId="30"/>
    <tableColumn id="7" xr3:uid="{0F8F7285-8D38-49DE-9AEB-F59FF3A5B0DD}" name="learning rate" dataDxfId="29"/>
    <tableColumn id="8" xr3:uid="{32E2FB4B-33F2-4896-BF5B-186CD9A9E0F0}" name="epochs" dataDxfId="28"/>
    <tableColumn id="9" xr3:uid="{63575397-5835-4514-94CE-4E0C729F0F47}" name="F1-score (emotion)" dataDxfId="27"/>
    <tableColumn id="10" xr3:uid="{BFD5B3A1-83AC-46D4-985D-333C83236768}" name="F1-score (trigger)" dataDxfId="26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E653DA-B94A-4130-938D-7F3FA1984C1D}" name="Tabela64" displayName="Tabela64" ref="B127:K232" totalsRowShown="0" headerRowDxfId="25" dataDxfId="24" tableBorderDxfId="23">
  <autoFilter ref="B127:K232" xr:uid="{01640221-B6FA-4410-809E-A7D3C09485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515F941-955E-4016-857C-A570F4A8BF4E}" name="no." dataDxfId="22"/>
    <tableColumn id="2" xr3:uid="{03C8E36E-1772-439E-827B-422121FB794B}" name="gating type" dataDxfId="21"/>
    <tableColumn id="3" xr3:uid="{04A6B212-D416-4214-9473-865569A5E954}" name="number of gates" dataDxfId="20"/>
    <tableColumn id="4" xr3:uid="{66ECF02E-7940-48C2-849E-A6A949029D5E}" name="expert type" dataDxfId="19"/>
    <tableColumn id="5" xr3:uid="{9692F48B-F3D7-442A-90CA-CDB9BB161D6D}" name="number of experts" dataDxfId="18"/>
    <tableColumn id="6" xr3:uid="{45F2810F-4F15-4696-9389-F66470A0B17B}" name="top-k active" dataDxfId="17"/>
    <tableColumn id="7" xr3:uid="{E7D62C29-37D5-492E-9416-FA75B0F1A94A}" name="learning rate" dataDxfId="16"/>
    <tableColumn id="8" xr3:uid="{1914E253-983D-42C5-A532-6E6F9A1632CD}" name="epochs" dataDxfId="15"/>
    <tableColumn id="9" xr3:uid="{03673CB8-EDDD-47C4-B2A1-CB300B04BF0D}" name="F1-score (emotion)" dataDxfId="14"/>
    <tableColumn id="10" xr3:uid="{C3464983-58FE-44E0-9780-F7C6658ECDCF}" name="F1-score (trigger)" dataDxfId="1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89239B-7CB9-4982-9315-E1522DC02E70}" name="Tabela85" displayName="Tabela85" ref="B240:K337" totalsRowShown="0" headerRowDxfId="12" dataDxfId="11" tableBorderDxfId="10">
  <autoFilter ref="B240:K337" xr:uid="{01C3142D-5B93-441C-8210-4A0DD971EBC1}"/>
  <tableColumns count="10">
    <tableColumn id="1" xr3:uid="{5B259B50-E23E-44C2-9779-D9BA398C0916}" name="no." dataDxfId="9"/>
    <tableColumn id="2" xr3:uid="{EEC3286B-863E-49BD-9620-E4450CBDC490}" name="gating type" dataDxfId="8"/>
    <tableColumn id="3" xr3:uid="{B1035565-CC54-4FF9-A750-26B77EF6136C}" name="number of gates" dataDxfId="7"/>
    <tableColumn id="4" xr3:uid="{06CD6A7E-61C8-40B8-995C-E11FEE3371D5}" name="expert type" dataDxfId="6"/>
    <tableColumn id="5" xr3:uid="{4866854D-C2F0-402D-BBCC-4D6DA9AC5213}" name="number of experts" dataDxfId="5"/>
    <tableColumn id="6" xr3:uid="{8A6FDB43-DAAB-4506-A65B-6C3955E25CE2}" name="top-k active" dataDxfId="4"/>
    <tableColumn id="7" xr3:uid="{1CD90515-16EB-447C-8B5F-A1B77192C20C}" name="learning rate" dataDxfId="3"/>
    <tableColumn id="8" xr3:uid="{CB8F70A7-449C-4A8A-81C7-80A822029FC2}" name="epochs" dataDxfId="2"/>
    <tableColumn id="9" xr3:uid="{88251A00-EA5F-4B75-B9BE-F43C26FB3D06}" name="F1-score (emotion)" dataDxfId="1"/>
    <tableColumn id="10" xr3:uid="{33BA3B7A-8848-4C9D-AF94-933CEB4F7918}" name="F1-score (trigger)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F27-0F1D-4B3D-BEEF-C9C882676285}">
  <dimension ref="A1:T339"/>
  <sheetViews>
    <sheetView tabSelected="1" topLeftCell="A76" zoomScale="85" zoomScaleNormal="85" workbookViewId="0">
      <selection activeCell="A136" sqref="A136:A171"/>
    </sheetView>
  </sheetViews>
  <sheetFormatPr defaultRowHeight="14.4" x14ac:dyDescent="0.3"/>
  <cols>
    <col min="1" max="1" width="5.77734375" style="1" customWidth="1"/>
    <col min="2" max="2" width="8.33203125" style="1" customWidth="1"/>
    <col min="3" max="3" width="15" style="1" bestFit="1" customWidth="1"/>
    <col min="4" max="4" width="19.6640625" style="1" bestFit="1" customWidth="1"/>
    <col min="5" max="5" width="15.44140625" style="1" bestFit="1" customWidth="1"/>
    <col min="6" max="6" width="21.77734375" style="1" bestFit="1" customWidth="1"/>
    <col min="7" max="7" width="15.6640625" style="1" bestFit="1" customWidth="1"/>
    <col min="8" max="8" width="16.33203125" style="1" bestFit="1" customWidth="1"/>
    <col min="9" max="9" width="11.77734375" style="1" customWidth="1"/>
    <col min="10" max="10" width="21.33203125" style="5" bestFit="1" customWidth="1"/>
    <col min="11" max="11" width="19.77734375" style="5" bestFit="1" customWidth="1"/>
    <col min="12" max="12" width="8.88671875" style="1"/>
    <col min="13" max="13" width="16.88671875" style="71" bestFit="1" customWidth="1"/>
    <col min="14" max="14" width="11.33203125" style="1" customWidth="1"/>
    <col min="15" max="16" width="11.77734375" style="5" customWidth="1"/>
    <col min="17" max="17" width="11.77734375" style="71" customWidth="1"/>
    <col min="18" max="21" width="11.77734375" style="1" customWidth="1"/>
    <col min="22" max="16384" width="8.88671875" style="1"/>
  </cols>
  <sheetData>
    <row r="1" spans="2:19" x14ac:dyDescent="0.3">
      <c r="S1" s="5"/>
    </row>
    <row r="2" spans="2:19" x14ac:dyDescent="0.3">
      <c r="B2" s="159" t="s">
        <v>21</v>
      </c>
      <c r="C2" s="159"/>
      <c r="D2" s="159"/>
      <c r="E2" s="159"/>
      <c r="F2" s="159"/>
      <c r="G2" s="159"/>
      <c r="H2" s="159"/>
      <c r="I2" s="159"/>
      <c r="J2" s="159"/>
      <c r="K2" s="159"/>
    </row>
    <row r="4" spans="2:19" x14ac:dyDescent="0.3">
      <c r="B4" s="19" t="s">
        <v>74</v>
      </c>
      <c r="C4" s="19" t="s">
        <v>0</v>
      </c>
      <c r="D4" s="19" t="s">
        <v>16</v>
      </c>
      <c r="E4" s="19" t="s">
        <v>1</v>
      </c>
      <c r="F4" s="19" t="s">
        <v>2</v>
      </c>
      <c r="G4" s="19" t="s">
        <v>19</v>
      </c>
      <c r="H4" s="19" t="s">
        <v>3</v>
      </c>
      <c r="I4" s="19" t="s">
        <v>4</v>
      </c>
      <c r="J4" s="87" t="s">
        <v>22</v>
      </c>
      <c r="K4" s="87" t="s">
        <v>23</v>
      </c>
    </row>
    <row r="5" spans="2:19" x14ac:dyDescent="0.3">
      <c r="B5" s="20">
        <v>1</v>
      </c>
      <c r="C5" s="21" t="s">
        <v>6</v>
      </c>
      <c r="D5" s="21" t="s">
        <v>15</v>
      </c>
      <c r="E5" s="21" t="s">
        <v>7</v>
      </c>
      <c r="F5" s="21" t="s">
        <v>12</v>
      </c>
      <c r="G5" s="21" t="s">
        <v>10</v>
      </c>
      <c r="H5" s="21" t="s">
        <v>9</v>
      </c>
      <c r="I5" s="21" t="s">
        <v>13</v>
      </c>
      <c r="J5" s="22" t="s">
        <v>38</v>
      </c>
      <c r="K5" s="23" t="s">
        <v>24</v>
      </c>
    </row>
    <row r="6" spans="2:19" x14ac:dyDescent="0.3">
      <c r="B6" s="24">
        <v>2</v>
      </c>
      <c r="C6" s="25" t="s">
        <v>5</v>
      </c>
      <c r="D6" s="25" t="s">
        <v>15</v>
      </c>
      <c r="E6" s="25" t="s">
        <v>5</v>
      </c>
      <c r="F6" s="25" t="s">
        <v>10</v>
      </c>
      <c r="G6" s="25" t="s">
        <v>15</v>
      </c>
      <c r="H6" s="25" t="s">
        <v>8</v>
      </c>
      <c r="I6" s="25" t="s">
        <v>11</v>
      </c>
      <c r="J6" s="26" t="s">
        <v>39</v>
      </c>
      <c r="K6" s="26" t="s">
        <v>25</v>
      </c>
    </row>
    <row r="7" spans="2:19" x14ac:dyDescent="0.3">
      <c r="B7" s="24">
        <v>3</v>
      </c>
      <c r="C7" s="25" t="s">
        <v>5</v>
      </c>
      <c r="D7" s="25" t="s">
        <v>15</v>
      </c>
      <c r="E7" s="25" t="s">
        <v>5</v>
      </c>
      <c r="F7" s="25" t="s">
        <v>10</v>
      </c>
      <c r="G7" s="25" t="s">
        <v>15</v>
      </c>
      <c r="H7" s="25" t="s">
        <v>9</v>
      </c>
      <c r="I7" s="25" t="s">
        <v>13</v>
      </c>
      <c r="J7" s="26" t="s">
        <v>40</v>
      </c>
      <c r="K7" s="26" t="s">
        <v>24</v>
      </c>
    </row>
    <row r="8" spans="2:19" x14ac:dyDescent="0.3">
      <c r="B8" s="24">
        <v>4</v>
      </c>
      <c r="C8" s="25" t="s">
        <v>5</v>
      </c>
      <c r="D8" s="25" t="s">
        <v>15</v>
      </c>
      <c r="E8" s="25" t="s">
        <v>5</v>
      </c>
      <c r="F8" s="25" t="s">
        <v>14</v>
      </c>
      <c r="G8" s="25" t="s">
        <v>12</v>
      </c>
      <c r="H8" s="25" t="s">
        <v>9</v>
      </c>
      <c r="I8" s="25" t="s">
        <v>13</v>
      </c>
      <c r="J8" s="26" t="s">
        <v>41</v>
      </c>
      <c r="K8" s="26" t="s">
        <v>26</v>
      </c>
    </row>
    <row r="9" spans="2:19" x14ac:dyDescent="0.3">
      <c r="B9" s="24">
        <v>5</v>
      </c>
      <c r="C9" s="25" t="s">
        <v>5</v>
      </c>
      <c r="D9" s="25" t="s">
        <v>15</v>
      </c>
      <c r="E9" s="25" t="s">
        <v>5</v>
      </c>
      <c r="F9" s="25" t="s">
        <v>10</v>
      </c>
      <c r="G9" s="25" t="s">
        <v>10</v>
      </c>
      <c r="H9" s="25" t="s">
        <v>17</v>
      </c>
      <c r="I9" s="25" t="s">
        <v>11</v>
      </c>
      <c r="J9" s="26" t="s">
        <v>42</v>
      </c>
      <c r="K9" s="26" t="s">
        <v>27</v>
      </c>
    </row>
    <row r="10" spans="2:19" x14ac:dyDescent="0.3">
      <c r="B10" s="24">
        <v>6</v>
      </c>
      <c r="C10" s="25" t="s">
        <v>5</v>
      </c>
      <c r="D10" s="25" t="s">
        <v>15</v>
      </c>
      <c r="E10" s="25" t="s">
        <v>5</v>
      </c>
      <c r="F10" s="25" t="s">
        <v>10</v>
      </c>
      <c r="G10" s="25" t="s">
        <v>10</v>
      </c>
      <c r="H10" s="25" t="s">
        <v>8</v>
      </c>
      <c r="I10" s="25" t="s">
        <v>11</v>
      </c>
      <c r="J10" s="26" t="s">
        <v>43</v>
      </c>
      <c r="K10" s="26" t="s">
        <v>28</v>
      </c>
    </row>
    <row r="11" spans="2:19" x14ac:dyDescent="0.3">
      <c r="B11" s="24">
        <v>7</v>
      </c>
      <c r="C11" s="25" t="s">
        <v>5</v>
      </c>
      <c r="D11" s="25" t="s">
        <v>15</v>
      </c>
      <c r="E11" s="25" t="s">
        <v>5</v>
      </c>
      <c r="F11" s="25" t="s">
        <v>10</v>
      </c>
      <c r="G11" s="25" t="s">
        <v>10</v>
      </c>
      <c r="H11" s="25" t="s">
        <v>9</v>
      </c>
      <c r="I11" s="25" t="s">
        <v>11</v>
      </c>
      <c r="J11" s="26" t="s">
        <v>43</v>
      </c>
      <c r="K11" s="26" t="s">
        <v>29</v>
      </c>
    </row>
    <row r="12" spans="2:19" x14ac:dyDescent="0.3">
      <c r="B12" s="24">
        <v>8</v>
      </c>
      <c r="C12" s="25" t="s">
        <v>6</v>
      </c>
      <c r="D12" s="25" t="s">
        <v>10</v>
      </c>
      <c r="E12" s="25" t="s">
        <v>7</v>
      </c>
      <c r="F12" s="25" t="s">
        <v>12</v>
      </c>
      <c r="G12" s="25" t="s">
        <v>10</v>
      </c>
      <c r="H12" s="25" t="s">
        <v>9</v>
      </c>
      <c r="I12" s="25" t="s">
        <v>13</v>
      </c>
      <c r="J12" s="26" t="s">
        <v>44</v>
      </c>
      <c r="K12" s="26" t="s">
        <v>30</v>
      </c>
    </row>
    <row r="13" spans="2:19" x14ac:dyDescent="0.3">
      <c r="B13" s="24">
        <v>9</v>
      </c>
      <c r="C13" s="25" t="s">
        <v>5</v>
      </c>
      <c r="D13" s="25" t="s">
        <v>10</v>
      </c>
      <c r="E13" s="25" t="s">
        <v>5</v>
      </c>
      <c r="F13" s="25" t="s">
        <v>12</v>
      </c>
      <c r="G13" s="25" t="s">
        <v>10</v>
      </c>
      <c r="H13" s="25" t="s">
        <v>9</v>
      </c>
      <c r="I13" s="25" t="s">
        <v>13</v>
      </c>
      <c r="J13" s="26" t="s">
        <v>45</v>
      </c>
      <c r="K13" s="26" t="s">
        <v>31</v>
      </c>
    </row>
    <row r="14" spans="2:19" x14ac:dyDescent="0.3">
      <c r="B14" s="24">
        <v>10</v>
      </c>
      <c r="C14" s="25" t="s">
        <v>6</v>
      </c>
      <c r="D14" s="25" t="s">
        <v>10</v>
      </c>
      <c r="E14" s="25" t="s">
        <v>6</v>
      </c>
      <c r="F14" s="25" t="s">
        <v>12</v>
      </c>
      <c r="G14" s="25" t="s">
        <v>10</v>
      </c>
      <c r="H14" s="25" t="s">
        <v>9</v>
      </c>
      <c r="I14" s="25" t="s">
        <v>13</v>
      </c>
      <c r="J14" s="26" t="s">
        <v>46</v>
      </c>
      <c r="K14" s="26" t="s">
        <v>32</v>
      </c>
    </row>
    <row r="15" spans="2:19" x14ac:dyDescent="0.3">
      <c r="B15" s="24">
        <v>11</v>
      </c>
      <c r="C15" s="25" t="s">
        <v>5</v>
      </c>
      <c r="D15" s="25" t="s">
        <v>15</v>
      </c>
      <c r="E15" s="25" t="s">
        <v>5</v>
      </c>
      <c r="F15" s="25" t="s">
        <v>10</v>
      </c>
      <c r="G15" s="25" t="s">
        <v>10</v>
      </c>
      <c r="H15" s="25" t="s">
        <v>9</v>
      </c>
      <c r="I15" s="25" t="s">
        <v>13</v>
      </c>
      <c r="J15" s="26" t="s">
        <v>47</v>
      </c>
      <c r="K15" s="26" t="s">
        <v>31</v>
      </c>
    </row>
    <row r="16" spans="2:19" x14ac:dyDescent="0.3">
      <c r="B16" s="24">
        <v>12</v>
      </c>
      <c r="C16" s="25" t="s">
        <v>5</v>
      </c>
      <c r="D16" s="25" t="s">
        <v>15</v>
      </c>
      <c r="E16" s="25" t="s">
        <v>5</v>
      </c>
      <c r="F16" s="25" t="s">
        <v>10</v>
      </c>
      <c r="G16" s="25" t="s">
        <v>10</v>
      </c>
      <c r="H16" s="25" t="s">
        <v>8</v>
      </c>
      <c r="I16" s="25" t="s">
        <v>13</v>
      </c>
      <c r="J16" s="26" t="s">
        <v>48</v>
      </c>
      <c r="K16" s="26" t="s">
        <v>33</v>
      </c>
      <c r="N16" s="160"/>
      <c r="O16" s="160"/>
      <c r="P16" s="160"/>
    </row>
    <row r="17" spans="1:17" x14ac:dyDescent="0.3">
      <c r="B17" s="24">
        <v>13</v>
      </c>
      <c r="C17" s="25" t="s">
        <v>5</v>
      </c>
      <c r="D17" s="25" t="s">
        <v>15</v>
      </c>
      <c r="E17" s="25" t="s">
        <v>5</v>
      </c>
      <c r="F17" s="25" t="s">
        <v>10</v>
      </c>
      <c r="G17" s="25" t="s">
        <v>10</v>
      </c>
      <c r="H17" s="25" t="s">
        <v>17</v>
      </c>
      <c r="I17" s="25" t="s">
        <v>13</v>
      </c>
      <c r="J17" s="26" t="s">
        <v>49</v>
      </c>
      <c r="K17" s="26" t="s">
        <v>34</v>
      </c>
    </row>
    <row r="18" spans="1:17" x14ac:dyDescent="0.3">
      <c r="B18" s="24">
        <v>14</v>
      </c>
      <c r="C18" s="25" t="s">
        <v>5</v>
      </c>
      <c r="D18" s="25" t="s">
        <v>15</v>
      </c>
      <c r="E18" s="25" t="s">
        <v>5</v>
      </c>
      <c r="F18" s="25" t="s">
        <v>14</v>
      </c>
      <c r="G18" s="25" t="s">
        <v>12</v>
      </c>
      <c r="H18" s="25" t="s">
        <v>17</v>
      </c>
      <c r="I18" s="25" t="s">
        <v>18</v>
      </c>
      <c r="J18" s="26" t="s">
        <v>50</v>
      </c>
      <c r="K18" s="26" t="s">
        <v>35</v>
      </c>
    </row>
    <row r="19" spans="1:17" x14ac:dyDescent="0.3">
      <c r="B19" s="24">
        <v>15</v>
      </c>
      <c r="C19" s="25" t="s">
        <v>5</v>
      </c>
      <c r="D19" s="25" t="s">
        <v>10</v>
      </c>
      <c r="E19" s="25" t="s">
        <v>5</v>
      </c>
      <c r="F19" s="25" t="s">
        <v>10</v>
      </c>
      <c r="G19" s="25" t="s">
        <v>10</v>
      </c>
      <c r="H19" s="25" t="s">
        <v>8</v>
      </c>
      <c r="I19" s="25" t="s">
        <v>13</v>
      </c>
      <c r="J19" s="26" t="s">
        <v>51</v>
      </c>
      <c r="K19" s="26" t="s">
        <v>36</v>
      </c>
    </row>
    <row r="20" spans="1:17" x14ac:dyDescent="0.3">
      <c r="B20" s="24">
        <v>16</v>
      </c>
      <c r="C20" s="25" t="s">
        <v>5</v>
      </c>
      <c r="D20" s="25" t="s">
        <v>15</v>
      </c>
      <c r="E20" s="25" t="s">
        <v>5</v>
      </c>
      <c r="F20" s="25" t="s">
        <v>12</v>
      </c>
      <c r="G20" s="25" t="s">
        <v>10</v>
      </c>
      <c r="H20" s="25" t="s">
        <v>8</v>
      </c>
      <c r="I20" s="25" t="s">
        <v>13</v>
      </c>
      <c r="J20" s="26" t="s">
        <v>52</v>
      </c>
      <c r="K20" s="26" t="s">
        <v>37</v>
      </c>
    </row>
    <row r="21" spans="1:17" x14ac:dyDescent="0.3">
      <c r="B21" s="24">
        <v>17</v>
      </c>
      <c r="C21" s="25" t="s">
        <v>5</v>
      </c>
      <c r="D21" s="25" t="s">
        <v>10</v>
      </c>
      <c r="E21" s="25" t="s">
        <v>5</v>
      </c>
      <c r="F21" s="25" t="s">
        <v>12</v>
      </c>
      <c r="G21" s="25" t="s">
        <v>10</v>
      </c>
      <c r="H21" s="25" t="s">
        <v>8</v>
      </c>
      <c r="I21" s="25" t="s">
        <v>13</v>
      </c>
      <c r="J21" s="26" t="s">
        <v>53</v>
      </c>
      <c r="K21" s="26" t="s">
        <v>29</v>
      </c>
    </row>
    <row r="22" spans="1:17" x14ac:dyDescent="0.3">
      <c r="B22" s="24"/>
      <c r="C22" s="25"/>
      <c r="D22" s="25"/>
      <c r="E22" s="25"/>
      <c r="F22" s="25"/>
      <c r="G22" s="25"/>
      <c r="H22" s="25"/>
      <c r="I22" s="25"/>
      <c r="J22" s="26"/>
      <c r="K22" s="26"/>
    </row>
    <row r="23" spans="1:17" x14ac:dyDescent="0.3">
      <c r="B23" s="24"/>
      <c r="C23" s="25"/>
      <c r="D23" s="25"/>
      <c r="E23" s="25"/>
      <c r="F23" s="25"/>
      <c r="G23" s="25"/>
      <c r="H23" s="25"/>
      <c r="I23" s="25"/>
      <c r="J23" s="26"/>
      <c r="K23" s="26"/>
    </row>
    <row r="24" spans="1:17" x14ac:dyDescent="0.3">
      <c r="B24" s="24"/>
      <c r="C24" s="25"/>
      <c r="D24" s="25"/>
      <c r="E24" s="25"/>
      <c r="F24" s="25"/>
      <c r="G24" s="25"/>
      <c r="H24" s="25"/>
      <c r="I24" s="25"/>
      <c r="J24" s="37"/>
      <c r="K24" s="37"/>
      <c r="M24" s="72" t="s">
        <v>67</v>
      </c>
      <c r="O24" s="159" t="s">
        <v>148</v>
      </c>
      <c r="P24" s="159"/>
      <c r="Q24" s="159"/>
    </row>
    <row r="25" spans="1:17" ht="14.4" customHeight="1" x14ac:dyDescent="0.3">
      <c r="A25" s="156" t="s">
        <v>75</v>
      </c>
      <c r="B25" s="34"/>
      <c r="C25" s="28" t="s">
        <v>5</v>
      </c>
      <c r="D25" s="28" t="s">
        <v>15</v>
      </c>
      <c r="E25" s="28" t="s">
        <v>5</v>
      </c>
      <c r="F25" s="28" t="s">
        <v>10</v>
      </c>
      <c r="G25" s="28" t="s">
        <v>10</v>
      </c>
      <c r="H25" s="28" t="s">
        <v>8</v>
      </c>
      <c r="I25" s="28" t="s">
        <v>13</v>
      </c>
      <c r="J25" s="5">
        <v>0.88900000000000001</v>
      </c>
      <c r="K25" s="81">
        <v>0.79800000000000004</v>
      </c>
      <c r="M25" s="72">
        <f>IF(NOT(AND(ISBLANK(Tabela53[[#This Row],[F1-score (emotion)]]), ISBLANK(Tabela53[[#This Row],[F1-score (trigger)]]))), (Tabela53[[#This Row],[F1-score (emotion)]]+Tabela53[[#This Row],[F1-score (trigger)]])/2, "")</f>
        <v>0.84350000000000003</v>
      </c>
      <c r="O25" s="5">
        <v>0.93500000000000005</v>
      </c>
      <c r="P25" s="5">
        <v>0.78900000000000003</v>
      </c>
      <c r="Q25" s="88">
        <f>(O25+P25)/2</f>
        <v>0.8620000000000001</v>
      </c>
    </row>
    <row r="26" spans="1:17" x14ac:dyDescent="0.3">
      <c r="A26" s="157"/>
      <c r="B26" s="24"/>
      <c r="C26" s="25" t="s">
        <v>5</v>
      </c>
      <c r="D26" s="25" t="s">
        <v>15</v>
      </c>
      <c r="E26" s="25" t="s">
        <v>6</v>
      </c>
      <c r="F26" s="25" t="s">
        <v>10</v>
      </c>
      <c r="G26" s="25" t="s">
        <v>10</v>
      </c>
      <c r="H26" s="25" t="s">
        <v>8</v>
      </c>
      <c r="I26" s="25" t="s">
        <v>13</v>
      </c>
      <c r="J26" s="5">
        <v>0.83799999999999997</v>
      </c>
      <c r="K26" s="82">
        <v>0.79</v>
      </c>
      <c r="M26" s="71">
        <f>IF(NOT(AND(ISBLANK(Tabela53[[#This Row],[F1-score (emotion)]]), ISBLANK(Tabela53[[#This Row],[F1-score (trigger)]]))), (Tabela53[[#This Row],[F1-score (emotion)]]+Tabela53[[#This Row],[F1-score (trigger)]])/2, "")</f>
        <v>0.81400000000000006</v>
      </c>
      <c r="O26" s="5">
        <v>0.92</v>
      </c>
      <c r="P26" s="5">
        <v>0.79600000000000004</v>
      </c>
      <c r="Q26" s="88">
        <f t="shared" ref="Q26:Q60" si="0">(O26+P26)/2</f>
        <v>0.8580000000000001</v>
      </c>
    </row>
    <row r="27" spans="1:17" x14ac:dyDescent="0.3">
      <c r="A27" s="157"/>
      <c r="B27" s="24"/>
      <c r="C27" s="25" t="s">
        <v>5</v>
      </c>
      <c r="D27" s="25" t="s">
        <v>15</v>
      </c>
      <c r="E27" s="25" t="s">
        <v>7</v>
      </c>
      <c r="F27" s="25" t="s">
        <v>10</v>
      </c>
      <c r="G27" s="25" t="s">
        <v>10</v>
      </c>
      <c r="H27" s="25" t="s">
        <v>8</v>
      </c>
      <c r="I27" s="25" t="s">
        <v>13</v>
      </c>
      <c r="J27" s="5">
        <v>0.74199999999999999</v>
      </c>
      <c r="K27" s="82">
        <v>0.78500000000000003</v>
      </c>
      <c r="M27" s="71">
        <f>IF(NOT(AND(ISBLANK(Tabela53[[#This Row],[F1-score (emotion)]]), ISBLANK(Tabela53[[#This Row],[F1-score (trigger)]]))), (Tabela53[[#This Row],[F1-score (emotion)]]+Tabela53[[#This Row],[F1-score (trigger)]])/2, "")</f>
        <v>0.76350000000000007</v>
      </c>
      <c r="O27" s="5">
        <v>0.92300000000000004</v>
      </c>
      <c r="P27" s="5">
        <v>0.79700000000000004</v>
      </c>
      <c r="Q27" s="88">
        <f t="shared" si="0"/>
        <v>0.8600000000000001</v>
      </c>
    </row>
    <row r="28" spans="1:17" x14ac:dyDescent="0.3">
      <c r="A28" s="157"/>
      <c r="B28" s="24"/>
      <c r="C28" s="25" t="s">
        <v>6</v>
      </c>
      <c r="D28" s="25" t="s">
        <v>15</v>
      </c>
      <c r="E28" s="25" t="s">
        <v>5</v>
      </c>
      <c r="F28" s="25" t="s">
        <v>10</v>
      </c>
      <c r="G28" s="25" t="s">
        <v>10</v>
      </c>
      <c r="H28" s="25" t="s">
        <v>8</v>
      </c>
      <c r="I28" s="25" t="s">
        <v>13</v>
      </c>
      <c r="J28" s="5">
        <v>0.88900000000000001</v>
      </c>
      <c r="K28" s="82">
        <v>0.79100000000000004</v>
      </c>
      <c r="M28" s="71">
        <f>IF(NOT(AND(ISBLANK(Tabela53[[#This Row],[F1-score (emotion)]]), ISBLANK(Tabela53[[#This Row],[F1-score (trigger)]]))), (Tabela53[[#This Row],[F1-score (emotion)]]+Tabela53[[#This Row],[F1-score (trigger)]])/2, "")</f>
        <v>0.84000000000000008</v>
      </c>
      <c r="O28" s="5">
        <v>0.93200000000000005</v>
      </c>
      <c r="P28" s="5">
        <v>0.79400000000000004</v>
      </c>
      <c r="Q28" s="88">
        <f t="shared" si="0"/>
        <v>0.86299999999999999</v>
      </c>
    </row>
    <row r="29" spans="1:17" x14ac:dyDescent="0.3">
      <c r="A29" s="157"/>
      <c r="B29" s="24"/>
      <c r="C29" s="25" t="s">
        <v>6</v>
      </c>
      <c r="D29" s="25" t="s">
        <v>15</v>
      </c>
      <c r="E29" s="25" t="s">
        <v>6</v>
      </c>
      <c r="F29" s="25" t="s">
        <v>10</v>
      </c>
      <c r="G29" s="25" t="s">
        <v>10</v>
      </c>
      <c r="H29" s="25" t="s">
        <v>8</v>
      </c>
      <c r="I29" s="25" t="s">
        <v>13</v>
      </c>
      <c r="J29" s="5">
        <v>0.81899999999999995</v>
      </c>
      <c r="K29" s="82">
        <v>0.79700000000000004</v>
      </c>
      <c r="M29" s="71">
        <f>IF(NOT(AND(ISBLANK(Tabela53[[#This Row],[F1-score (emotion)]]), ISBLANK(Tabela53[[#This Row],[F1-score (trigger)]]))), (Tabela53[[#This Row],[F1-score (emotion)]]+Tabela53[[#This Row],[F1-score (trigger)]])/2, "")</f>
        <v>0.80800000000000005</v>
      </c>
      <c r="O29" s="5">
        <v>0.92500000000000004</v>
      </c>
      <c r="P29" s="5">
        <v>0.8</v>
      </c>
      <c r="Q29" s="88">
        <f t="shared" si="0"/>
        <v>0.86250000000000004</v>
      </c>
    </row>
    <row r="30" spans="1:17" x14ac:dyDescent="0.3">
      <c r="A30" s="157"/>
      <c r="B30" s="24"/>
      <c r="C30" s="25" t="s">
        <v>6</v>
      </c>
      <c r="D30" s="25" t="s">
        <v>15</v>
      </c>
      <c r="E30" s="25" t="s">
        <v>7</v>
      </c>
      <c r="F30" s="25" t="s">
        <v>10</v>
      </c>
      <c r="G30" s="25" t="s">
        <v>10</v>
      </c>
      <c r="H30" s="25" t="s">
        <v>8</v>
      </c>
      <c r="I30" s="25" t="s">
        <v>13</v>
      </c>
      <c r="J30" s="83">
        <v>0.76</v>
      </c>
      <c r="K30" s="84">
        <v>0.79</v>
      </c>
      <c r="M30" s="71">
        <f>IF(NOT(AND(ISBLANK(Tabela53[[#This Row],[F1-score (emotion)]]), ISBLANK(Tabela53[[#This Row],[F1-score (trigger)]]))), (Tabela53[[#This Row],[F1-score (emotion)]]+Tabela53[[#This Row],[F1-score (trigger)]])/2, "")</f>
        <v>0.77500000000000002</v>
      </c>
      <c r="O30" s="5">
        <v>0.92100000000000004</v>
      </c>
      <c r="P30" s="5">
        <v>0.79600000000000004</v>
      </c>
      <c r="Q30" s="88">
        <f t="shared" si="0"/>
        <v>0.85850000000000004</v>
      </c>
    </row>
    <row r="31" spans="1:17" x14ac:dyDescent="0.3">
      <c r="A31" s="157"/>
      <c r="B31" s="69"/>
      <c r="C31" s="33" t="s">
        <v>5</v>
      </c>
      <c r="D31" s="33" t="s">
        <v>10</v>
      </c>
      <c r="E31" s="33" t="s">
        <v>5</v>
      </c>
      <c r="F31" s="33" t="s">
        <v>10</v>
      </c>
      <c r="G31" s="33" t="s">
        <v>10</v>
      </c>
      <c r="H31" s="33" t="s">
        <v>8</v>
      </c>
      <c r="I31" s="33" t="s">
        <v>13</v>
      </c>
      <c r="J31" s="5">
        <v>0.89</v>
      </c>
      <c r="K31" s="82">
        <v>0.79300000000000004</v>
      </c>
      <c r="M31" s="71">
        <f>IF(NOT(AND(ISBLANK(Tabela53[[#This Row],[F1-score (emotion)]]), ISBLANK(Tabela53[[#This Row],[F1-score (trigger)]]))), (Tabela53[[#This Row],[F1-score (emotion)]]+Tabela53[[#This Row],[F1-score (trigger)]])/2, "")</f>
        <v>0.84150000000000003</v>
      </c>
      <c r="O31" s="5">
        <v>0.93400000000000005</v>
      </c>
      <c r="P31" s="5">
        <v>0.79200000000000004</v>
      </c>
      <c r="Q31" s="88">
        <f t="shared" si="0"/>
        <v>0.86299999999999999</v>
      </c>
    </row>
    <row r="32" spans="1:17" x14ac:dyDescent="0.3">
      <c r="A32" s="157"/>
      <c r="B32" s="24"/>
      <c r="C32" s="25" t="s">
        <v>5</v>
      </c>
      <c r="D32" s="25" t="s">
        <v>10</v>
      </c>
      <c r="E32" s="25" t="s">
        <v>6</v>
      </c>
      <c r="F32" s="25" t="s">
        <v>10</v>
      </c>
      <c r="G32" s="25" t="s">
        <v>10</v>
      </c>
      <c r="H32" s="25" t="s">
        <v>8</v>
      </c>
      <c r="I32" s="25" t="s">
        <v>13</v>
      </c>
      <c r="J32" s="5">
        <v>0.84699999999999998</v>
      </c>
      <c r="K32" s="82">
        <v>0.79600000000000004</v>
      </c>
      <c r="M32" s="71">
        <f>IF(NOT(AND(ISBLANK(Tabela53[[#This Row],[F1-score (emotion)]]), ISBLANK(Tabela53[[#This Row],[F1-score (trigger)]]))), (Tabela53[[#This Row],[F1-score (emotion)]]+Tabela53[[#This Row],[F1-score (trigger)]])/2, "")</f>
        <v>0.82150000000000001</v>
      </c>
      <c r="O32" s="5">
        <v>0.92500000000000004</v>
      </c>
      <c r="P32" s="5">
        <v>0.79400000000000004</v>
      </c>
      <c r="Q32" s="88">
        <f t="shared" si="0"/>
        <v>0.85950000000000004</v>
      </c>
    </row>
    <row r="33" spans="1:17" x14ac:dyDescent="0.3">
      <c r="A33" s="157"/>
      <c r="B33" s="24"/>
      <c r="C33" s="25" t="s">
        <v>5</v>
      </c>
      <c r="D33" s="25" t="s">
        <v>10</v>
      </c>
      <c r="E33" s="25" t="s">
        <v>7</v>
      </c>
      <c r="F33" s="25" t="s">
        <v>10</v>
      </c>
      <c r="G33" s="25" t="s">
        <v>10</v>
      </c>
      <c r="H33" s="25" t="s">
        <v>8</v>
      </c>
      <c r="I33" s="25" t="s">
        <v>13</v>
      </c>
      <c r="J33" s="5">
        <v>0.77</v>
      </c>
      <c r="K33" s="82">
        <v>0.79100000000000004</v>
      </c>
      <c r="M33" s="71">
        <f>IF(NOT(AND(ISBLANK(Tabela53[[#This Row],[F1-score (emotion)]]), ISBLANK(Tabela53[[#This Row],[F1-score (trigger)]]))), (Tabela53[[#This Row],[F1-score (emotion)]]+Tabela53[[#This Row],[F1-score (trigger)]])/2, "")</f>
        <v>0.78049999999999997</v>
      </c>
      <c r="O33" s="5">
        <v>0.92300000000000004</v>
      </c>
      <c r="P33" s="5">
        <v>0.79900000000000004</v>
      </c>
      <c r="Q33" s="88">
        <f t="shared" si="0"/>
        <v>0.86099999999999999</v>
      </c>
    </row>
    <row r="34" spans="1:17" x14ac:dyDescent="0.3">
      <c r="A34" s="157"/>
      <c r="B34" s="24"/>
      <c r="C34" s="25" t="s">
        <v>6</v>
      </c>
      <c r="D34" s="25" t="s">
        <v>10</v>
      </c>
      <c r="E34" s="25" t="s">
        <v>5</v>
      </c>
      <c r="F34" s="25" t="s">
        <v>10</v>
      </c>
      <c r="G34" s="25" t="s">
        <v>10</v>
      </c>
      <c r="H34" s="25" t="s">
        <v>8</v>
      </c>
      <c r="I34" s="25" t="s">
        <v>13</v>
      </c>
      <c r="J34" s="5">
        <v>0.89600000000000002</v>
      </c>
      <c r="K34" s="82">
        <v>0.79200000000000004</v>
      </c>
      <c r="M34" s="72">
        <f>IF(NOT(AND(ISBLANK(Tabela53[[#This Row],[F1-score (emotion)]]), ISBLANK(Tabela53[[#This Row],[F1-score (trigger)]]))), (Tabela53[[#This Row],[F1-score (emotion)]]+Tabela53[[#This Row],[F1-score (trigger)]])/2, "")</f>
        <v>0.84400000000000008</v>
      </c>
      <c r="O34" s="5">
        <v>0.93500000000000005</v>
      </c>
      <c r="P34" s="5">
        <v>0.79400000000000004</v>
      </c>
      <c r="Q34" s="88">
        <f t="shared" si="0"/>
        <v>0.86450000000000005</v>
      </c>
    </row>
    <row r="35" spans="1:17" x14ac:dyDescent="0.3">
      <c r="A35" s="157"/>
      <c r="B35" s="24"/>
      <c r="C35" s="25" t="s">
        <v>6</v>
      </c>
      <c r="D35" s="25" t="s">
        <v>10</v>
      </c>
      <c r="E35" s="25" t="s">
        <v>6</v>
      </c>
      <c r="F35" s="25" t="s">
        <v>10</v>
      </c>
      <c r="G35" s="25" t="s">
        <v>10</v>
      </c>
      <c r="H35" s="25" t="s">
        <v>8</v>
      </c>
      <c r="I35" s="25" t="s">
        <v>13</v>
      </c>
      <c r="J35" s="5">
        <v>0.85</v>
      </c>
      <c r="K35" s="82">
        <v>0.78600000000000003</v>
      </c>
      <c r="M35" s="71">
        <f>IF(NOT(AND(ISBLANK(Tabela53[[#This Row],[F1-score (emotion)]]), ISBLANK(Tabela53[[#This Row],[F1-score (trigger)]]))), (Tabela53[[#This Row],[F1-score (emotion)]]+Tabela53[[#This Row],[F1-score (trigger)]])/2, "")</f>
        <v>0.81800000000000006</v>
      </c>
      <c r="O35" s="5">
        <v>0.92400000000000004</v>
      </c>
      <c r="P35" s="5">
        <v>0.79300000000000004</v>
      </c>
      <c r="Q35" s="88">
        <f t="shared" si="0"/>
        <v>0.85850000000000004</v>
      </c>
    </row>
    <row r="36" spans="1:17" x14ac:dyDescent="0.3">
      <c r="A36" s="157"/>
      <c r="B36" s="24"/>
      <c r="C36" s="25" t="s">
        <v>6</v>
      </c>
      <c r="D36" s="25" t="s">
        <v>10</v>
      </c>
      <c r="E36" s="25" t="s">
        <v>7</v>
      </c>
      <c r="F36" s="25" t="s">
        <v>10</v>
      </c>
      <c r="G36" s="25" t="s">
        <v>10</v>
      </c>
      <c r="H36" s="25" t="s">
        <v>8</v>
      </c>
      <c r="I36" s="25" t="s">
        <v>13</v>
      </c>
      <c r="J36" s="85">
        <v>0.75900000000000001</v>
      </c>
      <c r="K36" s="86">
        <v>0.79200000000000004</v>
      </c>
      <c r="M36" s="71">
        <f>IF(NOT(AND(ISBLANK(Tabela53[[#This Row],[F1-score (emotion)]]), ISBLANK(Tabela53[[#This Row],[F1-score (trigger)]]))), (Tabela53[[#This Row],[F1-score (emotion)]]+Tabela53[[#This Row],[F1-score (trigger)]])/2, "")</f>
        <v>0.77550000000000008</v>
      </c>
      <c r="O36" s="5">
        <v>0.92600000000000005</v>
      </c>
      <c r="P36" s="5">
        <v>0.79300000000000004</v>
      </c>
      <c r="Q36" s="88">
        <f t="shared" si="0"/>
        <v>0.85950000000000004</v>
      </c>
    </row>
    <row r="37" spans="1:17" x14ac:dyDescent="0.3">
      <c r="A37" s="157"/>
      <c r="B37" s="34"/>
      <c r="C37" s="28" t="s">
        <v>5</v>
      </c>
      <c r="D37" s="28" t="s">
        <v>15</v>
      </c>
      <c r="E37" s="28" t="s">
        <v>5</v>
      </c>
      <c r="F37" s="28" t="s">
        <v>12</v>
      </c>
      <c r="G37" s="28" t="s">
        <v>12</v>
      </c>
      <c r="H37" s="28" t="s">
        <v>8</v>
      </c>
      <c r="I37" s="28" t="s">
        <v>13</v>
      </c>
      <c r="J37" s="5">
        <v>0.88400000000000001</v>
      </c>
      <c r="K37" s="82">
        <v>0.79400000000000004</v>
      </c>
      <c r="M37" s="71">
        <f>IF(NOT(AND(ISBLANK(Tabela53[[#This Row],[F1-score (emotion)]]), ISBLANK(Tabela53[[#This Row],[F1-score (trigger)]]))), (Tabela53[[#This Row],[F1-score (emotion)]]+Tabela53[[#This Row],[F1-score (trigger)]])/2, "")</f>
        <v>0.83899999999999997</v>
      </c>
      <c r="O37" s="5">
        <v>0.93300000000000005</v>
      </c>
      <c r="P37" s="5">
        <v>0.79</v>
      </c>
      <c r="Q37" s="88">
        <f t="shared" si="0"/>
        <v>0.86150000000000004</v>
      </c>
    </row>
    <row r="38" spans="1:17" x14ac:dyDescent="0.3">
      <c r="A38" s="157"/>
      <c r="B38" s="24"/>
      <c r="C38" s="25" t="s">
        <v>5</v>
      </c>
      <c r="D38" s="25" t="s">
        <v>15</v>
      </c>
      <c r="E38" s="25" t="s">
        <v>6</v>
      </c>
      <c r="F38" s="25" t="s">
        <v>12</v>
      </c>
      <c r="G38" s="25" t="s">
        <v>12</v>
      </c>
      <c r="H38" s="25" t="s">
        <v>8</v>
      </c>
      <c r="I38" s="25" t="s">
        <v>13</v>
      </c>
      <c r="J38" s="5">
        <v>0.82</v>
      </c>
      <c r="K38" s="82">
        <v>0.78300000000000003</v>
      </c>
      <c r="M38" s="71">
        <f>IF(NOT(AND(ISBLANK(Tabela53[[#This Row],[F1-score (emotion)]]), ISBLANK(Tabela53[[#This Row],[F1-score (trigger)]]))), (Tabela53[[#This Row],[F1-score (emotion)]]+Tabela53[[#This Row],[F1-score (trigger)]])/2, "")</f>
        <v>0.80149999999999999</v>
      </c>
      <c r="O38" s="5">
        <v>0.92200000000000004</v>
      </c>
      <c r="P38" s="5">
        <v>0.79500000000000004</v>
      </c>
      <c r="Q38" s="88">
        <f t="shared" si="0"/>
        <v>0.85850000000000004</v>
      </c>
    </row>
    <row r="39" spans="1:17" x14ac:dyDescent="0.3">
      <c r="A39" s="157"/>
      <c r="B39" s="24"/>
      <c r="C39" s="25" t="s">
        <v>5</v>
      </c>
      <c r="D39" s="25" t="s">
        <v>15</v>
      </c>
      <c r="E39" s="25" t="s">
        <v>7</v>
      </c>
      <c r="F39" s="25" t="s">
        <v>12</v>
      </c>
      <c r="G39" s="25" t="s">
        <v>12</v>
      </c>
      <c r="H39" s="25" t="s">
        <v>8</v>
      </c>
      <c r="I39" s="25" t="s">
        <v>13</v>
      </c>
      <c r="J39" s="5">
        <v>0.78700000000000003</v>
      </c>
      <c r="K39" s="82">
        <v>0.79500000000000004</v>
      </c>
      <c r="M39" s="71">
        <f>IF(NOT(AND(ISBLANK(Tabela53[[#This Row],[F1-score (emotion)]]), ISBLANK(Tabela53[[#This Row],[F1-score (trigger)]]))), (Tabela53[[#This Row],[F1-score (emotion)]]+Tabela53[[#This Row],[F1-score (trigger)]])/2, "")</f>
        <v>0.79100000000000004</v>
      </c>
      <c r="O39" s="5">
        <v>0.92100000000000004</v>
      </c>
      <c r="P39" s="5">
        <v>0.79700000000000004</v>
      </c>
      <c r="Q39" s="88">
        <f t="shared" si="0"/>
        <v>0.85899999999999999</v>
      </c>
    </row>
    <row r="40" spans="1:17" x14ac:dyDescent="0.3">
      <c r="A40" s="157"/>
      <c r="B40" s="24"/>
      <c r="C40" s="25" t="s">
        <v>6</v>
      </c>
      <c r="D40" s="25" t="s">
        <v>15</v>
      </c>
      <c r="E40" s="25" t="s">
        <v>5</v>
      </c>
      <c r="F40" s="25" t="s">
        <v>12</v>
      </c>
      <c r="G40" s="25" t="s">
        <v>12</v>
      </c>
      <c r="H40" s="25" t="s">
        <v>8</v>
      </c>
      <c r="I40" s="25" t="s">
        <v>13</v>
      </c>
      <c r="J40" s="5">
        <v>0.89200000000000002</v>
      </c>
      <c r="K40" s="82">
        <v>0.79700000000000004</v>
      </c>
      <c r="M40" s="72">
        <f>IF(NOT(AND(ISBLANK(Tabela53[[#This Row],[F1-score (emotion)]]), ISBLANK(Tabela53[[#This Row],[F1-score (trigger)]]))), (Tabela53[[#This Row],[F1-score (emotion)]]+Tabela53[[#This Row],[F1-score (trigger)]])/2, "")</f>
        <v>0.84450000000000003</v>
      </c>
      <c r="O40" s="5">
        <v>0.93700000000000006</v>
      </c>
      <c r="P40" s="5">
        <v>0.79700000000000004</v>
      </c>
      <c r="Q40" s="72">
        <f t="shared" si="0"/>
        <v>0.86699999999999999</v>
      </c>
    </row>
    <row r="41" spans="1:17" x14ac:dyDescent="0.3">
      <c r="A41" s="157"/>
      <c r="B41" s="24"/>
      <c r="C41" s="25" t="s">
        <v>6</v>
      </c>
      <c r="D41" s="25" t="s">
        <v>15</v>
      </c>
      <c r="E41" s="25" t="s">
        <v>6</v>
      </c>
      <c r="F41" s="25" t="s">
        <v>12</v>
      </c>
      <c r="G41" s="25" t="s">
        <v>12</v>
      </c>
      <c r="H41" s="25" t="s">
        <v>8</v>
      </c>
      <c r="I41" s="25" t="s">
        <v>13</v>
      </c>
      <c r="J41" s="5">
        <v>0.82899999999999996</v>
      </c>
      <c r="K41" s="82">
        <v>0.79100000000000004</v>
      </c>
      <c r="M41" s="71">
        <f>IF(NOT(AND(ISBLANK(Tabela53[[#This Row],[F1-score (emotion)]]), ISBLANK(Tabela53[[#This Row],[F1-score (trigger)]]))), (Tabela53[[#This Row],[F1-score (emotion)]]+Tabela53[[#This Row],[F1-score (trigger)]])/2, "")</f>
        <v>0.81</v>
      </c>
      <c r="O41" s="5">
        <v>0.92300000000000004</v>
      </c>
      <c r="P41" s="5">
        <v>0.79500000000000004</v>
      </c>
      <c r="Q41" s="88">
        <f t="shared" si="0"/>
        <v>0.85899999999999999</v>
      </c>
    </row>
    <row r="42" spans="1:17" x14ac:dyDescent="0.3">
      <c r="A42" s="157"/>
      <c r="B42" s="24"/>
      <c r="C42" s="25" t="s">
        <v>6</v>
      </c>
      <c r="D42" s="25" t="s">
        <v>15</v>
      </c>
      <c r="E42" s="25" t="s">
        <v>7</v>
      </c>
      <c r="F42" s="25" t="s">
        <v>12</v>
      </c>
      <c r="G42" s="25" t="s">
        <v>12</v>
      </c>
      <c r="H42" s="25" t="s">
        <v>8</v>
      </c>
      <c r="I42" s="25" t="s">
        <v>13</v>
      </c>
      <c r="J42" s="83">
        <v>0.72799999999999998</v>
      </c>
      <c r="K42" s="84">
        <v>0.79300000000000004</v>
      </c>
      <c r="M42" s="71">
        <f>IF(NOT(AND(ISBLANK(Tabela53[[#This Row],[F1-score (emotion)]]), ISBLANK(Tabela53[[#This Row],[F1-score (trigger)]]))), (Tabela53[[#This Row],[F1-score (emotion)]]+Tabela53[[#This Row],[F1-score (trigger)]])/2, "")</f>
        <v>0.76049999999999995</v>
      </c>
      <c r="O42" s="5">
        <v>0.91500000000000004</v>
      </c>
      <c r="P42" s="5">
        <v>0.79600000000000004</v>
      </c>
      <c r="Q42" s="88">
        <f t="shared" si="0"/>
        <v>0.85550000000000004</v>
      </c>
    </row>
    <row r="43" spans="1:17" x14ac:dyDescent="0.3">
      <c r="A43" s="157"/>
      <c r="B43" s="69"/>
      <c r="C43" s="33" t="s">
        <v>5</v>
      </c>
      <c r="D43" s="33" t="s">
        <v>10</v>
      </c>
      <c r="E43" s="33" t="s">
        <v>5</v>
      </c>
      <c r="F43" s="33" t="s">
        <v>12</v>
      </c>
      <c r="G43" s="33" t="s">
        <v>12</v>
      </c>
      <c r="H43" s="33" t="s">
        <v>8</v>
      </c>
      <c r="I43" s="33" t="s">
        <v>13</v>
      </c>
      <c r="J43" s="5">
        <v>0.88900000000000001</v>
      </c>
      <c r="K43" s="82">
        <v>0.79200000000000004</v>
      </c>
      <c r="M43" s="71">
        <f>IF(NOT(AND(ISBLANK(Tabela53[[#This Row],[F1-score (emotion)]]), ISBLANK(Tabela53[[#This Row],[F1-score (trigger)]]))), (Tabela53[[#This Row],[F1-score (emotion)]]+Tabela53[[#This Row],[F1-score (trigger)]])/2, "")</f>
        <v>0.84050000000000002</v>
      </c>
      <c r="O43" s="5">
        <v>0.93600000000000005</v>
      </c>
      <c r="P43" s="5">
        <v>0.79100000000000004</v>
      </c>
      <c r="Q43" s="88">
        <f t="shared" si="0"/>
        <v>0.86350000000000005</v>
      </c>
    </row>
    <row r="44" spans="1:17" x14ac:dyDescent="0.3">
      <c r="A44" s="157"/>
      <c r="B44" s="24"/>
      <c r="C44" s="25" t="s">
        <v>5</v>
      </c>
      <c r="D44" s="25" t="s">
        <v>10</v>
      </c>
      <c r="E44" s="25" t="s">
        <v>6</v>
      </c>
      <c r="F44" s="25" t="s">
        <v>12</v>
      </c>
      <c r="G44" s="25" t="s">
        <v>12</v>
      </c>
      <c r="H44" s="25" t="s">
        <v>8</v>
      </c>
      <c r="I44" s="25" t="s">
        <v>13</v>
      </c>
      <c r="J44" s="5">
        <v>0.85</v>
      </c>
      <c r="K44" s="82">
        <v>0.78300000000000003</v>
      </c>
      <c r="M44" s="71">
        <f>IF(NOT(AND(ISBLANK(Tabela53[[#This Row],[F1-score (emotion)]]), ISBLANK(Tabela53[[#This Row],[F1-score (trigger)]]))), (Tabela53[[#This Row],[F1-score (emotion)]]+Tabela53[[#This Row],[F1-score (trigger)]])/2, "")</f>
        <v>0.8165</v>
      </c>
      <c r="O44" s="5">
        <v>0.92400000000000004</v>
      </c>
      <c r="P44" s="5">
        <v>0.79600000000000004</v>
      </c>
      <c r="Q44" s="88">
        <f t="shared" si="0"/>
        <v>0.8600000000000001</v>
      </c>
    </row>
    <row r="45" spans="1:17" x14ac:dyDescent="0.3">
      <c r="A45" s="157"/>
      <c r="B45" s="24"/>
      <c r="C45" s="25" t="s">
        <v>5</v>
      </c>
      <c r="D45" s="25" t="s">
        <v>10</v>
      </c>
      <c r="E45" s="25" t="s">
        <v>7</v>
      </c>
      <c r="F45" s="25" t="s">
        <v>12</v>
      </c>
      <c r="G45" s="25" t="s">
        <v>12</v>
      </c>
      <c r="H45" s="25" t="s">
        <v>8</v>
      </c>
      <c r="I45" s="25" t="s">
        <v>13</v>
      </c>
      <c r="J45" s="5">
        <v>0.77900000000000003</v>
      </c>
      <c r="K45" s="82">
        <v>0.78800000000000003</v>
      </c>
      <c r="M45" s="71">
        <f>IF(NOT(AND(ISBLANK(Tabela53[[#This Row],[F1-score (emotion)]]), ISBLANK(Tabela53[[#This Row],[F1-score (trigger)]]))), (Tabela53[[#This Row],[F1-score (emotion)]]+Tabela53[[#This Row],[F1-score (trigger)]])/2, "")</f>
        <v>0.78350000000000009</v>
      </c>
      <c r="O45" s="5">
        <v>0.91900000000000004</v>
      </c>
      <c r="P45" s="5">
        <v>0.79400000000000004</v>
      </c>
      <c r="Q45" s="88">
        <f t="shared" si="0"/>
        <v>0.85650000000000004</v>
      </c>
    </row>
    <row r="46" spans="1:17" x14ac:dyDescent="0.3">
      <c r="A46" s="157"/>
      <c r="B46" s="24"/>
      <c r="C46" s="25" t="s">
        <v>6</v>
      </c>
      <c r="D46" s="25" t="s">
        <v>10</v>
      </c>
      <c r="E46" s="25" t="s">
        <v>5</v>
      </c>
      <c r="F46" s="25" t="s">
        <v>12</v>
      </c>
      <c r="G46" s="25" t="s">
        <v>12</v>
      </c>
      <c r="H46" s="25" t="s">
        <v>8</v>
      </c>
      <c r="I46" s="25" t="s">
        <v>13</v>
      </c>
      <c r="J46" s="5">
        <v>0.89400000000000002</v>
      </c>
      <c r="K46" s="82">
        <v>0.79400000000000004</v>
      </c>
      <c r="M46" s="72">
        <f>IF(NOT(AND(ISBLANK(Tabela53[[#This Row],[F1-score (emotion)]]), ISBLANK(Tabela53[[#This Row],[F1-score (trigger)]]))), (Tabela53[[#This Row],[F1-score (emotion)]]+Tabela53[[#This Row],[F1-score (trigger)]])/2, "")</f>
        <v>0.84400000000000008</v>
      </c>
      <c r="O46" s="5">
        <v>0.93799999999999994</v>
      </c>
      <c r="P46" s="5">
        <v>0.79200000000000004</v>
      </c>
      <c r="Q46" s="72">
        <f t="shared" si="0"/>
        <v>0.86499999999999999</v>
      </c>
    </row>
    <row r="47" spans="1:17" x14ac:dyDescent="0.3">
      <c r="A47" s="157"/>
      <c r="B47" s="24"/>
      <c r="C47" s="25" t="s">
        <v>6</v>
      </c>
      <c r="D47" s="25" t="s">
        <v>10</v>
      </c>
      <c r="E47" s="25" t="s">
        <v>6</v>
      </c>
      <c r="F47" s="25" t="s">
        <v>12</v>
      </c>
      <c r="G47" s="25" t="s">
        <v>12</v>
      </c>
      <c r="H47" s="25" t="s">
        <v>8</v>
      </c>
      <c r="I47" s="25" t="s">
        <v>13</v>
      </c>
      <c r="J47" s="5">
        <v>0.83199999999999996</v>
      </c>
      <c r="K47" s="82">
        <v>0.79200000000000004</v>
      </c>
      <c r="M47" s="71">
        <f>IF(NOT(AND(ISBLANK(Tabela53[[#This Row],[F1-score (emotion)]]), ISBLANK(Tabela53[[#This Row],[F1-score (trigger)]]))), (Tabela53[[#This Row],[F1-score (emotion)]]+Tabela53[[#This Row],[F1-score (trigger)]])/2, "")</f>
        <v>0.81200000000000006</v>
      </c>
      <c r="O47" s="5">
        <v>0.92</v>
      </c>
      <c r="P47" s="5">
        <v>0.79400000000000004</v>
      </c>
      <c r="Q47" s="88">
        <f t="shared" si="0"/>
        <v>0.85699999999999998</v>
      </c>
    </row>
    <row r="48" spans="1:17" x14ac:dyDescent="0.3">
      <c r="A48" s="157"/>
      <c r="B48" s="24"/>
      <c r="C48" s="25" t="s">
        <v>6</v>
      </c>
      <c r="D48" s="25" t="s">
        <v>10</v>
      </c>
      <c r="E48" s="25" t="s">
        <v>7</v>
      </c>
      <c r="F48" s="25" t="s">
        <v>12</v>
      </c>
      <c r="G48" s="25" t="s">
        <v>12</v>
      </c>
      <c r="H48" s="25" t="s">
        <v>8</v>
      </c>
      <c r="I48" s="25" t="s">
        <v>13</v>
      </c>
      <c r="J48" s="85">
        <v>0.76</v>
      </c>
      <c r="K48" s="86">
        <v>0.79300000000000004</v>
      </c>
      <c r="M48" s="71">
        <f>IF(NOT(AND(ISBLANK(Tabela53[[#This Row],[F1-score (emotion)]]), ISBLANK(Tabela53[[#This Row],[F1-score (trigger)]]))), (Tabela53[[#This Row],[F1-score (emotion)]]+Tabela53[[#This Row],[F1-score (trigger)]])/2, "")</f>
        <v>0.77649999999999997</v>
      </c>
      <c r="O48" s="5">
        <v>0.89500000000000002</v>
      </c>
      <c r="P48" s="5">
        <v>0.79800000000000004</v>
      </c>
      <c r="Q48" s="88">
        <f t="shared" si="0"/>
        <v>0.84650000000000003</v>
      </c>
    </row>
    <row r="49" spans="1:17" x14ac:dyDescent="0.3">
      <c r="A49" s="157"/>
      <c r="B49" s="34"/>
      <c r="C49" s="28" t="s">
        <v>5</v>
      </c>
      <c r="D49" s="28" t="s">
        <v>15</v>
      </c>
      <c r="E49" s="28" t="s">
        <v>5</v>
      </c>
      <c r="F49" s="28" t="s">
        <v>14</v>
      </c>
      <c r="G49" s="28" t="s">
        <v>14</v>
      </c>
      <c r="H49" s="28" t="s">
        <v>8</v>
      </c>
      <c r="I49" s="28" t="s">
        <v>13</v>
      </c>
      <c r="J49" s="5">
        <v>0.88400000000000001</v>
      </c>
      <c r="K49" s="82">
        <v>0.79200000000000004</v>
      </c>
      <c r="M49" s="71">
        <f>IF(NOT(AND(ISBLANK(Tabela53[[#This Row],[F1-score (emotion)]]), ISBLANK(Tabela53[[#This Row],[F1-score (trigger)]]))), (Tabela53[[#This Row],[F1-score (emotion)]]+Tabela53[[#This Row],[F1-score (trigger)]])/2, "")</f>
        <v>0.83800000000000008</v>
      </c>
      <c r="O49" s="5">
        <v>0.93500000000000005</v>
      </c>
      <c r="P49" s="5">
        <v>0.79400000000000004</v>
      </c>
      <c r="Q49" s="88">
        <f t="shared" si="0"/>
        <v>0.86450000000000005</v>
      </c>
    </row>
    <row r="50" spans="1:17" x14ac:dyDescent="0.3">
      <c r="A50" s="157"/>
      <c r="B50" s="24"/>
      <c r="C50" s="25" t="s">
        <v>5</v>
      </c>
      <c r="D50" s="25" t="s">
        <v>15</v>
      </c>
      <c r="E50" s="25" t="s">
        <v>6</v>
      </c>
      <c r="F50" s="25" t="s">
        <v>14</v>
      </c>
      <c r="G50" s="25" t="s">
        <v>14</v>
      </c>
      <c r="H50" s="25" t="s">
        <v>8</v>
      </c>
      <c r="I50" s="25" t="s">
        <v>13</v>
      </c>
      <c r="J50" s="5">
        <v>0.81899999999999995</v>
      </c>
      <c r="K50" s="82">
        <v>0.79200000000000004</v>
      </c>
      <c r="M50" s="71">
        <f>IF(NOT(AND(ISBLANK(Tabela53[[#This Row],[F1-score (emotion)]]), ISBLANK(Tabela53[[#This Row],[F1-score (trigger)]]))), (Tabela53[[#This Row],[F1-score (emotion)]]+Tabela53[[#This Row],[F1-score (trigger)]])/2, "")</f>
        <v>0.80549999999999999</v>
      </c>
      <c r="O50" s="5">
        <v>0.92700000000000005</v>
      </c>
      <c r="P50" s="5">
        <v>0.79600000000000004</v>
      </c>
      <c r="Q50" s="88">
        <f t="shared" si="0"/>
        <v>0.86150000000000004</v>
      </c>
    </row>
    <row r="51" spans="1:17" x14ac:dyDescent="0.3">
      <c r="A51" s="157"/>
      <c r="B51" s="24"/>
      <c r="C51" s="25" t="s">
        <v>5</v>
      </c>
      <c r="D51" s="25" t="s">
        <v>15</v>
      </c>
      <c r="E51" s="25" t="s">
        <v>7</v>
      </c>
      <c r="F51" s="25" t="s">
        <v>14</v>
      </c>
      <c r="G51" s="25" t="s">
        <v>14</v>
      </c>
      <c r="H51" s="25" t="s">
        <v>8</v>
      </c>
      <c r="I51" s="25" t="s">
        <v>13</v>
      </c>
      <c r="J51" s="5">
        <v>0.78</v>
      </c>
      <c r="K51" s="82">
        <v>0.78500000000000003</v>
      </c>
      <c r="M51" s="71">
        <f>IF(NOT(AND(ISBLANK(Tabela53[[#This Row],[F1-score (emotion)]]), ISBLANK(Tabela53[[#This Row],[F1-score (trigger)]]))), (Tabela53[[#This Row],[F1-score (emotion)]]+Tabela53[[#This Row],[F1-score (trigger)]])/2, "")</f>
        <v>0.78249999999999997</v>
      </c>
      <c r="O51" s="5">
        <v>0.92</v>
      </c>
      <c r="P51" s="5">
        <v>0.79100000000000004</v>
      </c>
      <c r="Q51" s="88">
        <f t="shared" si="0"/>
        <v>0.85550000000000004</v>
      </c>
    </row>
    <row r="52" spans="1:17" x14ac:dyDescent="0.3">
      <c r="A52" s="157"/>
      <c r="B52" s="24"/>
      <c r="C52" s="25" t="s">
        <v>6</v>
      </c>
      <c r="D52" s="25" t="s">
        <v>15</v>
      </c>
      <c r="E52" s="25" t="s">
        <v>5</v>
      </c>
      <c r="F52" s="25" t="s">
        <v>14</v>
      </c>
      <c r="G52" s="25" t="s">
        <v>14</v>
      </c>
      <c r="H52" s="25" t="s">
        <v>8</v>
      </c>
      <c r="I52" s="25" t="s">
        <v>13</v>
      </c>
      <c r="J52" s="5">
        <v>0.88900000000000001</v>
      </c>
      <c r="K52" s="82">
        <v>0.79200000000000004</v>
      </c>
      <c r="M52" s="71">
        <f>IF(NOT(AND(ISBLANK(Tabela53[[#This Row],[F1-score (emotion)]]), ISBLANK(Tabela53[[#This Row],[F1-score (trigger)]]))), (Tabela53[[#This Row],[F1-score (emotion)]]+Tabela53[[#This Row],[F1-score (trigger)]])/2, "")</f>
        <v>0.84050000000000002</v>
      </c>
      <c r="O52" s="5">
        <v>0.93300000000000005</v>
      </c>
      <c r="P52" s="5">
        <v>0.79200000000000004</v>
      </c>
      <c r="Q52" s="88">
        <f t="shared" si="0"/>
        <v>0.86250000000000004</v>
      </c>
    </row>
    <row r="53" spans="1:17" x14ac:dyDescent="0.3">
      <c r="A53" s="157"/>
      <c r="B53" s="24"/>
      <c r="C53" s="25" t="s">
        <v>6</v>
      </c>
      <c r="D53" s="25" t="s">
        <v>15</v>
      </c>
      <c r="E53" s="25" t="s">
        <v>6</v>
      </c>
      <c r="F53" s="25" t="s">
        <v>14</v>
      </c>
      <c r="G53" s="25" t="s">
        <v>14</v>
      </c>
      <c r="H53" s="25" t="s">
        <v>8</v>
      </c>
      <c r="I53" s="25" t="s">
        <v>13</v>
      </c>
      <c r="J53" s="5">
        <v>0.82499999999999996</v>
      </c>
      <c r="K53" s="82">
        <v>0.78400000000000003</v>
      </c>
      <c r="M53" s="71">
        <f>IF(NOT(AND(ISBLANK(Tabela53[[#This Row],[F1-score (emotion)]]), ISBLANK(Tabela53[[#This Row],[F1-score (trigger)]]))), (Tabela53[[#This Row],[F1-score (emotion)]]+Tabela53[[#This Row],[F1-score (trigger)]])/2, "")</f>
        <v>0.80449999999999999</v>
      </c>
      <c r="O53" s="5">
        <v>0.91800000000000004</v>
      </c>
      <c r="P53" s="5">
        <v>0.79600000000000004</v>
      </c>
      <c r="Q53" s="88">
        <f t="shared" si="0"/>
        <v>0.85699999999999998</v>
      </c>
    </row>
    <row r="54" spans="1:17" x14ac:dyDescent="0.3">
      <c r="A54" s="157"/>
      <c r="B54" s="24"/>
      <c r="C54" s="25" t="s">
        <v>6</v>
      </c>
      <c r="D54" s="25" t="s">
        <v>15</v>
      </c>
      <c r="E54" s="25" t="s">
        <v>7</v>
      </c>
      <c r="F54" s="25" t="s">
        <v>14</v>
      </c>
      <c r="G54" s="25" t="s">
        <v>14</v>
      </c>
      <c r="H54" s="25" t="s">
        <v>8</v>
      </c>
      <c r="I54" s="25" t="s">
        <v>13</v>
      </c>
      <c r="J54" s="83">
        <v>0.75</v>
      </c>
      <c r="K54" s="84">
        <v>0.79200000000000004</v>
      </c>
      <c r="M54" s="71">
        <f>IF(NOT(AND(ISBLANK(Tabela53[[#This Row],[F1-score (emotion)]]), ISBLANK(Tabela53[[#This Row],[F1-score (trigger)]]))), (Tabela53[[#This Row],[F1-score (emotion)]]+Tabela53[[#This Row],[F1-score (trigger)]])/2, "")</f>
        <v>0.77100000000000002</v>
      </c>
      <c r="O54" s="5">
        <v>0.91900000000000004</v>
      </c>
      <c r="P54" s="5">
        <v>0.79800000000000004</v>
      </c>
      <c r="Q54" s="88">
        <f t="shared" si="0"/>
        <v>0.85850000000000004</v>
      </c>
    </row>
    <row r="55" spans="1:17" x14ac:dyDescent="0.3">
      <c r="A55" s="157"/>
      <c r="B55" s="69"/>
      <c r="C55" s="33" t="s">
        <v>5</v>
      </c>
      <c r="D55" s="33" t="s">
        <v>10</v>
      </c>
      <c r="E55" s="33" t="s">
        <v>5</v>
      </c>
      <c r="F55" s="33" t="s">
        <v>14</v>
      </c>
      <c r="G55" s="33" t="s">
        <v>14</v>
      </c>
      <c r="H55" s="33" t="s">
        <v>8</v>
      </c>
      <c r="I55" s="33" t="s">
        <v>13</v>
      </c>
      <c r="J55" s="5">
        <v>0.89400000000000002</v>
      </c>
      <c r="K55" s="82">
        <v>0.78900000000000003</v>
      </c>
      <c r="M55" s="71">
        <f>IF(NOT(AND(ISBLANK(Tabela53[[#This Row],[F1-score (emotion)]]), ISBLANK(Tabela53[[#This Row],[F1-score (trigger)]]))), (Tabela53[[#This Row],[F1-score (emotion)]]+Tabela53[[#This Row],[F1-score (trigger)]])/2, "")</f>
        <v>0.84150000000000003</v>
      </c>
      <c r="O55" s="5">
        <v>0.93600000000000005</v>
      </c>
      <c r="P55" s="5">
        <v>0.79500000000000004</v>
      </c>
      <c r="Q55" s="72">
        <f t="shared" si="0"/>
        <v>0.86550000000000005</v>
      </c>
    </row>
    <row r="56" spans="1:17" x14ac:dyDescent="0.3">
      <c r="A56" s="157"/>
      <c r="B56" s="24"/>
      <c r="C56" s="25" t="s">
        <v>5</v>
      </c>
      <c r="D56" s="25" t="s">
        <v>10</v>
      </c>
      <c r="E56" s="25" t="s">
        <v>6</v>
      </c>
      <c r="F56" s="25" t="s">
        <v>14</v>
      </c>
      <c r="G56" s="25" t="s">
        <v>14</v>
      </c>
      <c r="H56" s="25" t="s">
        <v>8</v>
      </c>
      <c r="I56" s="25" t="s">
        <v>13</v>
      </c>
      <c r="J56" s="5">
        <v>0.84</v>
      </c>
      <c r="K56" s="82">
        <v>0.79400000000000004</v>
      </c>
      <c r="M56" s="71">
        <f>IF(NOT(AND(ISBLANK(Tabela53[[#This Row],[F1-score (emotion)]]), ISBLANK(Tabela53[[#This Row],[F1-score (trigger)]]))), (Tabela53[[#This Row],[F1-score (emotion)]]+Tabela53[[#This Row],[F1-score (trigger)]])/2, "")</f>
        <v>0.81699999999999995</v>
      </c>
      <c r="O56" s="5">
        <v>0.92900000000000005</v>
      </c>
      <c r="P56" s="5">
        <v>0.80100000000000005</v>
      </c>
      <c r="Q56" s="72">
        <f t="shared" si="0"/>
        <v>0.86499999999999999</v>
      </c>
    </row>
    <row r="57" spans="1:17" x14ac:dyDescent="0.3">
      <c r="A57" s="157"/>
      <c r="B57" s="24"/>
      <c r="C57" s="25" t="s">
        <v>5</v>
      </c>
      <c r="D57" s="25" t="s">
        <v>10</v>
      </c>
      <c r="E57" s="25" t="s">
        <v>7</v>
      </c>
      <c r="F57" s="25" t="s">
        <v>14</v>
      </c>
      <c r="G57" s="25" t="s">
        <v>14</v>
      </c>
      <c r="H57" s="25" t="s">
        <v>8</v>
      </c>
      <c r="I57" s="25" t="s">
        <v>13</v>
      </c>
      <c r="J57" s="5">
        <v>0.79</v>
      </c>
      <c r="K57" s="82">
        <v>0.77900000000000003</v>
      </c>
      <c r="M57" s="71">
        <f>IF(NOT(AND(ISBLANK(Tabela53[[#This Row],[F1-score (emotion)]]), ISBLANK(Tabela53[[#This Row],[F1-score (trigger)]]))), (Tabela53[[#This Row],[F1-score (emotion)]]+Tabela53[[#This Row],[F1-score (trigger)]])/2, "")</f>
        <v>0.78449999999999998</v>
      </c>
      <c r="O57" s="5">
        <v>0.91700000000000004</v>
      </c>
      <c r="P57" s="5">
        <v>0.79100000000000004</v>
      </c>
      <c r="Q57" s="88">
        <f t="shared" si="0"/>
        <v>0.85400000000000009</v>
      </c>
    </row>
    <row r="58" spans="1:17" x14ac:dyDescent="0.3">
      <c r="A58" s="157"/>
      <c r="B58" s="24"/>
      <c r="C58" s="25" t="s">
        <v>6</v>
      </c>
      <c r="D58" s="25" t="s">
        <v>10</v>
      </c>
      <c r="E58" s="25" t="s">
        <v>5</v>
      </c>
      <c r="F58" s="25" t="s">
        <v>14</v>
      </c>
      <c r="G58" s="25" t="s">
        <v>14</v>
      </c>
      <c r="H58" s="25" t="s">
        <v>8</v>
      </c>
      <c r="I58" s="25" t="s">
        <v>13</v>
      </c>
      <c r="J58" s="5">
        <v>0.88500000000000001</v>
      </c>
      <c r="K58" s="82">
        <v>0.79800000000000004</v>
      </c>
      <c r="M58" s="72">
        <f>IF(NOT(AND(ISBLANK(Tabela53[[#This Row],[F1-score (emotion)]]), ISBLANK(Tabela53[[#This Row],[F1-score (trigger)]]))), (Tabela53[[#This Row],[F1-score (emotion)]]+Tabela53[[#This Row],[F1-score (trigger)]])/2, "")</f>
        <v>0.84150000000000003</v>
      </c>
      <c r="O58" s="5">
        <v>0.93100000000000005</v>
      </c>
      <c r="P58" s="5">
        <v>0.79600000000000004</v>
      </c>
      <c r="Q58" s="88">
        <f t="shared" si="0"/>
        <v>0.86350000000000005</v>
      </c>
    </row>
    <row r="59" spans="1:17" x14ac:dyDescent="0.3">
      <c r="A59" s="157"/>
      <c r="B59" s="24"/>
      <c r="C59" s="25" t="s">
        <v>6</v>
      </c>
      <c r="D59" s="25" t="s">
        <v>10</v>
      </c>
      <c r="E59" s="25" t="s">
        <v>6</v>
      </c>
      <c r="F59" s="25" t="s">
        <v>14</v>
      </c>
      <c r="G59" s="25" t="s">
        <v>14</v>
      </c>
      <c r="H59" s="25" t="s">
        <v>8</v>
      </c>
      <c r="I59" s="25" t="s">
        <v>13</v>
      </c>
      <c r="J59" s="5">
        <v>0.85499999999999998</v>
      </c>
      <c r="K59" s="82">
        <v>0.79300000000000004</v>
      </c>
      <c r="M59" s="71">
        <f>IF(NOT(AND(ISBLANK(Tabela53[[#This Row],[F1-score (emotion)]]), ISBLANK(Tabela53[[#This Row],[F1-score (trigger)]]))), (Tabela53[[#This Row],[F1-score (emotion)]]+Tabela53[[#This Row],[F1-score (trigger)]])/2, "")</f>
        <v>0.82400000000000007</v>
      </c>
      <c r="O59" s="5">
        <v>0.92400000000000004</v>
      </c>
      <c r="P59" s="5">
        <v>0.79900000000000004</v>
      </c>
      <c r="Q59" s="88">
        <f t="shared" si="0"/>
        <v>0.86150000000000004</v>
      </c>
    </row>
    <row r="60" spans="1:17" x14ac:dyDescent="0.3">
      <c r="A60" s="158"/>
      <c r="B60" s="24"/>
      <c r="C60" s="25" t="s">
        <v>6</v>
      </c>
      <c r="D60" s="25" t="s">
        <v>10</v>
      </c>
      <c r="E60" s="25" t="s">
        <v>7</v>
      </c>
      <c r="F60" s="25" t="s">
        <v>14</v>
      </c>
      <c r="G60" s="25" t="s">
        <v>14</v>
      </c>
      <c r="H60" s="25" t="s">
        <v>8</v>
      </c>
      <c r="I60" s="25" t="s">
        <v>13</v>
      </c>
      <c r="J60" s="5">
        <v>0.75800000000000001</v>
      </c>
      <c r="K60" s="86">
        <v>0.79600000000000004</v>
      </c>
      <c r="M60" s="71">
        <f>IF(NOT(AND(ISBLANK(Tabela53[[#This Row],[F1-score (emotion)]]), ISBLANK(Tabela53[[#This Row],[F1-score (trigger)]]))), (Tabela53[[#This Row],[F1-score (emotion)]]+Tabela53[[#This Row],[F1-score (trigger)]])/2, "")</f>
        <v>0.77700000000000002</v>
      </c>
      <c r="O60" s="5">
        <v>0.91</v>
      </c>
      <c r="P60" s="5">
        <v>0.79500000000000004</v>
      </c>
      <c r="Q60" s="88">
        <f t="shared" si="0"/>
        <v>0.85250000000000004</v>
      </c>
    </row>
    <row r="61" spans="1:17" x14ac:dyDescent="0.3">
      <c r="B61" s="34"/>
      <c r="C61" s="28"/>
      <c r="D61" s="28"/>
      <c r="E61" s="28"/>
      <c r="F61" s="28"/>
      <c r="G61" s="28"/>
      <c r="H61" s="28"/>
      <c r="I61" s="28"/>
      <c r="J61" s="29"/>
      <c r="K61" s="29"/>
    </row>
    <row r="62" spans="1:17" x14ac:dyDescent="0.3">
      <c r="B62" s="24"/>
      <c r="C62" s="25"/>
      <c r="D62" s="25"/>
      <c r="E62" s="25"/>
      <c r="F62" s="25"/>
      <c r="G62" s="25"/>
      <c r="H62" s="25"/>
      <c r="I62" s="25"/>
      <c r="J62" s="26"/>
      <c r="K62" s="26"/>
    </row>
    <row r="63" spans="1:17" x14ac:dyDescent="0.3">
      <c r="B63" s="35"/>
      <c r="C63" s="36"/>
      <c r="D63" s="36"/>
      <c r="E63" s="36"/>
      <c r="F63" s="36"/>
      <c r="G63" s="36"/>
      <c r="H63" s="36"/>
      <c r="I63" s="36"/>
      <c r="J63" s="37"/>
      <c r="K63" s="37"/>
      <c r="M63" s="72" t="s">
        <v>67</v>
      </c>
    </row>
    <row r="64" spans="1:17" ht="14.4" customHeight="1" x14ac:dyDescent="0.3">
      <c r="A64" s="156" t="s">
        <v>80</v>
      </c>
      <c r="B64" s="24"/>
      <c r="C64" s="25" t="s">
        <v>5</v>
      </c>
      <c r="D64" s="25" t="s">
        <v>15</v>
      </c>
      <c r="E64" s="25" t="s">
        <v>5</v>
      </c>
      <c r="F64" s="25" t="s">
        <v>10</v>
      </c>
      <c r="G64" s="25" t="s">
        <v>15</v>
      </c>
      <c r="H64" s="25" t="s">
        <v>8</v>
      </c>
      <c r="I64" s="25" t="s">
        <v>13</v>
      </c>
      <c r="J64" s="26">
        <v>0.88800000000000001</v>
      </c>
      <c r="K64" s="30">
        <v>0.79600000000000004</v>
      </c>
      <c r="M64" s="88">
        <f>IF(NOT(AND(ISBLANK(results!$J64), ISBLANK(results!$K64))), (results!$J64+results!$K64)/2, "")</f>
        <v>0.84200000000000008</v>
      </c>
    </row>
    <row r="65" spans="1:20" x14ac:dyDescent="0.3">
      <c r="A65" s="157"/>
      <c r="B65" s="31"/>
      <c r="C65" s="25" t="s">
        <v>5</v>
      </c>
      <c r="D65" s="25" t="s">
        <v>15</v>
      </c>
      <c r="E65" s="25" t="s">
        <v>5</v>
      </c>
      <c r="F65" s="25" t="s">
        <v>10</v>
      </c>
      <c r="G65" s="25" t="s">
        <v>10</v>
      </c>
      <c r="H65" s="25" t="s">
        <v>8</v>
      </c>
      <c r="I65" s="25" t="s">
        <v>13</v>
      </c>
      <c r="J65" s="26">
        <v>0.88900000000000001</v>
      </c>
      <c r="K65" s="32">
        <v>0.79800000000000004</v>
      </c>
      <c r="M65" s="88">
        <f>IF(NOT(AND(ISBLANK(results!$J65), ISBLANK(results!$K65))), (results!$J65+results!$K65)/2, "")</f>
        <v>0.84350000000000003</v>
      </c>
    </row>
    <row r="66" spans="1:20" x14ac:dyDescent="0.3">
      <c r="A66" s="157"/>
      <c r="B66" s="27"/>
      <c r="C66" s="28" t="s">
        <v>6</v>
      </c>
      <c r="D66" s="28" t="s">
        <v>10</v>
      </c>
      <c r="E66" s="28" t="s">
        <v>5</v>
      </c>
      <c r="F66" s="28" t="s">
        <v>10</v>
      </c>
      <c r="G66" s="28" t="s">
        <v>15</v>
      </c>
      <c r="H66" s="28" t="s">
        <v>8</v>
      </c>
      <c r="I66" s="28" t="s">
        <v>13</v>
      </c>
      <c r="J66" s="29">
        <v>0.89100000000000001</v>
      </c>
      <c r="K66" s="30">
        <v>0.78400000000000003</v>
      </c>
      <c r="M66" s="88">
        <f>IF(NOT(AND(ISBLANK(results!$J66), ISBLANK(results!$K66))), (results!$J66+results!$K66)/2, "")</f>
        <v>0.83750000000000002</v>
      </c>
    </row>
    <row r="67" spans="1:20" x14ac:dyDescent="0.3">
      <c r="A67" s="157"/>
      <c r="B67" s="54"/>
      <c r="C67" s="36" t="s">
        <v>6</v>
      </c>
      <c r="D67" s="36" t="s">
        <v>10</v>
      </c>
      <c r="E67" s="36" t="s">
        <v>5</v>
      </c>
      <c r="F67" s="36" t="s">
        <v>10</v>
      </c>
      <c r="G67" s="36" t="s">
        <v>10</v>
      </c>
      <c r="H67" s="36" t="s">
        <v>8</v>
      </c>
      <c r="I67" s="36" t="s">
        <v>13</v>
      </c>
      <c r="J67" s="37">
        <v>0.89600000000000002</v>
      </c>
      <c r="K67" s="55">
        <v>0.79200000000000004</v>
      </c>
      <c r="M67" s="72">
        <f>IF(NOT(AND(ISBLANK(results!$J67), ISBLANK(results!$K67))), (results!$J67+results!$K67)/2, "")</f>
        <v>0.84400000000000008</v>
      </c>
    </row>
    <row r="68" spans="1:20" x14ac:dyDescent="0.3">
      <c r="A68" s="157"/>
      <c r="B68" s="27"/>
      <c r="C68" s="28" t="s">
        <v>6</v>
      </c>
      <c r="D68" s="28" t="s">
        <v>15</v>
      </c>
      <c r="E68" s="28" t="s">
        <v>5</v>
      </c>
      <c r="F68" s="28" t="s">
        <v>12</v>
      </c>
      <c r="G68" s="28" t="s">
        <v>15</v>
      </c>
      <c r="H68" s="28" t="s">
        <v>8</v>
      </c>
      <c r="I68" s="28" t="s">
        <v>13</v>
      </c>
      <c r="J68" s="29">
        <v>0.86799999999999999</v>
      </c>
      <c r="K68" s="30">
        <v>0.80100000000000005</v>
      </c>
      <c r="M68" s="88">
        <f>IF(NOT(AND(ISBLANK(results!$J68), ISBLANK(results!$K68))), (results!$J68+results!$K68)/2, "")</f>
        <v>0.83450000000000002</v>
      </c>
    </row>
    <row r="69" spans="1:20" x14ac:dyDescent="0.3">
      <c r="A69" s="157"/>
      <c r="B69" s="31"/>
      <c r="C69" s="25" t="s">
        <v>6</v>
      </c>
      <c r="D69" s="25" t="s">
        <v>15</v>
      </c>
      <c r="E69" s="25" t="s">
        <v>5</v>
      </c>
      <c r="F69" s="25" t="s">
        <v>12</v>
      </c>
      <c r="G69" s="25" t="s">
        <v>10</v>
      </c>
      <c r="H69" s="25" t="s">
        <v>8</v>
      </c>
      <c r="I69" s="25" t="s">
        <v>13</v>
      </c>
      <c r="J69" s="26">
        <v>0.879</v>
      </c>
      <c r="K69" s="32">
        <v>0.79600000000000004</v>
      </c>
      <c r="M69" s="88">
        <f>IF(NOT(AND(ISBLANK(results!$J69), ISBLANK(results!$K69))), (results!$J69+results!$K69)/2, "")</f>
        <v>0.83750000000000002</v>
      </c>
    </row>
    <row r="70" spans="1:20" x14ac:dyDescent="0.3">
      <c r="A70" s="157"/>
      <c r="B70" s="54"/>
      <c r="C70" s="36" t="s">
        <v>6</v>
      </c>
      <c r="D70" s="36" t="s">
        <v>15</v>
      </c>
      <c r="E70" s="36" t="s">
        <v>5</v>
      </c>
      <c r="F70" s="36" t="s">
        <v>12</v>
      </c>
      <c r="G70" s="36" t="s">
        <v>12</v>
      </c>
      <c r="H70" s="36" t="s">
        <v>8</v>
      </c>
      <c r="I70" s="36" t="s">
        <v>13</v>
      </c>
      <c r="J70" s="37">
        <v>0.89200000000000002</v>
      </c>
      <c r="K70" s="55">
        <v>0.79700000000000004</v>
      </c>
      <c r="M70" s="72">
        <f>IF(NOT(AND(ISBLANK(results!$J70), ISBLANK(results!$K70))), (results!$J70+results!$K70)/2, "")</f>
        <v>0.84450000000000003</v>
      </c>
    </row>
    <row r="71" spans="1:20" x14ac:dyDescent="0.3">
      <c r="A71" s="157"/>
      <c r="B71" s="27"/>
      <c r="C71" s="28" t="s">
        <v>6</v>
      </c>
      <c r="D71" s="28" t="s">
        <v>10</v>
      </c>
      <c r="E71" s="28" t="s">
        <v>5</v>
      </c>
      <c r="F71" s="28" t="s">
        <v>12</v>
      </c>
      <c r="G71" s="28" t="s">
        <v>15</v>
      </c>
      <c r="H71" s="28" t="s">
        <v>8</v>
      </c>
      <c r="I71" s="28" t="s">
        <v>13</v>
      </c>
      <c r="J71" s="29">
        <v>0.88200000000000001</v>
      </c>
      <c r="K71" s="30">
        <v>0.79600000000000004</v>
      </c>
      <c r="M71" s="88">
        <f>IF(NOT(AND(ISBLANK(results!$J71), ISBLANK(results!$K71))), (results!$J71+results!$K71)/2, "")</f>
        <v>0.83899999999999997</v>
      </c>
    </row>
    <row r="72" spans="1:20" x14ac:dyDescent="0.3">
      <c r="A72" s="157"/>
      <c r="B72" s="31"/>
      <c r="C72" s="25" t="s">
        <v>6</v>
      </c>
      <c r="D72" s="25" t="s">
        <v>10</v>
      </c>
      <c r="E72" s="25" t="s">
        <v>5</v>
      </c>
      <c r="F72" s="25" t="s">
        <v>12</v>
      </c>
      <c r="G72" s="25" t="s">
        <v>10</v>
      </c>
      <c r="H72" s="25" t="s">
        <v>8</v>
      </c>
      <c r="I72" s="25" t="s">
        <v>13</v>
      </c>
      <c r="J72" s="26">
        <v>0.88400000000000001</v>
      </c>
      <c r="K72" s="32">
        <v>0.79100000000000004</v>
      </c>
      <c r="M72" s="88">
        <f>IF(NOT(AND(ISBLANK(results!$J72), ISBLANK(results!$K72))), (results!$J72+results!$K72)/2, "")</f>
        <v>0.83750000000000002</v>
      </c>
    </row>
    <row r="73" spans="1:20" x14ac:dyDescent="0.3">
      <c r="A73" s="157"/>
      <c r="B73" s="54"/>
      <c r="C73" s="36" t="s">
        <v>6</v>
      </c>
      <c r="D73" s="36" t="s">
        <v>10</v>
      </c>
      <c r="E73" s="36" t="s">
        <v>5</v>
      </c>
      <c r="F73" s="36" t="s">
        <v>12</v>
      </c>
      <c r="G73" s="36" t="s">
        <v>12</v>
      </c>
      <c r="H73" s="36" t="s">
        <v>8</v>
      </c>
      <c r="I73" s="36" t="s">
        <v>13</v>
      </c>
      <c r="J73" s="37">
        <v>0.89400000000000002</v>
      </c>
      <c r="K73" s="55">
        <v>0.79400000000000004</v>
      </c>
      <c r="M73" s="72">
        <f>IF(NOT(AND(ISBLANK(results!$J73), ISBLANK(results!$K73))), (results!$J73+results!$K73)/2, "")</f>
        <v>0.84400000000000008</v>
      </c>
    </row>
    <row r="74" spans="1:20" x14ac:dyDescent="0.3">
      <c r="A74" s="157"/>
      <c r="B74" s="27"/>
      <c r="C74" s="28" t="s">
        <v>6</v>
      </c>
      <c r="D74" s="28" t="s">
        <v>10</v>
      </c>
      <c r="E74" s="28" t="s">
        <v>5</v>
      </c>
      <c r="F74" s="28" t="s">
        <v>14</v>
      </c>
      <c r="G74" s="28" t="s">
        <v>15</v>
      </c>
      <c r="H74" s="28" t="s">
        <v>8</v>
      </c>
      <c r="I74" s="28" t="s">
        <v>13</v>
      </c>
      <c r="J74" s="29">
        <v>0.85699999999999998</v>
      </c>
      <c r="K74" s="30">
        <v>0.79900000000000004</v>
      </c>
      <c r="M74" s="88">
        <f>IF(NOT(AND(ISBLANK(results!$J74), ISBLANK(results!$K74))), (results!$J74+results!$K74)/2, "")</f>
        <v>0.82800000000000007</v>
      </c>
    </row>
    <row r="75" spans="1:20" x14ac:dyDescent="0.3">
      <c r="A75" s="157"/>
      <c r="B75" s="31"/>
      <c r="C75" s="25" t="s">
        <v>6</v>
      </c>
      <c r="D75" s="25" t="s">
        <v>10</v>
      </c>
      <c r="E75" s="25" t="s">
        <v>5</v>
      </c>
      <c r="F75" s="25" t="s">
        <v>14</v>
      </c>
      <c r="G75" s="25" t="s">
        <v>10</v>
      </c>
      <c r="H75" s="25" t="s">
        <v>8</v>
      </c>
      <c r="I75" s="25" t="s">
        <v>13</v>
      </c>
      <c r="J75" s="26">
        <v>0.874</v>
      </c>
      <c r="K75" s="32">
        <v>0.79300000000000004</v>
      </c>
      <c r="M75" s="88">
        <f>IF(NOT(AND(ISBLANK(results!$J75), ISBLANK(results!$K75))), (results!$J75+results!$K75)/2, "")</f>
        <v>0.83350000000000002</v>
      </c>
    </row>
    <row r="76" spans="1:20" x14ac:dyDescent="0.3">
      <c r="A76" s="157"/>
      <c r="B76" s="31"/>
      <c r="C76" s="25" t="s">
        <v>6</v>
      </c>
      <c r="D76" s="25" t="s">
        <v>10</v>
      </c>
      <c r="E76" s="25" t="s">
        <v>5</v>
      </c>
      <c r="F76" s="25" t="s">
        <v>14</v>
      </c>
      <c r="G76" s="25" t="s">
        <v>12</v>
      </c>
      <c r="H76" s="25" t="s">
        <v>8</v>
      </c>
      <c r="I76" s="25" t="s">
        <v>13</v>
      </c>
      <c r="J76" s="26">
        <v>0.89</v>
      </c>
      <c r="K76" s="32">
        <v>0.79700000000000004</v>
      </c>
      <c r="M76" s="88">
        <f>IF(NOT(AND(ISBLANK(results!$J76), ISBLANK(results!$K76))), (results!$J76+results!$K76)/2, "")</f>
        <v>0.84350000000000003</v>
      </c>
    </row>
    <row r="77" spans="1:20" x14ac:dyDescent="0.3">
      <c r="A77" s="158"/>
      <c r="B77" s="54"/>
      <c r="C77" s="36" t="s">
        <v>6</v>
      </c>
      <c r="D77" s="36" t="s">
        <v>10</v>
      </c>
      <c r="E77" s="36" t="s">
        <v>5</v>
      </c>
      <c r="F77" s="36" t="s">
        <v>14</v>
      </c>
      <c r="G77" s="36" t="s">
        <v>14</v>
      </c>
      <c r="H77" s="36" t="s">
        <v>8</v>
      </c>
      <c r="I77" s="36" t="s">
        <v>13</v>
      </c>
      <c r="J77" s="37">
        <v>0.88500000000000001</v>
      </c>
      <c r="K77" s="55">
        <v>0.79800000000000004</v>
      </c>
      <c r="M77" s="88">
        <f>IF(NOT(AND(ISBLANK(results!$J77), ISBLANK(results!$K77))), (results!$J77+results!$K77)/2, "")</f>
        <v>0.84150000000000003</v>
      </c>
    </row>
    <row r="78" spans="1:20" x14ac:dyDescent="0.3">
      <c r="B78" s="34"/>
      <c r="C78" s="25"/>
      <c r="D78" s="25"/>
      <c r="E78" s="25"/>
      <c r="F78" s="25"/>
      <c r="G78" s="25"/>
      <c r="H78" s="25"/>
      <c r="I78" s="25"/>
      <c r="J78" s="26"/>
      <c r="K78" s="26"/>
    </row>
    <row r="79" spans="1:20" x14ac:dyDescent="0.3">
      <c r="B79" s="24"/>
      <c r="C79" s="25"/>
      <c r="D79" s="25"/>
      <c r="E79" s="25"/>
      <c r="F79" s="25"/>
      <c r="G79" s="25"/>
      <c r="H79" s="25"/>
      <c r="I79" s="25"/>
      <c r="J79" s="26"/>
      <c r="K79" s="26"/>
      <c r="O79" s="161" t="s">
        <v>173</v>
      </c>
      <c r="P79" s="161"/>
      <c r="Q79" s="161"/>
      <c r="R79" s="161"/>
      <c r="S79" s="161"/>
      <c r="T79" s="161"/>
    </row>
    <row r="80" spans="1:20" ht="14.4" customHeight="1" x14ac:dyDescent="0.3">
      <c r="B80" s="24"/>
      <c r="C80" s="25"/>
      <c r="D80" s="25"/>
      <c r="E80" s="25"/>
      <c r="F80" s="25"/>
      <c r="G80" s="25"/>
      <c r="H80" s="25"/>
      <c r="I80" s="25"/>
      <c r="J80" s="26"/>
      <c r="K80" s="26"/>
      <c r="M80" s="72" t="s">
        <v>67</v>
      </c>
      <c r="O80" s="121" t="s">
        <v>167</v>
      </c>
      <c r="P80" s="72" t="s">
        <v>3</v>
      </c>
      <c r="Q80" s="70" t="s">
        <v>4</v>
      </c>
      <c r="R80" s="70" t="s">
        <v>168</v>
      </c>
      <c r="S80" s="70" t="s">
        <v>169</v>
      </c>
      <c r="T80" s="70" t="s">
        <v>170</v>
      </c>
    </row>
    <row r="81" spans="1:20" x14ac:dyDescent="0.3">
      <c r="A81" s="156" t="s">
        <v>83</v>
      </c>
      <c r="B81" s="27"/>
      <c r="C81" s="28" t="s">
        <v>6</v>
      </c>
      <c r="D81" s="28" t="s">
        <v>10</v>
      </c>
      <c r="E81" s="28" t="s">
        <v>5</v>
      </c>
      <c r="F81" s="28" t="s">
        <v>10</v>
      </c>
      <c r="G81" s="28" t="s">
        <v>10</v>
      </c>
      <c r="H81" s="28" t="s">
        <v>8</v>
      </c>
      <c r="I81" s="28" t="s">
        <v>82</v>
      </c>
      <c r="J81" s="29">
        <v>0.73299999999999998</v>
      </c>
      <c r="K81" s="30">
        <v>0.78700000000000003</v>
      </c>
      <c r="M81" s="71">
        <f>IF(NOT(AND(ISBLANK(results!$J81), ISBLANK(results!$K81))), (results!$J81+results!$K81)/2, "")</f>
        <v>0.76</v>
      </c>
      <c r="O81" s="122" t="s">
        <v>171</v>
      </c>
      <c r="P81" s="123" t="s">
        <v>8</v>
      </c>
      <c r="Q81" s="104" t="s">
        <v>82</v>
      </c>
      <c r="R81" s="104">
        <v>0.24199999999999999</v>
      </c>
      <c r="S81" s="104">
        <v>0.76800000000000002</v>
      </c>
      <c r="T81" s="124">
        <f>IF(NOT(AND(ISBLANK(R81), ISBLANK(S81))), (R81+S81)/2, "")</f>
        <v>0.505</v>
      </c>
    </row>
    <row r="82" spans="1:20" x14ac:dyDescent="0.3">
      <c r="A82" s="157"/>
      <c r="B82" s="31"/>
      <c r="C82" s="25" t="s">
        <v>6</v>
      </c>
      <c r="D82" s="25" t="s">
        <v>10</v>
      </c>
      <c r="E82" s="25" t="s">
        <v>5</v>
      </c>
      <c r="F82" s="25" t="s">
        <v>10</v>
      </c>
      <c r="G82" s="25" t="s">
        <v>10</v>
      </c>
      <c r="H82" s="25" t="s">
        <v>85</v>
      </c>
      <c r="I82" s="25" t="s">
        <v>82</v>
      </c>
      <c r="J82" s="26">
        <v>0.86099999999999999</v>
      </c>
      <c r="K82" s="32">
        <v>0.78900000000000003</v>
      </c>
      <c r="M82" s="88">
        <f>IF(NOT(AND(ISBLANK(results!$J82), ISBLANK(results!$K82))), (results!$J82+results!$K82)/2, "")</f>
        <v>0.82499999999999996</v>
      </c>
      <c r="O82" s="125" t="s">
        <v>171</v>
      </c>
      <c r="P82" s="71" t="s">
        <v>85</v>
      </c>
      <c r="Q82" s="1" t="s">
        <v>82</v>
      </c>
      <c r="R82" s="1">
        <v>0.24199999999999999</v>
      </c>
      <c r="S82" s="1">
        <v>0.76800000000000002</v>
      </c>
      <c r="T82" s="80">
        <f t="shared" ref="T82:T103" si="1">IF(NOT(AND(ISBLANK(R82), ISBLANK(S82))), (R82+S82)/2, "")</f>
        <v>0.505</v>
      </c>
    </row>
    <row r="83" spans="1:20" x14ac:dyDescent="0.3">
      <c r="A83" s="157"/>
      <c r="B83" s="31"/>
      <c r="C83" s="25" t="s">
        <v>6</v>
      </c>
      <c r="D83" s="25" t="s">
        <v>10</v>
      </c>
      <c r="E83" s="25" t="s">
        <v>5</v>
      </c>
      <c r="F83" s="25" t="s">
        <v>10</v>
      </c>
      <c r="G83" s="25" t="s">
        <v>10</v>
      </c>
      <c r="H83" s="25" t="s">
        <v>84</v>
      </c>
      <c r="I83" s="25" t="s">
        <v>82</v>
      </c>
      <c r="J83" s="26">
        <v>0.86299999999999999</v>
      </c>
      <c r="K83" s="32">
        <v>0.79500000000000004</v>
      </c>
      <c r="M83" s="88">
        <f>IF(NOT(AND(ISBLANK(results!$J83), ISBLANK(results!$K83))), (results!$J83+results!$K83)/2, "")</f>
        <v>0.82899999999999996</v>
      </c>
      <c r="O83" s="125" t="s">
        <v>171</v>
      </c>
      <c r="P83" s="71" t="s">
        <v>84</v>
      </c>
      <c r="Q83" s="1" t="s">
        <v>82</v>
      </c>
      <c r="R83" s="1">
        <v>0.24199999999999999</v>
      </c>
      <c r="S83" s="1">
        <v>0.76800000000000002</v>
      </c>
      <c r="T83" s="80">
        <f t="shared" si="1"/>
        <v>0.505</v>
      </c>
    </row>
    <row r="84" spans="1:20" x14ac:dyDescent="0.3">
      <c r="A84" s="157"/>
      <c r="B84" s="64"/>
      <c r="C84" s="65" t="s">
        <v>6</v>
      </c>
      <c r="D84" s="65" t="s">
        <v>10</v>
      </c>
      <c r="E84" s="65" t="s">
        <v>5</v>
      </c>
      <c r="F84" s="65" t="s">
        <v>10</v>
      </c>
      <c r="G84" s="65" t="s">
        <v>10</v>
      </c>
      <c r="H84" s="65" t="s">
        <v>9</v>
      </c>
      <c r="I84" s="65" t="s">
        <v>82</v>
      </c>
      <c r="J84" s="66">
        <v>0.88</v>
      </c>
      <c r="K84" s="67">
        <v>0.79500000000000004</v>
      </c>
      <c r="M84" s="88">
        <f>IF(NOT(AND(ISBLANK(results!$J84), ISBLANK(results!$K84))), (results!$J84+results!$K84)/2, "")</f>
        <v>0.83750000000000002</v>
      </c>
      <c r="O84" s="135" t="s">
        <v>171</v>
      </c>
      <c r="P84" s="136" t="s">
        <v>9</v>
      </c>
      <c r="Q84" s="137" t="s">
        <v>82</v>
      </c>
      <c r="R84" s="137">
        <v>0.24199999999999999</v>
      </c>
      <c r="S84" s="137">
        <v>0.76800000000000002</v>
      </c>
      <c r="T84" s="138">
        <f t="shared" si="1"/>
        <v>0.505</v>
      </c>
    </row>
    <row r="85" spans="1:20" x14ac:dyDescent="0.3">
      <c r="A85" s="157"/>
      <c r="B85" s="31"/>
      <c r="C85" s="25" t="s">
        <v>6</v>
      </c>
      <c r="D85" s="25" t="s">
        <v>10</v>
      </c>
      <c r="E85" s="25" t="s">
        <v>5</v>
      </c>
      <c r="F85" s="25" t="s">
        <v>10</v>
      </c>
      <c r="G85" s="25" t="s">
        <v>10</v>
      </c>
      <c r="H85" s="25" t="s">
        <v>8</v>
      </c>
      <c r="I85" s="25" t="s">
        <v>13</v>
      </c>
      <c r="J85" s="26">
        <v>0.89600000000000002</v>
      </c>
      <c r="K85" s="32">
        <v>0.79200000000000004</v>
      </c>
      <c r="M85" s="88">
        <f>IF(NOT(AND(ISBLANK(results!$J85), ISBLANK(results!$K85))), (results!$J85+results!$K85)/2, "")</f>
        <v>0.84400000000000008</v>
      </c>
      <c r="O85" s="125" t="s">
        <v>171</v>
      </c>
      <c r="P85" s="71" t="s">
        <v>8</v>
      </c>
      <c r="Q85" s="1" t="s">
        <v>13</v>
      </c>
      <c r="R85" s="1">
        <v>0.24199999999999999</v>
      </c>
      <c r="S85" s="1">
        <v>0.76800000000000002</v>
      </c>
      <c r="T85" s="80">
        <f t="shared" si="1"/>
        <v>0.505</v>
      </c>
    </row>
    <row r="86" spans="1:20" x14ac:dyDescent="0.3">
      <c r="A86" s="157"/>
      <c r="B86" s="31"/>
      <c r="C86" s="25" t="s">
        <v>6</v>
      </c>
      <c r="D86" s="25" t="s">
        <v>10</v>
      </c>
      <c r="E86" s="25" t="s">
        <v>5</v>
      </c>
      <c r="F86" s="25" t="s">
        <v>10</v>
      </c>
      <c r="G86" s="25" t="s">
        <v>10</v>
      </c>
      <c r="H86" s="25" t="s">
        <v>85</v>
      </c>
      <c r="I86" s="25" t="s">
        <v>13</v>
      </c>
      <c r="J86" s="26">
        <v>0.91600000000000004</v>
      </c>
      <c r="K86" s="32">
        <v>0.78900000000000003</v>
      </c>
      <c r="M86" s="88">
        <f>IF(NOT(AND(ISBLANK(results!$J86), ISBLANK(results!$K86))), (results!$J86+results!$K86)/2, "")</f>
        <v>0.85250000000000004</v>
      </c>
      <c r="O86" s="125" t="s">
        <v>171</v>
      </c>
      <c r="P86" s="71" t="s">
        <v>85</v>
      </c>
      <c r="Q86" s="1" t="s">
        <v>13</v>
      </c>
      <c r="R86" s="1">
        <v>0.24199999999999999</v>
      </c>
      <c r="S86" s="1">
        <v>0.76800000000000002</v>
      </c>
      <c r="T86" s="80">
        <f t="shared" si="1"/>
        <v>0.505</v>
      </c>
    </row>
    <row r="87" spans="1:20" x14ac:dyDescent="0.3">
      <c r="A87" s="157"/>
      <c r="B87" s="31"/>
      <c r="C87" s="25" t="s">
        <v>6</v>
      </c>
      <c r="D87" s="25" t="s">
        <v>10</v>
      </c>
      <c r="E87" s="25" t="s">
        <v>5</v>
      </c>
      <c r="F87" s="25" t="s">
        <v>10</v>
      </c>
      <c r="G87" s="25" t="s">
        <v>10</v>
      </c>
      <c r="H87" s="25" t="s">
        <v>84</v>
      </c>
      <c r="I87" s="25" t="s">
        <v>13</v>
      </c>
      <c r="J87" s="26">
        <v>0.92700000000000005</v>
      </c>
      <c r="K87" s="32">
        <v>0.79500000000000004</v>
      </c>
      <c r="M87" s="88">
        <f>IF(NOT(AND(ISBLANK(results!$J87), ISBLANK(results!$K87))), (results!$J87+results!$K87)/2, "")</f>
        <v>0.86099999999999999</v>
      </c>
      <c r="O87" s="125" t="s">
        <v>171</v>
      </c>
      <c r="P87" s="71" t="s">
        <v>84</v>
      </c>
      <c r="Q87" s="1" t="s">
        <v>13</v>
      </c>
      <c r="R87" s="1">
        <v>0.24199999999999999</v>
      </c>
      <c r="S87" s="1">
        <v>0.76800000000000002</v>
      </c>
      <c r="T87" s="80">
        <f t="shared" si="1"/>
        <v>0.505</v>
      </c>
    </row>
    <row r="88" spans="1:20" x14ac:dyDescent="0.3">
      <c r="A88" s="157"/>
      <c r="B88" s="64"/>
      <c r="C88" s="65" t="s">
        <v>6</v>
      </c>
      <c r="D88" s="65" t="s">
        <v>10</v>
      </c>
      <c r="E88" s="65" t="s">
        <v>5</v>
      </c>
      <c r="F88" s="65" t="s">
        <v>10</v>
      </c>
      <c r="G88" s="65" t="s">
        <v>10</v>
      </c>
      <c r="H88" s="65" t="s">
        <v>9</v>
      </c>
      <c r="I88" s="65" t="s">
        <v>13</v>
      </c>
      <c r="J88" s="66">
        <v>0.93100000000000005</v>
      </c>
      <c r="K88" s="67">
        <v>0.79600000000000004</v>
      </c>
      <c r="M88" s="88">
        <f>IF(NOT(AND(ISBLANK(results!$J88), ISBLANK(results!$K88))), (results!$J88+results!$K88)/2, "")</f>
        <v>0.86350000000000005</v>
      </c>
      <c r="O88" s="135" t="s">
        <v>171</v>
      </c>
      <c r="P88" s="136" t="s">
        <v>9</v>
      </c>
      <c r="Q88" s="137" t="s">
        <v>13</v>
      </c>
      <c r="R88" s="137">
        <v>0.24299999999999999</v>
      </c>
      <c r="S88" s="137">
        <v>0.76800000000000002</v>
      </c>
      <c r="T88" s="138">
        <f t="shared" si="1"/>
        <v>0.50550000000000006</v>
      </c>
    </row>
    <row r="89" spans="1:20" x14ac:dyDescent="0.3">
      <c r="A89" s="157"/>
      <c r="B89" s="31"/>
      <c r="C89" s="25" t="s">
        <v>6</v>
      </c>
      <c r="D89" s="25" t="s">
        <v>10</v>
      </c>
      <c r="E89" s="25" t="s">
        <v>5</v>
      </c>
      <c r="F89" s="25" t="s">
        <v>10</v>
      </c>
      <c r="G89" s="25" t="s">
        <v>10</v>
      </c>
      <c r="H89" s="25" t="s">
        <v>8</v>
      </c>
      <c r="I89" s="25" t="s">
        <v>86</v>
      </c>
      <c r="J89" s="26">
        <v>0.92400000000000004</v>
      </c>
      <c r="K89" s="32">
        <v>0.79700000000000004</v>
      </c>
      <c r="M89" s="88">
        <f>IF(NOT(AND(ISBLANK(results!$J89), ISBLANK(results!$K89))), (results!$J89+results!$K89)/2, "")</f>
        <v>0.86050000000000004</v>
      </c>
      <c r="O89" s="125" t="s">
        <v>171</v>
      </c>
      <c r="P89" s="71" t="s">
        <v>8</v>
      </c>
      <c r="Q89" s="1" t="s">
        <v>86</v>
      </c>
      <c r="R89" s="1">
        <v>0.24199999999999999</v>
      </c>
      <c r="S89" s="1">
        <v>0.76800000000000002</v>
      </c>
      <c r="T89" s="80">
        <f t="shared" si="1"/>
        <v>0.505</v>
      </c>
    </row>
    <row r="90" spans="1:20" x14ac:dyDescent="0.3">
      <c r="A90" s="157"/>
      <c r="B90" s="31"/>
      <c r="C90" s="25" t="s">
        <v>6</v>
      </c>
      <c r="D90" s="25" t="s">
        <v>10</v>
      </c>
      <c r="E90" s="25" t="s">
        <v>5</v>
      </c>
      <c r="F90" s="25" t="s">
        <v>10</v>
      </c>
      <c r="G90" s="25" t="s">
        <v>10</v>
      </c>
      <c r="H90" s="25" t="s">
        <v>85</v>
      </c>
      <c r="I90" s="25" t="s">
        <v>86</v>
      </c>
      <c r="J90" s="26">
        <v>0.93799999999999994</v>
      </c>
      <c r="K90" s="32">
        <v>0.79200000000000004</v>
      </c>
      <c r="M90" s="72">
        <f>IF(NOT(AND(ISBLANK(results!$J90), ISBLANK(results!$K90))), (results!$J90+results!$K90)/2, "")</f>
        <v>0.86499999999999999</v>
      </c>
      <c r="O90" s="125" t="s">
        <v>171</v>
      </c>
      <c r="P90" s="71" t="s">
        <v>85</v>
      </c>
      <c r="Q90" s="1" t="s">
        <v>86</v>
      </c>
      <c r="R90" s="1">
        <v>0.24299999999999999</v>
      </c>
      <c r="S90" s="1">
        <v>0.76800000000000002</v>
      </c>
      <c r="T90" s="80">
        <f t="shared" si="1"/>
        <v>0.50550000000000006</v>
      </c>
    </row>
    <row r="91" spans="1:20" x14ac:dyDescent="0.3">
      <c r="A91" s="157"/>
      <c r="B91" s="31"/>
      <c r="C91" s="25" t="s">
        <v>6</v>
      </c>
      <c r="D91" s="25" t="s">
        <v>10</v>
      </c>
      <c r="E91" s="25" t="s">
        <v>5</v>
      </c>
      <c r="F91" s="25" t="s">
        <v>10</v>
      </c>
      <c r="G91" s="25" t="s">
        <v>10</v>
      </c>
      <c r="H91" s="25" t="s">
        <v>84</v>
      </c>
      <c r="I91" s="25" t="s">
        <v>86</v>
      </c>
      <c r="J91" s="26">
        <v>0.93600000000000005</v>
      </c>
      <c r="K91" s="32">
        <v>0.78700000000000003</v>
      </c>
      <c r="M91" s="88">
        <f>IF(NOT(AND(ISBLANK(results!$J91), ISBLANK(results!$K91))), (results!$J91+results!$K91)/2, "")</f>
        <v>0.86150000000000004</v>
      </c>
      <c r="O91" s="125" t="s">
        <v>171</v>
      </c>
      <c r="P91" s="71" t="s">
        <v>84</v>
      </c>
      <c r="Q91" s="1" t="s">
        <v>86</v>
      </c>
      <c r="R91" s="1">
        <v>0.24399999999999999</v>
      </c>
      <c r="S91" s="1">
        <v>0.76800000000000002</v>
      </c>
      <c r="T91" s="80">
        <f t="shared" si="1"/>
        <v>0.50600000000000001</v>
      </c>
    </row>
    <row r="92" spans="1:20" x14ac:dyDescent="0.3">
      <c r="A92" s="157"/>
      <c r="B92" s="31"/>
      <c r="C92" s="25" t="s">
        <v>6</v>
      </c>
      <c r="D92" s="25" t="s">
        <v>10</v>
      </c>
      <c r="E92" s="25" t="s">
        <v>5</v>
      </c>
      <c r="F92" s="25" t="s">
        <v>10</v>
      </c>
      <c r="G92" s="25" t="s">
        <v>10</v>
      </c>
      <c r="H92" s="25" t="s">
        <v>9</v>
      </c>
      <c r="I92" s="25" t="s">
        <v>86</v>
      </c>
      <c r="J92" s="26">
        <v>0.92600000000000005</v>
      </c>
      <c r="K92" s="32">
        <v>0.78800000000000003</v>
      </c>
      <c r="M92" s="88">
        <f>IF(NOT(AND(ISBLANK(results!$J92), ISBLANK(results!$K92))), (results!$J92+results!$K92)/2, "")</f>
        <v>0.85699999999999998</v>
      </c>
      <c r="O92" s="126" t="s">
        <v>171</v>
      </c>
      <c r="P92" s="127" t="s">
        <v>9</v>
      </c>
      <c r="Q92" s="128" t="s">
        <v>86</v>
      </c>
      <c r="R92" s="128">
        <v>0.251</v>
      </c>
      <c r="S92" s="128">
        <v>0.76800000000000002</v>
      </c>
      <c r="T92" s="80">
        <f t="shared" si="1"/>
        <v>0.50950000000000006</v>
      </c>
    </row>
    <row r="93" spans="1:20" x14ac:dyDescent="0.3">
      <c r="A93" s="157"/>
      <c r="B93" s="27"/>
      <c r="C93" s="28" t="s">
        <v>6</v>
      </c>
      <c r="D93" s="28" t="s">
        <v>15</v>
      </c>
      <c r="E93" s="28" t="s">
        <v>5</v>
      </c>
      <c r="F93" s="28" t="s">
        <v>12</v>
      </c>
      <c r="G93" s="28" t="s">
        <v>12</v>
      </c>
      <c r="H93" s="28" t="s">
        <v>8</v>
      </c>
      <c r="I93" s="28" t="s">
        <v>82</v>
      </c>
      <c r="J93" s="29">
        <v>0.749</v>
      </c>
      <c r="K93" s="30">
        <v>0.78800000000000003</v>
      </c>
      <c r="M93" s="88">
        <f>IF(NOT(AND(ISBLANK(results!$J93), ISBLANK(results!$K93))), (results!$J93+results!$K93)/2, "")</f>
        <v>0.76849999999999996</v>
      </c>
      <c r="O93" s="122" t="s">
        <v>172</v>
      </c>
      <c r="P93" s="123" t="s">
        <v>8</v>
      </c>
      <c r="Q93" s="104" t="s">
        <v>82</v>
      </c>
      <c r="R93" s="104">
        <v>0.64100000000000001</v>
      </c>
      <c r="S93" s="104">
        <v>0.77700000000000002</v>
      </c>
      <c r="T93" s="124">
        <f t="shared" si="1"/>
        <v>0.70900000000000007</v>
      </c>
    </row>
    <row r="94" spans="1:20" x14ac:dyDescent="0.3">
      <c r="A94" s="157"/>
      <c r="B94" s="31"/>
      <c r="C94" s="25" t="s">
        <v>6</v>
      </c>
      <c r="D94" s="25" t="s">
        <v>15</v>
      </c>
      <c r="E94" s="25" t="s">
        <v>5</v>
      </c>
      <c r="F94" s="25" t="s">
        <v>12</v>
      </c>
      <c r="G94" s="25" t="s">
        <v>12</v>
      </c>
      <c r="H94" s="25" t="s">
        <v>85</v>
      </c>
      <c r="I94" s="25" t="s">
        <v>82</v>
      </c>
      <c r="J94" s="26">
        <v>0.81899999999999995</v>
      </c>
      <c r="K94" s="32">
        <v>0.79400000000000004</v>
      </c>
      <c r="M94" s="88">
        <f>IF(NOT(AND(ISBLANK(results!$J94), ISBLANK(results!$K94))), (results!$J94+results!$K94)/2, "")</f>
        <v>0.80649999999999999</v>
      </c>
      <c r="O94" s="125" t="s">
        <v>172</v>
      </c>
      <c r="P94" s="71" t="s">
        <v>85</v>
      </c>
      <c r="Q94" s="1" t="s">
        <v>82</v>
      </c>
      <c r="R94" s="1">
        <v>0.74</v>
      </c>
      <c r="S94" s="1">
        <v>0.78900000000000003</v>
      </c>
      <c r="T94" s="80">
        <f t="shared" si="1"/>
        <v>0.76449999999999996</v>
      </c>
    </row>
    <row r="95" spans="1:20" x14ac:dyDescent="0.3">
      <c r="A95" s="157"/>
      <c r="B95" s="31"/>
      <c r="C95" s="25" t="s">
        <v>6</v>
      </c>
      <c r="D95" s="25" t="s">
        <v>15</v>
      </c>
      <c r="E95" s="25" t="s">
        <v>5</v>
      </c>
      <c r="F95" s="25" t="s">
        <v>12</v>
      </c>
      <c r="G95" s="25" t="s">
        <v>12</v>
      </c>
      <c r="H95" s="25" t="s">
        <v>84</v>
      </c>
      <c r="I95" s="25" t="s">
        <v>82</v>
      </c>
      <c r="J95" s="26">
        <v>0.86</v>
      </c>
      <c r="K95" s="32">
        <v>0.79800000000000004</v>
      </c>
      <c r="M95" s="88">
        <f>IF(NOT(AND(ISBLANK(results!$J95), ISBLANK(results!$K95))), (results!$J95+results!$K95)/2, "")</f>
        <v>0.82899999999999996</v>
      </c>
      <c r="O95" s="125" t="s">
        <v>172</v>
      </c>
      <c r="P95" s="71" t="s">
        <v>84</v>
      </c>
      <c r="Q95" s="1" t="s">
        <v>82</v>
      </c>
      <c r="R95" s="1">
        <v>0.82099999999999995</v>
      </c>
      <c r="S95" s="1">
        <v>0.79600000000000004</v>
      </c>
      <c r="T95" s="80">
        <f t="shared" si="1"/>
        <v>0.8085</v>
      </c>
    </row>
    <row r="96" spans="1:20" x14ac:dyDescent="0.3">
      <c r="A96" s="157"/>
      <c r="B96" s="64"/>
      <c r="C96" s="65" t="s">
        <v>6</v>
      </c>
      <c r="D96" s="65" t="s">
        <v>15</v>
      </c>
      <c r="E96" s="65" t="s">
        <v>5</v>
      </c>
      <c r="F96" s="65" t="s">
        <v>12</v>
      </c>
      <c r="G96" s="65" t="s">
        <v>12</v>
      </c>
      <c r="H96" s="65" t="s">
        <v>9</v>
      </c>
      <c r="I96" s="65" t="s">
        <v>82</v>
      </c>
      <c r="J96" s="66">
        <v>0.879</v>
      </c>
      <c r="K96" s="67">
        <v>0.79400000000000004</v>
      </c>
      <c r="M96" s="88">
        <f>IF(NOT(AND(ISBLANK(results!$J96), ISBLANK(results!$K96))), (results!$J96+results!$K96)/2, "")</f>
        <v>0.83650000000000002</v>
      </c>
      <c r="O96" s="135" t="s">
        <v>172</v>
      </c>
      <c r="P96" s="136" t="s">
        <v>9</v>
      </c>
      <c r="Q96" s="137" t="s">
        <v>82</v>
      </c>
      <c r="R96" s="137">
        <v>0.83399999999999996</v>
      </c>
      <c r="S96" s="137">
        <v>0.78600000000000003</v>
      </c>
      <c r="T96" s="138">
        <f t="shared" si="1"/>
        <v>0.81</v>
      </c>
    </row>
    <row r="97" spans="1:20" x14ac:dyDescent="0.3">
      <c r="A97" s="157"/>
      <c r="B97" s="31"/>
      <c r="C97" s="25" t="s">
        <v>6</v>
      </c>
      <c r="D97" s="25" t="s">
        <v>15</v>
      </c>
      <c r="E97" s="25" t="s">
        <v>5</v>
      </c>
      <c r="F97" s="25" t="s">
        <v>12</v>
      </c>
      <c r="G97" s="25" t="s">
        <v>12</v>
      </c>
      <c r="H97" s="25" t="s">
        <v>8</v>
      </c>
      <c r="I97" s="25" t="s">
        <v>13</v>
      </c>
      <c r="J97" s="26">
        <v>0.89200000000000002</v>
      </c>
      <c r="K97" s="32">
        <v>0.79700000000000004</v>
      </c>
      <c r="M97" s="88">
        <f>IF(NOT(AND(ISBLANK(results!$J97), ISBLANK(results!$K97))), (results!$J97+results!$K97)/2, "")</f>
        <v>0.84450000000000003</v>
      </c>
      <c r="O97" s="125" t="s">
        <v>172</v>
      </c>
      <c r="P97" s="71" t="s">
        <v>8</v>
      </c>
      <c r="Q97" s="1" t="s">
        <v>13</v>
      </c>
      <c r="R97" s="1">
        <v>0.84199999999999997</v>
      </c>
      <c r="S97" s="1">
        <v>0.79700000000000004</v>
      </c>
      <c r="T97" s="80">
        <f t="shared" si="1"/>
        <v>0.81950000000000001</v>
      </c>
    </row>
    <row r="98" spans="1:20" x14ac:dyDescent="0.3">
      <c r="A98" s="157"/>
      <c r="B98" s="31"/>
      <c r="C98" s="25" t="s">
        <v>6</v>
      </c>
      <c r="D98" s="25" t="s">
        <v>15</v>
      </c>
      <c r="E98" s="25" t="s">
        <v>5</v>
      </c>
      <c r="F98" s="25" t="s">
        <v>12</v>
      </c>
      <c r="G98" s="25" t="s">
        <v>12</v>
      </c>
      <c r="H98" s="25" t="s">
        <v>85</v>
      </c>
      <c r="I98" s="25" t="s">
        <v>13</v>
      </c>
      <c r="J98" s="26">
        <v>0.91900000000000004</v>
      </c>
      <c r="K98" s="32">
        <v>0.79700000000000004</v>
      </c>
      <c r="M98" s="88">
        <f>IF(NOT(AND(ISBLANK(results!$J98), ISBLANK(results!$K98))), (results!$J98+results!$K98)/2, "")</f>
        <v>0.8580000000000001</v>
      </c>
      <c r="O98" s="125" t="s">
        <v>172</v>
      </c>
      <c r="P98" s="71" t="s">
        <v>85</v>
      </c>
      <c r="Q98" s="1" t="s">
        <v>13</v>
      </c>
      <c r="R98" s="1">
        <v>0.89600000000000002</v>
      </c>
      <c r="S98" s="1">
        <v>0.79500000000000004</v>
      </c>
      <c r="T98" s="80">
        <f t="shared" si="1"/>
        <v>0.84550000000000003</v>
      </c>
    </row>
    <row r="99" spans="1:20" x14ac:dyDescent="0.3">
      <c r="A99" s="157"/>
      <c r="B99" s="31"/>
      <c r="C99" s="25" t="s">
        <v>6</v>
      </c>
      <c r="D99" s="25" t="s">
        <v>15</v>
      </c>
      <c r="E99" s="25" t="s">
        <v>5</v>
      </c>
      <c r="F99" s="25" t="s">
        <v>12</v>
      </c>
      <c r="G99" s="25" t="s">
        <v>12</v>
      </c>
      <c r="H99" s="25" t="s">
        <v>84</v>
      </c>
      <c r="I99" s="25" t="s">
        <v>13</v>
      </c>
      <c r="J99" s="26">
        <v>0.93</v>
      </c>
      <c r="K99" s="32">
        <v>0.79400000000000004</v>
      </c>
      <c r="M99" s="88">
        <f>IF(NOT(AND(ISBLANK(results!$J99), ISBLANK(results!$K99))), (results!$J99+results!$K99)/2, "")</f>
        <v>0.8620000000000001</v>
      </c>
      <c r="O99" s="125" t="s">
        <v>172</v>
      </c>
      <c r="P99" s="71" t="s">
        <v>84</v>
      </c>
      <c r="Q99" s="1" t="s">
        <v>13</v>
      </c>
      <c r="R99" s="1">
        <v>0.91100000000000003</v>
      </c>
      <c r="S99" s="1">
        <v>0.78900000000000003</v>
      </c>
      <c r="T99" s="155">
        <f t="shared" si="1"/>
        <v>0.85000000000000009</v>
      </c>
    </row>
    <row r="100" spans="1:20" x14ac:dyDescent="0.3">
      <c r="A100" s="157"/>
      <c r="B100" s="64"/>
      <c r="C100" s="65" t="s">
        <v>6</v>
      </c>
      <c r="D100" s="65" t="s">
        <v>15</v>
      </c>
      <c r="E100" s="65" t="s">
        <v>5</v>
      </c>
      <c r="F100" s="65" t="s">
        <v>12</v>
      </c>
      <c r="G100" s="65" t="s">
        <v>12</v>
      </c>
      <c r="H100" s="65" t="s">
        <v>9</v>
      </c>
      <c r="I100" s="65" t="s">
        <v>13</v>
      </c>
      <c r="J100" s="66">
        <v>0.93300000000000005</v>
      </c>
      <c r="K100" s="67">
        <v>0.78100000000000003</v>
      </c>
      <c r="M100" s="88">
        <f>IF(NOT(AND(ISBLANK(results!$J100), ISBLANK(results!$K100))), (results!$J100+results!$K100)/2, "")</f>
        <v>0.85699999999999998</v>
      </c>
      <c r="O100" s="135" t="s">
        <v>172</v>
      </c>
      <c r="P100" s="136" t="s">
        <v>9</v>
      </c>
      <c r="Q100" s="137" t="s">
        <v>13</v>
      </c>
      <c r="R100" s="137">
        <v>0.91900000000000004</v>
      </c>
      <c r="S100" s="137">
        <v>0.79500000000000004</v>
      </c>
      <c r="T100" s="150">
        <f t="shared" si="1"/>
        <v>0.85699999999999998</v>
      </c>
    </row>
    <row r="101" spans="1:20" x14ac:dyDescent="0.3">
      <c r="A101" s="157"/>
      <c r="B101" s="31"/>
      <c r="C101" s="25" t="s">
        <v>6</v>
      </c>
      <c r="D101" s="25" t="s">
        <v>15</v>
      </c>
      <c r="E101" s="25" t="s">
        <v>5</v>
      </c>
      <c r="F101" s="25" t="s">
        <v>12</v>
      </c>
      <c r="G101" s="25" t="s">
        <v>12</v>
      </c>
      <c r="H101" s="25" t="s">
        <v>8</v>
      </c>
      <c r="I101" s="25" t="s">
        <v>86</v>
      </c>
      <c r="J101" s="26">
        <v>0.92100000000000004</v>
      </c>
      <c r="K101" s="32">
        <v>0.79400000000000004</v>
      </c>
      <c r="M101" s="88">
        <f>IF(NOT(AND(ISBLANK(results!$J101), ISBLANK(results!$K101))), (results!$J101+results!$K101)/2, "")</f>
        <v>0.85750000000000004</v>
      </c>
      <c r="O101" s="125" t="s">
        <v>172</v>
      </c>
      <c r="P101" s="71" t="s">
        <v>8</v>
      </c>
      <c r="Q101" s="1" t="s">
        <v>86</v>
      </c>
      <c r="R101" s="1">
        <v>0.90400000000000003</v>
      </c>
      <c r="S101" s="1">
        <v>0.78900000000000003</v>
      </c>
      <c r="T101" s="80">
        <f t="shared" si="1"/>
        <v>0.84650000000000003</v>
      </c>
    </row>
    <row r="102" spans="1:20" x14ac:dyDescent="0.3">
      <c r="A102" s="157"/>
      <c r="B102" s="31"/>
      <c r="C102" s="25" t="s">
        <v>6</v>
      </c>
      <c r="D102" s="25" t="s">
        <v>15</v>
      </c>
      <c r="E102" s="25" t="s">
        <v>5</v>
      </c>
      <c r="F102" s="25" t="s">
        <v>12</v>
      </c>
      <c r="G102" s="25" t="s">
        <v>12</v>
      </c>
      <c r="H102" s="25" t="s">
        <v>85</v>
      </c>
      <c r="I102" s="25" t="s">
        <v>86</v>
      </c>
      <c r="J102" s="26">
        <v>0.93899999999999995</v>
      </c>
      <c r="K102" s="32">
        <v>0.79400000000000004</v>
      </c>
      <c r="M102" s="72">
        <f>IF(NOT(AND(ISBLANK(results!$J102), ISBLANK(results!$K102))), (results!$J102+results!$K102)/2, "")</f>
        <v>0.86650000000000005</v>
      </c>
      <c r="O102" s="125" t="s">
        <v>172</v>
      </c>
      <c r="P102" s="71" t="s">
        <v>85</v>
      </c>
      <c r="Q102" s="1" t="s">
        <v>86</v>
      </c>
      <c r="R102" s="1">
        <v>0.93100000000000005</v>
      </c>
      <c r="S102" s="1">
        <v>0.79700000000000004</v>
      </c>
      <c r="T102" s="148">
        <f t="shared" si="1"/>
        <v>0.8640000000000001</v>
      </c>
    </row>
    <row r="103" spans="1:20" x14ac:dyDescent="0.3">
      <c r="A103" s="157"/>
      <c r="B103" s="31"/>
      <c r="C103" s="25" t="s">
        <v>6</v>
      </c>
      <c r="D103" s="25" t="s">
        <v>15</v>
      </c>
      <c r="E103" s="25" t="s">
        <v>5</v>
      </c>
      <c r="F103" s="25" t="s">
        <v>12</v>
      </c>
      <c r="G103" s="25" t="s">
        <v>12</v>
      </c>
      <c r="H103" s="25" t="s">
        <v>84</v>
      </c>
      <c r="I103" s="25" t="s">
        <v>86</v>
      </c>
      <c r="J103" s="26">
        <v>0.93700000000000006</v>
      </c>
      <c r="K103" s="32">
        <v>0.78900000000000003</v>
      </c>
      <c r="M103" s="88">
        <f>IF(NOT(AND(ISBLANK(results!$J103), ISBLANK(results!$K103))), (results!$J103+results!$K103)/2, "")</f>
        <v>0.86299999999999999</v>
      </c>
      <c r="O103" s="125" t="s">
        <v>172</v>
      </c>
      <c r="P103" s="71" t="s">
        <v>84</v>
      </c>
      <c r="Q103" s="1" t="s">
        <v>86</v>
      </c>
      <c r="R103" s="1">
        <v>0.93100000000000005</v>
      </c>
      <c r="S103" s="1">
        <v>0.79400000000000004</v>
      </c>
      <c r="T103" s="148">
        <f t="shared" si="1"/>
        <v>0.86250000000000004</v>
      </c>
    </row>
    <row r="104" spans="1:20" x14ac:dyDescent="0.3">
      <c r="A104" s="157"/>
      <c r="B104" s="31"/>
      <c r="C104" s="25" t="s">
        <v>6</v>
      </c>
      <c r="D104" s="25" t="s">
        <v>15</v>
      </c>
      <c r="E104" s="25" t="s">
        <v>5</v>
      </c>
      <c r="F104" s="25" t="s">
        <v>12</v>
      </c>
      <c r="G104" s="25" t="s">
        <v>12</v>
      </c>
      <c r="H104" s="25" t="s">
        <v>9</v>
      </c>
      <c r="I104" s="25" t="s">
        <v>86</v>
      </c>
      <c r="J104" s="26">
        <v>0.93899999999999995</v>
      </c>
      <c r="K104" s="32">
        <v>0.78900000000000003</v>
      </c>
      <c r="M104" s="88">
        <f>IF(NOT(AND(ISBLANK(results!$J104), ISBLANK(results!$K104))), (results!$J104+results!$K104)/2, "")</f>
        <v>0.86399999999999999</v>
      </c>
      <c r="O104" s="126" t="s">
        <v>172</v>
      </c>
      <c r="P104" s="127" t="s">
        <v>9</v>
      </c>
      <c r="Q104" s="128" t="s">
        <v>86</v>
      </c>
      <c r="R104" s="128">
        <v>0.93700000000000006</v>
      </c>
      <c r="S104" s="128">
        <v>0.79400000000000004</v>
      </c>
      <c r="T104" s="149">
        <f>IF(NOT(AND(ISBLANK(R104), ISBLANK(S104))), (R104+S104)/2, "")</f>
        <v>0.86550000000000005</v>
      </c>
    </row>
    <row r="105" spans="1:20" x14ac:dyDescent="0.3">
      <c r="A105" s="157"/>
      <c r="B105" s="27"/>
      <c r="C105" s="28" t="s">
        <v>6</v>
      </c>
      <c r="D105" s="28" t="s">
        <v>10</v>
      </c>
      <c r="E105" s="28" t="s">
        <v>5</v>
      </c>
      <c r="F105" s="28" t="s">
        <v>12</v>
      </c>
      <c r="G105" s="28" t="s">
        <v>12</v>
      </c>
      <c r="H105" s="28" t="s">
        <v>8</v>
      </c>
      <c r="I105" s="28" t="s">
        <v>82</v>
      </c>
      <c r="J105" s="29">
        <v>0.71</v>
      </c>
      <c r="K105" s="30">
        <v>0.78600000000000003</v>
      </c>
      <c r="M105" s="88">
        <f>IF(NOT(AND(ISBLANK(results!$J105), ISBLANK(results!$K105))), (results!$J105+results!$K105)/2, "")</f>
        <v>0.748</v>
      </c>
    </row>
    <row r="106" spans="1:20" x14ac:dyDescent="0.3">
      <c r="A106" s="157"/>
      <c r="B106" s="31"/>
      <c r="C106" s="25" t="s">
        <v>6</v>
      </c>
      <c r="D106" s="25" t="s">
        <v>10</v>
      </c>
      <c r="E106" s="25" t="s">
        <v>5</v>
      </c>
      <c r="F106" s="25" t="s">
        <v>12</v>
      </c>
      <c r="G106" s="25" t="s">
        <v>12</v>
      </c>
      <c r="H106" s="25" t="s">
        <v>85</v>
      </c>
      <c r="I106" s="25" t="s">
        <v>82</v>
      </c>
      <c r="J106" s="26">
        <v>0.82499999999999996</v>
      </c>
      <c r="K106" s="32">
        <v>0.79200000000000004</v>
      </c>
      <c r="M106" s="88">
        <f>IF(NOT(AND(ISBLANK(results!$J106), ISBLANK(results!$K106))), (results!$J106+results!$K106)/2, "")</f>
        <v>0.8085</v>
      </c>
    </row>
    <row r="107" spans="1:20" x14ac:dyDescent="0.3">
      <c r="A107" s="157"/>
      <c r="B107" s="31"/>
      <c r="C107" s="25" t="s">
        <v>6</v>
      </c>
      <c r="D107" s="25" t="s">
        <v>10</v>
      </c>
      <c r="E107" s="25" t="s">
        <v>5</v>
      </c>
      <c r="F107" s="25" t="s">
        <v>12</v>
      </c>
      <c r="G107" s="25" t="s">
        <v>12</v>
      </c>
      <c r="H107" s="25" t="s">
        <v>84</v>
      </c>
      <c r="I107" s="25" t="s">
        <v>82</v>
      </c>
      <c r="J107" s="26">
        <v>0.86699999999999999</v>
      </c>
      <c r="K107" s="32">
        <v>0.79300000000000004</v>
      </c>
      <c r="M107" s="88">
        <f>IF(NOT(AND(ISBLANK(results!$J107), ISBLANK(results!$K107))), (results!$J107+results!$K107)/2, "")</f>
        <v>0.83000000000000007</v>
      </c>
    </row>
    <row r="108" spans="1:20" x14ac:dyDescent="0.3">
      <c r="A108" s="157"/>
      <c r="B108" s="64"/>
      <c r="C108" s="65" t="s">
        <v>6</v>
      </c>
      <c r="D108" s="65" t="s">
        <v>10</v>
      </c>
      <c r="E108" s="65" t="s">
        <v>5</v>
      </c>
      <c r="F108" s="65" t="s">
        <v>12</v>
      </c>
      <c r="G108" s="65" t="s">
        <v>12</v>
      </c>
      <c r="H108" s="65" t="s">
        <v>9</v>
      </c>
      <c r="I108" s="65" t="s">
        <v>82</v>
      </c>
      <c r="J108" s="66">
        <v>0.88200000000000001</v>
      </c>
      <c r="K108" s="67">
        <v>0.79100000000000004</v>
      </c>
      <c r="M108" s="88">
        <f>IF(NOT(AND(ISBLANK(results!$J108), ISBLANK(results!$K108))), (results!$J108+results!$K108)/2, "")</f>
        <v>0.83650000000000002</v>
      </c>
    </row>
    <row r="109" spans="1:20" x14ac:dyDescent="0.3">
      <c r="A109" s="157"/>
      <c r="B109" s="31"/>
      <c r="C109" s="25" t="s">
        <v>6</v>
      </c>
      <c r="D109" s="25" t="s">
        <v>10</v>
      </c>
      <c r="E109" s="25" t="s">
        <v>5</v>
      </c>
      <c r="F109" s="25" t="s">
        <v>12</v>
      </c>
      <c r="G109" s="25" t="s">
        <v>12</v>
      </c>
      <c r="H109" s="25" t="s">
        <v>8</v>
      </c>
      <c r="I109" s="25" t="s">
        <v>13</v>
      </c>
      <c r="J109" s="26">
        <v>0.89400000000000002</v>
      </c>
      <c r="K109" s="32">
        <v>0.79400000000000004</v>
      </c>
      <c r="M109" s="88">
        <f>IF(NOT(AND(ISBLANK(results!$J109), ISBLANK(results!$K109))), (results!$J109+results!$K109)/2, "")</f>
        <v>0.84400000000000008</v>
      </c>
    </row>
    <row r="110" spans="1:20" x14ac:dyDescent="0.3">
      <c r="A110" s="157"/>
      <c r="B110" s="31"/>
      <c r="C110" s="25" t="s">
        <v>6</v>
      </c>
      <c r="D110" s="25" t="s">
        <v>10</v>
      </c>
      <c r="E110" s="25" t="s">
        <v>5</v>
      </c>
      <c r="F110" s="25" t="s">
        <v>12</v>
      </c>
      <c r="G110" s="25" t="s">
        <v>12</v>
      </c>
      <c r="H110" s="25" t="s">
        <v>85</v>
      </c>
      <c r="I110" s="25" t="s">
        <v>13</v>
      </c>
      <c r="J110" s="26">
        <v>0.91900000000000004</v>
      </c>
      <c r="K110" s="32">
        <v>0.79700000000000004</v>
      </c>
      <c r="M110" s="88">
        <f>IF(NOT(AND(ISBLANK(results!$J110), ISBLANK(results!$K110))), (results!$J110+results!$K110)/2, "")</f>
        <v>0.8580000000000001</v>
      </c>
    </row>
    <row r="111" spans="1:20" x14ac:dyDescent="0.3">
      <c r="A111" s="157"/>
      <c r="B111" s="31"/>
      <c r="C111" s="25" t="s">
        <v>6</v>
      </c>
      <c r="D111" s="25" t="s">
        <v>10</v>
      </c>
      <c r="E111" s="25" t="s">
        <v>5</v>
      </c>
      <c r="F111" s="25" t="s">
        <v>12</v>
      </c>
      <c r="G111" s="25" t="s">
        <v>12</v>
      </c>
      <c r="H111" s="25" t="s">
        <v>84</v>
      </c>
      <c r="I111" s="25" t="s">
        <v>13</v>
      </c>
      <c r="J111" s="26">
        <v>0.92700000000000005</v>
      </c>
      <c r="K111" s="32">
        <v>0.79500000000000004</v>
      </c>
      <c r="M111" s="88">
        <f>IF(NOT(AND(ISBLANK(results!$J111), ISBLANK(results!$K111))), (results!$J111+results!$K111)/2, "")</f>
        <v>0.86099999999999999</v>
      </c>
    </row>
    <row r="112" spans="1:20" x14ac:dyDescent="0.3">
      <c r="A112" s="157"/>
      <c r="B112" s="64"/>
      <c r="C112" s="65" t="s">
        <v>6</v>
      </c>
      <c r="D112" s="65" t="s">
        <v>10</v>
      </c>
      <c r="E112" s="65" t="s">
        <v>5</v>
      </c>
      <c r="F112" s="65" t="s">
        <v>12</v>
      </c>
      <c r="G112" s="65" t="s">
        <v>12</v>
      </c>
      <c r="H112" s="65" t="s">
        <v>9</v>
      </c>
      <c r="I112" s="65" t="s">
        <v>13</v>
      </c>
      <c r="J112" s="66">
        <v>0.92800000000000005</v>
      </c>
      <c r="K112" s="67">
        <v>0.79200000000000004</v>
      </c>
      <c r="M112" s="88">
        <f>IF(NOT(AND(ISBLANK(results!$J112), ISBLANK(results!$K112))), (results!$J112+results!$K112)/2, "")</f>
        <v>0.8600000000000001</v>
      </c>
    </row>
    <row r="113" spans="1:13" x14ac:dyDescent="0.3">
      <c r="A113" s="157"/>
      <c r="B113" s="31"/>
      <c r="C113" s="25" t="s">
        <v>6</v>
      </c>
      <c r="D113" s="25" t="s">
        <v>10</v>
      </c>
      <c r="E113" s="25" t="s">
        <v>5</v>
      </c>
      <c r="F113" s="25" t="s">
        <v>12</v>
      </c>
      <c r="G113" s="25" t="s">
        <v>12</v>
      </c>
      <c r="H113" s="25" t="s">
        <v>8</v>
      </c>
      <c r="I113" s="25" t="s">
        <v>86</v>
      </c>
      <c r="J113" s="26">
        <v>0.92</v>
      </c>
      <c r="K113" s="32">
        <v>0.79100000000000004</v>
      </c>
      <c r="M113" s="88">
        <f>IF(NOT(AND(ISBLANK(results!$J113), ISBLANK(results!$K113))), (results!$J113+results!$K113)/2, "")</f>
        <v>0.85550000000000004</v>
      </c>
    </row>
    <row r="114" spans="1:13" x14ac:dyDescent="0.3">
      <c r="A114" s="157"/>
      <c r="B114" s="31"/>
      <c r="C114" s="25" t="s">
        <v>6</v>
      </c>
      <c r="D114" s="25" t="s">
        <v>10</v>
      </c>
      <c r="E114" s="25" t="s">
        <v>5</v>
      </c>
      <c r="F114" s="25" t="s">
        <v>12</v>
      </c>
      <c r="G114" s="25" t="s">
        <v>12</v>
      </c>
      <c r="H114" s="25" t="s">
        <v>85</v>
      </c>
      <c r="I114" s="25" t="s">
        <v>86</v>
      </c>
      <c r="J114" s="26">
        <v>0.94</v>
      </c>
      <c r="K114" s="32">
        <v>0.79700000000000004</v>
      </c>
      <c r="M114" s="72">
        <f>IF(NOT(AND(ISBLANK(results!$J114), ISBLANK(results!$K114))), (results!$J114+results!$K114)/2, "")</f>
        <v>0.86850000000000005</v>
      </c>
    </row>
    <row r="115" spans="1:13" x14ac:dyDescent="0.3">
      <c r="A115" s="157"/>
      <c r="B115" s="31"/>
      <c r="C115" s="25" t="s">
        <v>6</v>
      </c>
      <c r="D115" s="25" t="s">
        <v>10</v>
      </c>
      <c r="E115" s="25" t="s">
        <v>5</v>
      </c>
      <c r="F115" s="25" t="s">
        <v>12</v>
      </c>
      <c r="G115" s="25" t="s">
        <v>12</v>
      </c>
      <c r="H115" s="25" t="s">
        <v>84</v>
      </c>
      <c r="I115" s="25" t="s">
        <v>86</v>
      </c>
      <c r="J115" s="26">
        <v>0.93799999999999994</v>
      </c>
      <c r="K115" s="32">
        <v>0.79100000000000004</v>
      </c>
      <c r="M115" s="88">
        <f>IF(NOT(AND(ISBLANK(results!$J115), ISBLANK(results!$K115))), (results!$J115+results!$K115)/2, "")</f>
        <v>0.86450000000000005</v>
      </c>
    </row>
    <row r="116" spans="1:13" x14ac:dyDescent="0.3">
      <c r="A116" s="158"/>
      <c r="B116" s="54"/>
      <c r="C116" s="36" t="s">
        <v>6</v>
      </c>
      <c r="D116" s="36" t="s">
        <v>10</v>
      </c>
      <c r="E116" s="36" t="s">
        <v>5</v>
      </c>
      <c r="F116" s="36" t="s">
        <v>12</v>
      </c>
      <c r="G116" s="36" t="s">
        <v>12</v>
      </c>
      <c r="H116" s="36" t="s">
        <v>9</v>
      </c>
      <c r="I116" s="36" t="s">
        <v>86</v>
      </c>
      <c r="J116" s="37">
        <v>0.93899999999999995</v>
      </c>
      <c r="K116" s="55">
        <v>0.78900000000000003</v>
      </c>
      <c r="M116" s="88">
        <f>IF(NOT(AND(ISBLANK(results!$J116), ISBLANK(results!$K116))), (results!$J116+results!$K116)/2, "")</f>
        <v>0.86399999999999999</v>
      </c>
    </row>
    <row r="117" spans="1:13" x14ac:dyDescent="0.3">
      <c r="B117" s="24"/>
      <c r="C117" s="25"/>
      <c r="D117" s="25"/>
      <c r="E117" s="25"/>
      <c r="F117" s="25"/>
      <c r="G117" s="25"/>
      <c r="H117" s="25"/>
      <c r="I117" s="25"/>
      <c r="J117" s="26"/>
      <c r="K117" s="26"/>
    </row>
    <row r="118" spans="1:13" x14ac:dyDescent="0.3">
      <c r="B118" s="24"/>
      <c r="C118" s="25"/>
      <c r="D118" s="25"/>
      <c r="E118" s="25"/>
      <c r="F118" s="25"/>
      <c r="G118" s="25"/>
      <c r="H118" s="25"/>
      <c r="I118" s="25"/>
      <c r="J118" s="26"/>
      <c r="K118" s="26"/>
    </row>
    <row r="119" spans="1:13" x14ac:dyDescent="0.3">
      <c r="B119" s="24"/>
      <c r="C119" s="25"/>
      <c r="D119" s="25"/>
      <c r="E119" s="25"/>
      <c r="F119" s="25"/>
      <c r="G119" s="25"/>
      <c r="H119" s="25"/>
      <c r="I119" s="25"/>
      <c r="J119" s="26"/>
      <c r="K119" s="26"/>
    </row>
    <row r="120" spans="1:13" x14ac:dyDescent="0.3">
      <c r="C120" s="2"/>
      <c r="D120" s="2"/>
      <c r="E120" s="2"/>
      <c r="F120" s="2"/>
      <c r="G120" s="2"/>
      <c r="H120" s="2"/>
      <c r="I120" s="2"/>
    </row>
    <row r="121" spans="1:13" x14ac:dyDescent="0.3">
      <c r="C121" s="2"/>
      <c r="D121" s="2"/>
      <c r="E121" s="2"/>
      <c r="F121" s="2"/>
      <c r="G121" s="2"/>
      <c r="H121" s="2"/>
      <c r="I121" s="2"/>
    </row>
    <row r="122" spans="1:13" x14ac:dyDescent="0.3">
      <c r="C122" s="2"/>
      <c r="D122" s="2"/>
      <c r="E122" s="2"/>
      <c r="F122" s="2"/>
      <c r="G122" s="2"/>
      <c r="H122" s="2"/>
      <c r="I122" s="2"/>
    </row>
    <row r="125" spans="1:13" x14ac:dyDescent="0.3">
      <c r="B125" s="159" t="s">
        <v>20</v>
      </c>
      <c r="C125" s="159"/>
      <c r="D125" s="159"/>
      <c r="E125" s="159"/>
      <c r="F125" s="159"/>
      <c r="G125" s="159"/>
      <c r="H125" s="159"/>
      <c r="I125" s="159"/>
      <c r="J125" s="159"/>
      <c r="K125" s="159"/>
    </row>
    <row r="127" spans="1:13" x14ac:dyDescent="0.3">
      <c r="B127" s="6" t="s">
        <v>74</v>
      </c>
      <c r="C127" s="6" t="s">
        <v>0</v>
      </c>
      <c r="D127" s="6" t="s">
        <v>16</v>
      </c>
      <c r="E127" s="6" t="s">
        <v>1</v>
      </c>
      <c r="F127" s="6" t="s">
        <v>2</v>
      </c>
      <c r="G127" s="6" t="s">
        <v>19</v>
      </c>
      <c r="H127" s="6" t="s">
        <v>3</v>
      </c>
      <c r="I127" s="6" t="s">
        <v>4</v>
      </c>
      <c r="J127" s="89" t="s">
        <v>22</v>
      </c>
      <c r="K127" s="90" t="s">
        <v>23</v>
      </c>
    </row>
    <row r="128" spans="1:13" x14ac:dyDescent="0.3">
      <c r="B128" s="7">
        <v>999</v>
      </c>
      <c r="C128" s="8" t="s">
        <v>5</v>
      </c>
      <c r="D128" s="8" t="s">
        <v>10</v>
      </c>
      <c r="E128" s="8" t="s">
        <v>5</v>
      </c>
      <c r="F128" s="8" t="s">
        <v>10</v>
      </c>
      <c r="G128" s="8" t="s">
        <v>15</v>
      </c>
      <c r="H128" s="8" t="s">
        <v>8</v>
      </c>
      <c r="I128" s="8" t="s">
        <v>13</v>
      </c>
      <c r="J128" s="91" t="s">
        <v>58</v>
      </c>
      <c r="K128" s="92" t="s">
        <v>56</v>
      </c>
    </row>
    <row r="129" spans="1:17" x14ac:dyDescent="0.3">
      <c r="B129" s="9">
        <v>998</v>
      </c>
      <c r="C129" s="10" t="s">
        <v>5</v>
      </c>
      <c r="D129" s="10" t="s">
        <v>10</v>
      </c>
      <c r="E129" s="10" t="s">
        <v>5</v>
      </c>
      <c r="F129" s="10" t="s">
        <v>10</v>
      </c>
      <c r="G129" s="10" t="s">
        <v>10</v>
      </c>
      <c r="H129" s="10" t="s">
        <v>8</v>
      </c>
      <c r="I129" s="10" t="s">
        <v>13</v>
      </c>
      <c r="J129" s="15" t="s">
        <v>59</v>
      </c>
      <c r="K129" s="93" t="s">
        <v>56</v>
      </c>
    </row>
    <row r="130" spans="1:17" ht="14.4" customHeight="1" x14ac:dyDescent="0.3">
      <c r="B130" s="9">
        <v>997</v>
      </c>
      <c r="C130" s="10" t="s">
        <v>5</v>
      </c>
      <c r="D130" s="10" t="s">
        <v>15</v>
      </c>
      <c r="E130" s="10" t="s">
        <v>5</v>
      </c>
      <c r="F130" s="10" t="s">
        <v>10</v>
      </c>
      <c r="G130" s="10" t="s">
        <v>15</v>
      </c>
      <c r="H130" s="10" t="s">
        <v>8</v>
      </c>
      <c r="I130" s="10" t="s">
        <v>13</v>
      </c>
      <c r="J130" s="15" t="s">
        <v>60</v>
      </c>
      <c r="K130" s="93" t="s">
        <v>56</v>
      </c>
    </row>
    <row r="131" spans="1:17" x14ac:dyDescent="0.3">
      <c r="A131" s="73"/>
      <c r="B131" s="9">
        <v>996</v>
      </c>
      <c r="C131" s="10" t="s">
        <v>5</v>
      </c>
      <c r="D131" s="10" t="s">
        <v>15</v>
      </c>
      <c r="E131" s="10" t="s">
        <v>5</v>
      </c>
      <c r="F131" s="10" t="s">
        <v>10</v>
      </c>
      <c r="G131" s="10" t="s">
        <v>10</v>
      </c>
      <c r="H131" s="10" t="s">
        <v>8</v>
      </c>
      <c r="I131" s="10" t="s">
        <v>13</v>
      </c>
      <c r="J131" s="15" t="s">
        <v>58</v>
      </c>
      <c r="K131" s="93" t="s">
        <v>57</v>
      </c>
    </row>
    <row r="132" spans="1:17" x14ac:dyDescent="0.3">
      <c r="A132" s="73"/>
      <c r="B132" s="9"/>
      <c r="C132" s="10" t="s">
        <v>5</v>
      </c>
      <c r="D132" s="10" t="s">
        <v>15</v>
      </c>
      <c r="E132" s="10" t="s">
        <v>7</v>
      </c>
      <c r="F132" s="10" t="s">
        <v>10</v>
      </c>
      <c r="G132" s="10" t="s">
        <v>10</v>
      </c>
      <c r="H132" s="10" t="s">
        <v>8</v>
      </c>
      <c r="I132" s="10" t="s">
        <v>13</v>
      </c>
      <c r="J132" s="15" t="s">
        <v>27</v>
      </c>
      <c r="K132" s="93" t="s">
        <v>68</v>
      </c>
    </row>
    <row r="133" spans="1:17" x14ac:dyDescent="0.3">
      <c r="A133" s="73"/>
      <c r="B133" s="9"/>
      <c r="C133" s="10" t="s">
        <v>5</v>
      </c>
      <c r="D133" s="10" t="s">
        <v>15</v>
      </c>
      <c r="E133" s="10" t="s">
        <v>7</v>
      </c>
      <c r="F133" s="10" t="s">
        <v>12</v>
      </c>
      <c r="G133" s="10" t="s">
        <v>12</v>
      </c>
      <c r="H133" s="10" t="s">
        <v>8</v>
      </c>
      <c r="I133" s="10" t="s">
        <v>13</v>
      </c>
      <c r="J133" s="15" t="s">
        <v>73</v>
      </c>
      <c r="K133" s="93" t="s">
        <v>68</v>
      </c>
    </row>
    <row r="134" spans="1:17" x14ac:dyDescent="0.3">
      <c r="A134" s="73"/>
      <c r="B134" s="9"/>
      <c r="C134" s="10"/>
      <c r="D134" s="10"/>
      <c r="E134" s="10"/>
      <c r="F134" s="10"/>
      <c r="G134" s="10"/>
      <c r="H134" s="10"/>
      <c r="I134" s="10"/>
      <c r="J134" s="15"/>
      <c r="K134" s="93"/>
    </row>
    <row r="135" spans="1:17" x14ac:dyDescent="0.3">
      <c r="A135" s="73"/>
      <c r="B135" s="9"/>
      <c r="C135" s="11"/>
      <c r="D135" s="11"/>
      <c r="E135" s="11"/>
      <c r="F135" s="11"/>
      <c r="G135" s="11"/>
      <c r="H135" s="11"/>
      <c r="I135" s="11"/>
      <c r="J135" s="94"/>
      <c r="K135" s="93"/>
      <c r="M135" s="72" t="s">
        <v>67</v>
      </c>
      <c r="O135" s="159" t="s">
        <v>148</v>
      </c>
      <c r="P135" s="159"/>
      <c r="Q135" s="159"/>
    </row>
    <row r="136" spans="1:17" ht="14.4" customHeight="1" x14ac:dyDescent="0.3">
      <c r="A136" s="156" t="s">
        <v>75</v>
      </c>
      <c r="B136" s="12"/>
      <c r="C136" s="13" t="s">
        <v>5</v>
      </c>
      <c r="D136" s="13" t="s">
        <v>15</v>
      </c>
      <c r="E136" s="13" t="s">
        <v>5</v>
      </c>
      <c r="F136" s="13" t="s">
        <v>10</v>
      </c>
      <c r="G136" s="13" t="s">
        <v>10</v>
      </c>
      <c r="H136" s="13" t="s">
        <v>8</v>
      </c>
      <c r="I136" s="13" t="s">
        <v>13</v>
      </c>
      <c r="J136" s="16" t="s">
        <v>79</v>
      </c>
      <c r="K136" s="95" t="s">
        <v>96</v>
      </c>
      <c r="M136" s="72">
        <f>IF(NOT(AND(ISBLANK(results!$J136), ISBLANK(results!$K136))), (results!$J136+results!$K136)/2, "")</f>
        <v>0.90650000000000008</v>
      </c>
      <c r="O136" s="5">
        <v>0.97599999999999998</v>
      </c>
      <c r="P136" s="5">
        <v>0.89800000000000002</v>
      </c>
      <c r="Q136" s="72">
        <f>(O136+P136)/2</f>
        <v>0.93700000000000006</v>
      </c>
    </row>
    <row r="137" spans="1:17" x14ac:dyDescent="0.3">
      <c r="A137" s="157"/>
      <c r="B137" s="9"/>
      <c r="C137" s="4" t="s">
        <v>5</v>
      </c>
      <c r="D137" s="4" t="s">
        <v>15</v>
      </c>
      <c r="E137" s="4" t="s">
        <v>6</v>
      </c>
      <c r="F137" s="4" t="s">
        <v>10</v>
      </c>
      <c r="G137" s="4" t="s">
        <v>10</v>
      </c>
      <c r="H137" s="4" t="s">
        <v>8</v>
      </c>
      <c r="I137" s="4" t="s">
        <v>13</v>
      </c>
      <c r="J137" s="93" t="s">
        <v>99</v>
      </c>
      <c r="K137" s="96" t="s">
        <v>100</v>
      </c>
      <c r="M137" s="88">
        <f>IF(NOT(AND(ISBLANK(results!$J137), ISBLANK(results!$K137))), (results!$J137+results!$K137)/2, "")</f>
        <v>0.86399999999999999</v>
      </c>
      <c r="O137" s="5">
        <v>0.95399999999999996</v>
      </c>
      <c r="P137" s="5">
        <v>0.90100000000000002</v>
      </c>
      <c r="Q137" s="88">
        <f t="shared" ref="Q137:Q171" si="2">(O137+P137)/2</f>
        <v>0.92749999999999999</v>
      </c>
    </row>
    <row r="138" spans="1:17" x14ac:dyDescent="0.3">
      <c r="A138" s="157"/>
      <c r="B138" s="9"/>
      <c r="C138" s="4" t="s">
        <v>5</v>
      </c>
      <c r="D138" s="4" t="s">
        <v>15</v>
      </c>
      <c r="E138" s="4" t="s">
        <v>7</v>
      </c>
      <c r="F138" s="4" t="s">
        <v>10</v>
      </c>
      <c r="G138" s="4" t="s">
        <v>10</v>
      </c>
      <c r="H138" s="4" t="s">
        <v>8</v>
      </c>
      <c r="I138" s="4" t="s">
        <v>13</v>
      </c>
      <c r="J138" s="93" t="s">
        <v>97</v>
      </c>
      <c r="K138" s="96" t="s">
        <v>98</v>
      </c>
      <c r="M138" s="88">
        <f>IF(NOT(AND(ISBLANK(results!$J138), ISBLANK(results!$K138))), (results!$J138+results!$K138)/2, "")</f>
        <v>0.76849999999999996</v>
      </c>
      <c r="O138" s="5">
        <v>0.95099999999999996</v>
      </c>
      <c r="P138" s="5">
        <v>0.89500000000000002</v>
      </c>
      <c r="Q138" s="88">
        <f t="shared" si="2"/>
        <v>0.92300000000000004</v>
      </c>
    </row>
    <row r="139" spans="1:17" x14ac:dyDescent="0.3">
      <c r="A139" s="157"/>
      <c r="B139" s="9"/>
      <c r="C139" s="4" t="s">
        <v>6</v>
      </c>
      <c r="D139" s="4" t="s">
        <v>15</v>
      </c>
      <c r="E139" s="4" t="s">
        <v>5</v>
      </c>
      <c r="F139" s="4" t="s">
        <v>10</v>
      </c>
      <c r="G139" s="4" t="s">
        <v>10</v>
      </c>
      <c r="H139" s="4" t="s">
        <v>8</v>
      </c>
      <c r="I139" s="4" t="s">
        <v>13</v>
      </c>
      <c r="J139" s="93" t="s">
        <v>95</v>
      </c>
      <c r="K139" s="96" t="s">
        <v>96</v>
      </c>
      <c r="M139" s="72">
        <f>IF(NOT(AND(ISBLANK(results!$J139), ISBLANK(results!$K139))), (results!$J139+results!$K139)/2, "")</f>
        <v>0.89850000000000008</v>
      </c>
      <c r="O139" s="5">
        <v>0.97</v>
      </c>
      <c r="P139" s="5">
        <v>0.89400000000000002</v>
      </c>
      <c r="Q139" s="88">
        <f t="shared" si="2"/>
        <v>0.93199999999999994</v>
      </c>
    </row>
    <row r="140" spans="1:17" x14ac:dyDescent="0.3">
      <c r="A140" s="157"/>
      <c r="B140" s="9"/>
      <c r="C140" s="4" t="s">
        <v>6</v>
      </c>
      <c r="D140" s="4" t="s">
        <v>15</v>
      </c>
      <c r="E140" s="4" t="s">
        <v>6</v>
      </c>
      <c r="F140" s="4" t="s">
        <v>10</v>
      </c>
      <c r="G140" s="4" t="s">
        <v>10</v>
      </c>
      <c r="H140" s="4" t="s">
        <v>8</v>
      </c>
      <c r="I140" s="4" t="s">
        <v>13</v>
      </c>
      <c r="J140" s="93" t="s">
        <v>94</v>
      </c>
      <c r="K140" s="96" t="s">
        <v>95</v>
      </c>
      <c r="M140" s="88">
        <f>IF(NOT(AND(ISBLANK(results!$J140), ISBLANK(results!$K140))), (results!$J140+results!$K140)/2, "")</f>
        <v>0.87549999999999994</v>
      </c>
      <c r="O140" s="5">
        <v>0.96799999999999997</v>
      </c>
      <c r="P140" s="5">
        <v>0.90100000000000002</v>
      </c>
      <c r="Q140" s="88">
        <f t="shared" si="2"/>
        <v>0.9345</v>
      </c>
    </row>
    <row r="141" spans="1:17" x14ac:dyDescent="0.3">
      <c r="A141" s="157"/>
      <c r="B141" s="9"/>
      <c r="C141" s="4" t="s">
        <v>6</v>
      </c>
      <c r="D141" s="4" t="s">
        <v>15</v>
      </c>
      <c r="E141" s="4" t="s">
        <v>7</v>
      </c>
      <c r="F141" s="4" t="s">
        <v>10</v>
      </c>
      <c r="G141" s="4" t="s">
        <v>10</v>
      </c>
      <c r="H141" s="4" t="s">
        <v>8</v>
      </c>
      <c r="I141" s="4" t="s">
        <v>13</v>
      </c>
      <c r="J141" s="93" t="s">
        <v>101</v>
      </c>
      <c r="K141" s="96" t="s">
        <v>55</v>
      </c>
      <c r="M141" s="88">
        <f>IF(NOT(AND(ISBLANK(results!$J141), ISBLANK(results!$K141))), (results!$J141+results!$K141)/2, "")</f>
        <v>0.79949999999999999</v>
      </c>
      <c r="O141" s="5">
        <v>0.94899999999999995</v>
      </c>
      <c r="P141" s="5">
        <v>0.89500000000000002</v>
      </c>
      <c r="Q141" s="88">
        <f t="shared" si="2"/>
        <v>0.92199999999999993</v>
      </c>
    </row>
    <row r="142" spans="1:17" x14ac:dyDescent="0.3">
      <c r="A142" s="157"/>
      <c r="B142" s="14"/>
      <c r="C142" s="97" t="s">
        <v>5</v>
      </c>
      <c r="D142" s="97" t="s">
        <v>10</v>
      </c>
      <c r="E142" s="97" t="s">
        <v>5</v>
      </c>
      <c r="F142" s="97" t="s">
        <v>10</v>
      </c>
      <c r="G142" s="97" t="s">
        <v>10</v>
      </c>
      <c r="H142" s="97" t="s">
        <v>8</v>
      </c>
      <c r="I142" s="97" t="s">
        <v>13</v>
      </c>
      <c r="J142" s="98" t="s">
        <v>63</v>
      </c>
      <c r="K142" s="99" t="s">
        <v>91</v>
      </c>
      <c r="M142" s="88">
        <f>IF(NOT(AND(ISBLANK(results!$J142), ISBLANK(results!$K142))), (results!$J142+results!$K142)/2, "")</f>
        <v>0.89400000000000002</v>
      </c>
      <c r="O142" s="5">
        <v>0.97499999999999998</v>
      </c>
      <c r="P142" s="5">
        <v>0.89500000000000002</v>
      </c>
      <c r="Q142" s="88">
        <f t="shared" si="2"/>
        <v>0.93500000000000005</v>
      </c>
    </row>
    <row r="143" spans="1:17" x14ac:dyDescent="0.3">
      <c r="A143" s="157"/>
      <c r="B143" s="9"/>
      <c r="C143" s="4" t="s">
        <v>5</v>
      </c>
      <c r="D143" s="4" t="s">
        <v>10</v>
      </c>
      <c r="E143" s="4" t="s">
        <v>6</v>
      </c>
      <c r="F143" s="4" t="s">
        <v>10</v>
      </c>
      <c r="G143" s="4" t="s">
        <v>10</v>
      </c>
      <c r="H143" s="4" t="s">
        <v>8</v>
      </c>
      <c r="I143" s="4" t="s">
        <v>13</v>
      </c>
      <c r="J143" s="93" t="s">
        <v>105</v>
      </c>
      <c r="K143" s="96" t="s">
        <v>61</v>
      </c>
      <c r="M143" s="88">
        <f>IF(NOT(AND(ISBLANK(results!$J143), ISBLANK(results!$K143))), (results!$J143+results!$K143)/2, "")</f>
        <v>0.83499999999999996</v>
      </c>
      <c r="O143" s="5">
        <v>0.97199999999999998</v>
      </c>
      <c r="P143" s="5">
        <v>0.89800000000000002</v>
      </c>
      <c r="Q143" s="88">
        <f t="shared" si="2"/>
        <v>0.93500000000000005</v>
      </c>
    </row>
    <row r="144" spans="1:17" x14ac:dyDescent="0.3">
      <c r="A144" s="157"/>
      <c r="B144" s="9"/>
      <c r="C144" s="4" t="s">
        <v>5</v>
      </c>
      <c r="D144" s="4" t="s">
        <v>10</v>
      </c>
      <c r="E144" s="4" t="s">
        <v>7</v>
      </c>
      <c r="F144" s="4" t="s">
        <v>10</v>
      </c>
      <c r="G144" s="4" t="s">
        <v>10</v>
      </c>
      <c r="H144" s="4" t="s">
        <v>8</v>
      </c>
      <c r="I144" s="4" t="s">
        <v>13</v>
      </c>
      <c r="J144" s="93" t="s">
        <v>103</v>
      </c>
      <c r="K144" s="96" t="s">
        <v>104</v>
      </c>
      <c r="M144" s="88">
        <f>IF(NOT(AND(ISBLANK(results!$J144), ISBLANK(results!$K144))), (results!$J144+results!$K144)/2, "")</f>
        <v>0.79949999999999999</v>
      </c>
      <c r="O144" s="5">
        <v>0.95899999999999996</v>
      </c>
      <c r="P144" s="5">
        <v>0.89400000000000002</v>
      </c>
      <c r="Q144" s="88">
        <f t="shared" si="2"/>
        <v>0.92649999999999999</v>
      </c>
    </row>
    <row r="145" spans="1:17" x14ac:dyDescent="0.3">
      <c r="A145" s="157"/>
      <c r="B145" s="9"/>
      <c r="C145" s="4" t="s">
        <v>6</v>
      </c>
      <c r="D145" s="4" t="s">
        <v>10</v>
      </c>
      <c r="E145" s="4" t="s">
        <v>5</v>
      </c>
      <c r="F145" s="4" t="s">
        <v>10</v>
      </c>
      <c r="G145" s="4" t="s">
        <v>10</v>
      </c>
      <c r="H145" s="4" t="s">
        <v>8</v>
      </c>
      <c r="I145" s="4" t="s">
        <v>13</v>
      </c>
      <c r="J145" s="93" t="s">
        <v>102</v>
      </c>
      <c r="K145" s="96" t="s">
        <v>76</v>
      </c>
      <c r="M145" s="88">
        <f>IF(NOT(AND(ISBLANK(results!$J145), ISBLANK(results!$K145))), (results!$J145+results!$K145)/2, "")</f>
        <v>0.88250000000000006</v>
      </c>
      <c r="O145" s="5">
        <v>0.97199999999999998</v>
      </c>
      <c r="P145" s="5">
        <v>0.89100000000000001</v>
      </c>
      <c r="Q145" s="88">
        <f t="shared" si="2"/>
        <v>0.93149999999999999</v>
      </c>
    </row>
    <row r="146" spans="1:17" x14ac:dyDescent="0.3">
      <c r="A146" s="157"/>
      <c r="B146" s="9"/>
      <c r="C146" s="4" t="s">
        <v>6</v>
      </c>
      <c r="D146" s="4" t="s">
        <v>10</v>
      </c>
      <c r="E146" s="4" t="s">
        <v>6</v>
      </c>
      <c r="F146" s="4" t="s">
        <v>10</v>
      </c>
      <c r="G146" s="4" t="s">
        <v>10</v>
      </c>
      <c r="H146" s="4" t="s">
        <v>8</v>
      </c>
      <c r="I146" s="4" t="s">
        <v>13</v>
      </c>
      <c r="J146" s="93" t="s">
        <v>25</v>
      </c>
      <c r="K146" s="96" t="s">
        <v>64</v>
      </c>
      <c r="M146" s="88">
        <f>IF(NOT(AND(ISBLANK(results!$J146), ISBLANK(results!$K146))), (results!$J146+results!$K146)/2, "")</f>
        <v>0.84850000000000003</v>
      </c>
      <c r="O146" s="5">
        <v>0.96899999999999997</v>
      </c>
      <c r="P146" s="5">
        <v>0.89600000000000002</v>
      </c>
      <c r="Q146" s="88">
        <f t="shared" si="2"/>
        <v>0.9325</v>
      </c>
    </row>
    <row r="147" spans="1:17" x14ac:dyDescent="0.3">
      <c r="A147" s="157"/>
      <c r="B147" s="9"/>
      <c r="C147" s="4" t="s">
        <v>6</v>
      </c>
      <c r="D147" s="4" t="s">
        <v>10</v>
      </c>
      <c r="E147" s="4" t="s">
        <v>7</v>
      </c>
      <c r="F147" s="4" t="s">
        <v>10</v>
      </c>
      <c r="G147" s="4" t="s">
        <v>10</v>
      </c>
      <c r="H147" s="4" t="s">
        <v>8</v>
      </c>
      <c r="I147" s="4" t="s">
        <v>13</v>
      </c>
      <c r="J147" s="93" t="s">
        <v>106</v>
      </c>
      <c r="K147" s="96" t="s">
        <v>107</v>
      </c>
      <c r="M147" s="88">
        <f>IF(NOT(AND(ISBLANK(results!$J147), ISBLANK(results!$K147))), (results!$J147+results!$K147)/2, "")</f>
        <v>0.8155</v>
      </c>
      <c r="O147" s="5">
        <v>0.94199999999999995</v>
      </c>
      <c r="P147" s="5">
        <v>0.89700000000000002</v>
      </c>
      <c r="Q147" s="88">
        <f t="shared" si="2"/>
        <v>0.91949999999999998</v>
      </c>
    </row>
    <row r="148" spans="1:17" x14ac:dyDescent="0.3">
      <c r="A148" s="157"/>
      <c r="B148" s="12"/>
      <c r="C148" s="57" t="s">
        <v>5</v>
      </c>
      <c r="D148" s="57" t="s">
        <v>15</v>
      </c>
      <c r="E148" s="57" t="s">
        <v>5</v>
      </c>
      <c r="F148" s="57" t="s">
        <v>12</v>
      </c>
      <c r="G148" s="57" t="s">
        <v>12</v>
      </c>
      <c r="H148" s="57" t="s">
        <v>8</v>
      </c>
      <c r="I148" s="57" t="s">
        <v>13</v>
      </c>
      <c r="J148" s="100" t="s">
        <v>61</v>
      </c>
      <c r="K148" s="101" t="s">
        <v>61</v>
      </c>
      <c r="M148" s="88">
        <f>IF(NOT(AND(ISBLANK(results!$J148), ISBLANK(results!$K148))), (results!$J148+results!$K148)/2, "")</f>
        <v>0.89400000000000002</v>
      </c>
      <c r="O148" s="5">
        <v>0.97299999999999998</v>
      </c>
      <c r="P148" s="5">
        <v>0.89800000000000002</v>
      </c>
      <c r="Q148" s="88">
        <f t="shared" si="2"/>
        <v>0.9355</v>
      </c>
    </row>
    <row r="149" spans="1:17" x14ac:dyDescent="0.3">
      <c r="A149" s="157"/>
      <c r="B149" s="9"/>
      <c r="C149" s="4" t="s">
        <v>5</v>
      </c>
      <c r="D149" s="4" t="s">
        <v>15</v>
      </c>
      <c r="E149" s="4" t="s">
        <v>6</v>
      </c>
      <c r="F149" s="4" t="s">
        <v>12</v>
      </c>
      <c r="G149" s="4" t="s">
        <v>12</v>
      </c>
      <c r="H149" s="4" t="s">
        <v>8</v>
      </c>
      <c r="I149" s="4" t="s">
        <v>13</v>
      </c>
      <c r="J149" s="93" t="s">
        <v>62</v>
      </c>
      <c r="K149" s="96" t="s">
        <v>64</v>
      </c>
      <c r="M149" s="88">
        <f>IF(NOT(AND(ISBLANK(results!$J149), ISBLANK(results!$K149))), (results!$J149+results!$K149)/2, "")</f>
        <v>0.85250000000000004</v>
      </c>
      <c r="O149" s="5">
        <v>0.96899999999999997</v>
      </c>
      <c r="P149" s="5">
        <v>0.89300000000000002</v>
      </c>
      <c r="Q149" s="88">
        <f t="shared" si="2"/>
        <v>0.93100000000000005</v>
      </c>
    </row>
    <row r="150" spans="1:17" x14ac:dyDescent="0.3">
      <c r="A150" s="157"/>
      <c r="B150" s="9"/>
      <c r="C150" s="4" t="s">
        <v>5</v>
      </c>
      <c r="D150" s="4" t="s">
        <v>15</v>
      </c>
      <c r="E150" s="4" t="s">
        <v>7</v>
      </c>
      <c r="F150" s="4" t="s">
        <v>12</v>
      </c>
      <c r="G150" s="4" t="s">
        <v>12</v>
      </c>
      <c r="H150" s="4" t="s">
        <v>8</v>
      </c>
      <c r="I150" s="4" t="s">
        <v>13</v>
      </c>
      <c r="J150" s="93" t="s">
        <v>108</v>
      </c>
      <c r="K150" s="96" t="s">
        <v>55</v>
      </c>
      <c r="M150" s="88">
        <f>IF(NOT(AND(ISBLANK(results!$J150), ISBLANK(results!$K150))), (results!$J150+results!$K150)/2, "")</f>
        <v>0.80499999999999994</v>
      </c>
      <c r="O150" s="5">
        <v>0.95399999999999996</v>
      </c>
      <c r="P150" s="5">
        <v>0.89600000000000002</v>
      </c>
      <c r="Q150" s="88">
        <f t="shared" si="2"/>
        <v>0.92500000000000004</v>
      </c>
    </row>
    <row r="151" spans="1:17" x14ac:dyDescent="0.3">
      <c r="A151" s="157"/>
      <c r="B151" s="9"/>
      <c r="C151" s="4" t="s">
        <v>6</v>
      </c>
      <c r="D151" s="4" t="s">
        <v>15</v>
      </c>
      <c r="E151" s="4" t="s">
        <v>5</v>
      </c>
      <c r="F151" s="4" t="s">
        <v>12</v>
      </c>
      <c r="G151" s="4" t="s">
        <v>12</v>
      </c>
      <c r="H151" s="4" t="s">
        <v>8</v>
      </c>
      <c r="I151" s="4" t="s">
        <v>13</v>
      </c>
      <c r="J151" s="93" t="s">
        <v>100</v>
      </c>
      <c r="K151" s="96" t="s">
        <v>68</v>
      </c>
      <c r="M151" s="88">
        <f>IF(NOT(AND(ISBLANK(results!$J151), ISBLANK(results!$K151))), (results!$J151+results!$K151)/2, "")</f>
        <v>0.89500000000000002</v>
      </c>
      <c r="O151" s="5">
        <v>0.97399999999999998</v>
      </c>
      <c r="P151" s="5">
        <v>0.89700000000000002</v>
      </c>
      <c r="Q151" s="88">
        <f t="shared" si="2"/>
        <v>0.9355</v>
      </c>
    </row>
    <row r="152" spans="1:17" x14ac:dyDescent="0.3">
      <c r="A152" s="157"/>
      <c r="B152" s="9"/>
      <c r="C152" s="4" t="s">
        <v>6</v>
      </c>
      <c r="D152" s="4" t="s">
        <v>15</v>
      </c>
      <c r="E152" s="4" t="s">
        <v>6</v>
      </c>
      <c r="F152" s="4" t="s">
        <v>12</v>
      </c>
      <c r="G152" s="4" t="s">
        <v>12</v>
      </c>
      <c r="H152" s="4" t="s">
        <v>8</v>
      </c>
      <c r="I152" s="4" t="s">
        <v>13</v>
      </c>
      <c r="J152" s="93" t="s">
        <v>110</v>
      </c>
      <c r="K152" s="96" t="s">
        <v>56</v>
      </c>
      <c r="M152" s="88">
        <f>IF(NOT(AND(ISBLANK(results!$J152), ISBLANK(results!$K152))), (results!$J152+results!$K152)/2, "")</f>
        <v>0.86850000000000005</v>
      </c>
      <c r="O152" s="5">
        <v>0.97499999999999998</v>
      </c>
      <c r="P152" s="5">
        <v>0.89700000000000002</v>
      </c>
      <c r="Q152" s="72">
        <f t="shared" si="2"/>
        <v>0.93599999999999994</v>
      </c>
    </row>
    <row r="153" spans="1:17" x14ac:dyDescent="0.3">
      <c r="A153" s="157"/>
      <c r="B153" s="9"/>
      <c r="C153" s="4" t="s">
        <v>6</v>
      </c>
      <c r="D153" s="4" t="s">
        <v>15</v>
      </c>
      <c r="E153" s="4" t="s">
        <v>7</v>
      </c>
      <c r="F153" s="4" t="s">
        <v>12</v>
      </c>
      <c r="G153" s="4" t="s">
        <v>12</v>
      </c>
      <c r="H153" s="4" t="s">
        <v>8</v>
      </c>
      <c r="I153" s="4" t="s">
        <v>13</v>
      </c>
      <c r="J153" s="93" t="s">
        <v>109</v>
      </c>
      <c r="K153" s="96" t="s">
        <v>57</v>
      </c>
      <c r="M153" s="88">
        <f>IF(NOT(AND(ISBLANK(results!$J153), ISBLANK(results!$K153))), (results!$J153+results!$K153)/2, "")</f>
        <v>0.77200000000000002</v>
      </c>
      <c r="O153" s="5">
        <v>0.95299999999999996</v>
      </c>
      <c r="P153" s="5">
        <v>0.89800000000000002</v>
      </c>
      <c r="Q153" s="88">
        <f t="shared" si="2"/>
        <v>0.92549999999999999</v>
      </c>
    </row>
    <row r="154" spans="1:17" x14ac:dyDescent="0.3">
      <c r="A154" s="157"/>
      <c r="B154" s="14"/>
      <c r="C154" s="97" t="s">
        <v>5</v>
      </c>
      <c r="D154" s="97" t="s">
        <v>10</v>
      </c>
      <c r="E154" s="97" t="s">
        <v>5</v>
      </c>
      <c r="F154" s="97" t="s">
        <v>12</v>
      </c>
      <c r="G154" s="97" t="s">
        <v>12</v>
      </c>
      <c r="H154" s="97" t="s">
        <v>8</v>
      </c>
      <c r="I154" s="97" t="s">
        <v>13</v>
      </c>
      <c r="J154" s="98" t="s">
        <v>111</v>
      </c>
      <c r="K154" s="99" t="s">
        <v>98</v>
      </c>
      <c r="M154" s="88">
        <f>IF(NOT(AND(ISBLANK(results!$J154), ISBLANK(results!$K154))), (results!$J154+results!$K154)/2, "")</f>
        <v>0.87850000000000006</v>
      </c>
      <c r="O154" s="5">
        <v>0.97699999999999998</v>
      </c>
      <c r="P154" s="5">
        <v>0.89700000000000002</v>
      </c>
      <c r="Q154" s="72">
        <f t="shared" si="2"/>
        <v>0.93700000000000006</v>
      </c>
    </row>
    <row r="155" spans="1:17" x14ac:dyDescent="0.3">
      <c r="A155" s="157"/>
      <c r="B155" s="9"/>
      <c r="C155" s="4" t="s">
        <v>5</v>
      </c>
      <c r="D155" s="4" t="s">
        <v>10</v>
      </c>
      <c r="E155" s="4" t="s">
        <v>6</v>
      </c>
      <c r="F155" s="4" t="s">
        <v>12</v>
      </c>
      <c r="G155" s="4" t="s">
        <v>12</v>
      </c>
      <c r="H155" s="4" t="s">
        <v>8</v>
      </c>
      <c r="I155" s="4" t="s">
        <v>13</v>
      </c>
      <c r="J155" s="93" t="s">
        <v>110</v>
      </c>
      <c r="K155" s="96" t="s">
        <v>68</v>
      </c>
      <c r="M155" s="88">
        <f>IF(NOT(AND(ISBLANK(results!$J155), ISBLANK(results!$K155))), (results!$J155+results!$K155)/2, "")</f>
        <v>0.86949999999999994</v>
      </c>
      <c r="O155" s="5">
        <v>0.96199999999999997</v>
      </c>
      <c r="P155" s="5">
        <v>0.89800000000000002</v>
      </c>
      <c r="Q155" s="88">
        <f t="shared" si="2"/>
        <v>0.92999999999999994</v>
      </c>
    </row>
    <row r="156" spans="1:17" x14ac:dyDescent="0.3">
      <c r="A156" s="157"/>
      <c r="B156" s="9"/>
      <c r="C156" s="4" t="s">
        <v>5</v>
      </c>
      <c r="D156" s="4" t="s">
        <v>10</v>
      </c>
      <c r="E156" s="4" t="s">
        <v>7</v>
      </c>
      <c r="F156" s="4" t="s">
        <v>12</v>
      </c>
      <c r="G156" s="4" t="s">
        <v>12</v>
      </c>
      <c r="H156" s="4" t="s">
        <v>8</v>
      </c>
      <c r="I156" s="4" t="s">
        <v>13</v>
      </c>
      <c r="J156" s="93" t="s">
        <v>103</v>
      </c>
      <c r="K156" s="96" t="s">
        <v>61</v>
      </c>
      <c r="M156" s="88">
        <f>IF(NOT(AND(ISBLANK(results!$J156), ISBLANK(results!$K156))), (results!$J156+results!$K156)/2, "")</f>
        <v>0.80149999999999999</v>
      </c>
      <c r="O156" s="5">
        <v>0.95199999999999996</v>
      </c>
      <c r="P156" s="5">
        <v>0.89200000000000002</v>
      </c>
      <c r="Q156" s="88">
        <f t="shared" si="2"/>
        <v>0.92199999999999993</v>
      </c>
    </row>
    <row r="157" spans="1:17" x14ac:dyDescent="0.3">
      <c r="A157" s="157"/>
      <c r="B157" s="9"/>
      <c r="C157" s="4" t="s">
        <v>6</v>
      </c>
      <c r="D157" s="4" t="s">
        <v>10</v>
      </c>
      <c r="E157" s="4" t="s">
        <v>5</v>
      </c>
      <c r="F157" s="4" t="s">
        <v>12</v>
      </c>
      <c r="G157" s="4" t="s">
        <v>12</v>
      </c>
      <c r="H157" s="4" t="s">
        <v>8</v>
      </c>
      <c r="I157" s="4" t="s">
        <v>13</v>
      </c>
      <c r="J157" s="93" t="s">
        <v>57</v>
      </c>
      <c r="K157" s="96" t="s">
        <v>55</v>
      </c>
      <c r="M157" s="88">
        <f>IF(NOT(AND(ISBLANK(results!$J157), ISBLANK(results!$K157))), (results!$J157+results!$K157)/2, "")</f>
        <v>0.89500000000000002</v>
      </c>
      <c r="O157" s="5">
        <v>0.97699999999999998</v>
      </c>
      <c r="P157" s="5">
        <v>0.89200000000000002</v>
      </c>
      <c r="Q157" s="88">
        <f t="shared" si="2"/>
        <v>0.9345</v>
      </c>
    </row>
    <row r="158" spans="1:17" x14ac:dyDescent="0.3">
      <c r="A158" s="157"/>
      <c r="B158" s="9"/>
      <c r="C158" s="4" t="s">
        <v>6</v>
      </c>
      <c r="D158" s="4" t="s">
        <v>10</v>
      </c>
      <c r="E158" s="4" t="s">
        <v>6</v>
      </c>
      <c r="F158" s="4" t="s">
        <v>12</v>
      </c>
      <c r="G158" s="4" t="s">
        <v>12</v>
      </c>
      <c r="H158" s="4" t="s">
        <v>8</v>
      </c>
      <c r="I158" s="4" t="s">
        <v>13</v>
      </c>
      <c r="J158" s="93" t="s">
        <v>113</v>
      </c>
      <c r="K158" s="96" t="s">
        <v>98</v>
      </c>
      <c r="M158" s="88">
        <f>IF(NOT(AND(ISBLANK(results!$J158), ISBLANK(results!$K158))), (results!$J158+results!$K158)/2, "")</f>
        <v>0.83250000000000002</v>
      </c>
      <c r="O158" s="5">
        <v>0.96799999999999997</v>
      </c>
      <c r="P158" s="5">
        <v>0.89800000000000002</v>
      </c>
      <c r="Q158" s="88">
        <f t="shared" si="2"/>
        <v>0.93300000000000005</v>
      </c>
    </row>
    <row r="159" spans="1:17" x14ac:dyDescent="0.3">
      <c r="A159" s="157"/>
      <c r="B159" s="9"/>
      <c r="C159" s="4" t="s">
        <v>6</v>
      </c>
      <c r="D159" s="4" t="s">
        <v>10</v>
      </c>
      <c r="E159" s="4" t="s">
        <v>7</v>
      </c>
      <c r="F159" s="4" t="s">
        <v>12</v>
      </c>
      <c r="G159" s="4" t="s">
        <v>12</v>
      </c>
      <c r="H159" s="4" t="s">
        <v>8</v>
      </c>
      <c r="I159" s="4" t="s">
        <v>13</v>
      </c>
      <c r="J159" s="93" t="s">
        <v>112</v>
      </c>
      <c r="K159" s="96" t="s">
        <v>57</v>
      </c>
      <c r="M159" s="88">
        <f>IF(NOT(AND(ISBLANK(results!$J159), ISBLANK(results!$K159))), (results!$J159+results!$K159)/2, "")</f>
        <v>0.83150000000000002</v>
      </c>
      <c r="O159" s="5">
        <v>0.95399999999999996</v>
      </c>
      <c r="P159" s="5">
        <v>0.89500000000000002</v>
      </c>
      <c r="Q159" s="88">
        <f t="shared" si="2"/>
        <v>0.92449999999999999</v>
      </c>
    </row>
    <row r="160" spans="1:17" x14ac:dyDescent="0.3">
      <c r="A160" s="157"/>
      <c r="B160" s="12"/>
      <c r="C160" s="57" t="s">
        <v>5</v>
      </c>
      <c r="D160" s="57" t="s">
        <v>15</v>
      </c>
      <c r="E160" s="57" t="s">
        <v>5</v>
      </c>
      <c r="F160" s="57" t="s">
        <v>14</v>
      </c>
      <c r="G160" s="57" t="s">
        <v>14</v>
      </c>
      <c r="H160" s="57" t="s">
        <v>8</v>
      </c>
      <c r="I160" s="57" t="s">
        <v>13</v>
      </c>
      <c r="J160" s="100" t="s">
        <v>100</v>
      </c>
      <c r="K160" s="101" t="s">
        <v>55</v>
      </c>
      <c r="M160" s="88">
        <f>IF(NOT(AND(ISBLANK(results!$J160), ISBLANK(results!$K160))), (results!$J160+results!$K160)/2, "")</f>
        <v>0.89149999999999996</v>
      </c>
      <c r="O160" s="5">
        <v>0.97699999999999998</v>
      </c>
      <c r="P160" s="5">
        <v>0.89300000000000002</v>
      </c>
      <c r="Q160" s="88">
        <f t="shared" si="2"/>
        <v>0.93500000000000005</v>
      </c>
    </row>
    <row r="161" spans="1:17" x14ac:dyDescent="0.3">
      <c r="A161" s="157"/>
      <c r="B161" s="9"/>
      <c r="C161" s="4" t="s">
        <v>5</v>
      </c>
      <c r="D161" s="4" t="s">
        <v>15</v>
      </c>
      <c r="E161" s="4" t="s">
        <v>6</v>
      </c>
      <c r="F161" s="4" t="s">
        <v>14</v>
      </c>
      <c r="G161" s="4" t="s">
        <v>14</v>
      </c>
      <c r="H161" s="4" t="s">
        <v>8</v>
      </c>
      <c r="I161" s="4" t="s">
        <v>13</v>
      </c>
      <c r="J161" s="93" t="s">
        <v>117</v>
      </c>
      <c r="K161" s="96" t="s">
        <v>118</v>
      </c>
      <c r="M161" s="88">
        <f>IF(NOT(AND(ISBLANK(results!$J161), ISBLANK(results!$K161))), (results!$J161+results!$K161)/2, "")</f>
        <v>0.85099999999999998</v>
      </c>
      <c r="O161" s="5">
        <v>0.96199999999999997</v>
      </c>
      <c r="P161" s="5">
        <v>0.89700000000000002</v>
      </c>
      <c r="Q161" s="88">
        <f t="shared" si="2"/>
        <v>0.92949999999999999</v>
      </c>
    </row>
    <row r="162" spans="1:17" x14ac:dyDescent="0.3">
      <c r="A162" s="157"/>
      <c r="B162" s="9"/>
      <c r="C162" s="4" t="s">
        <v>5</v>
      </c>
      <c r="D162" s="4" t="s">
        <v>15</v>
      </c>
      <c r="E162" s="4" t="s">
        <v>7</v>
      </c>
      <c r="F162" s="4" t="s">
        <v>14</v>
      </c>
      <c r="G162" s="4" t="s">
        <v>14</v>
      </c>
      <c r="H162" s="4" t="s">
        <v>8</v>
      </c>
      <c r="I162" s="4" t="s">
        <v>13</v>
      </c>
      <c r="J162" s="93" t="s">
        <v>116</v>
      </c>
      <c r="K162" s="96" t="s">
        <v>107</v>
      </c>
      <c r="M162" s="88">
        <f>IF(NOT(AND(ISBLANK(results!$J162), ISBLANK(results!$K162))), (results!$J162+results!$K162)/2, "")</f>
        <v>0.78849999999999998</v>
      </c>
      <c r="O162" s="5">
        <v>0.94699999999999995</v>
      </c>
      <c r="P162" s="5">
        <v>0.9</v>
      </c>
      <c r="Q162" s="88">
        <f t="shared" si="2"/>
        <v>0.92349999999999999</v>
      </c>
    </row>
    <row r="163" spans="1:17" x14ac:dyDescent="0.3">
      <c r="A163" s="157"/>
      <c r="B163" s="9"/>
      <c r="C163" s="4" t="s">
        <v>6</v>
      </c>
      <c r="D163" s="4" t="s">
        <v>15</v>
      </c>
      <c r="E163" s="4" t="s">
        <v>5</v>
      </c>
      <c r="F163" s="4" t="s">
        <v>14</v>
      </c>
      <c r="G163" s="4" t="s">
        <v>14</v>
      </c>
      <c r="H163" s="4" t="s">
        <v>8</v>
      </c>
      <c r="I163" s="4" t="s">
        <v>13</v>
      </c>
      <c r="J163" s="93" t="s">
        <v>92</v>
      </c>
      <c r="K163" s="96" t="s">
        <v>55</v>
      </c>
      <c r="M163" s="72">
        <f>IF(NOT(AND(ISBLANK(results!$J163), ISBLANK(results!$K163))), (results!$J163+results!$K163)/2, "")</f>
        <v>0.89800000000000002</v>
      </c>
      <c r="O163" s="5">
        <v>0.97099999999999997</v>
      </c>
      <c r="P163" s="5">
        <v>0.89500000000000002</v>
      </c>
      <c r="Q163" s="88">
        <f t="shared" si="2"/>
        <v>0.93300000000000005</v>
      </c>
    </row>
    <row r="164" spans="1:17" x14ac:dyDescent="0.3">
      <c r="A164" s="157"/>
      <c r="B164" s="9"/>
      <c r="C164" s="4" t="s">
        <v>6</v>
      </c>
      <c r="D164" s="4" t="s">
        <v>15</v>
      </c>
      <c r="E164" s="4" t="s">
        <v>6</v>
      </c>
      <c r="F164" s="4" t="s">
        <v>14</v>
      </c>
      <c r="G164" s="4" t="s">
        <v>14</v>
      </c>
      <c r="H164" s="4" t="s">
        <v>8</v>
      </c>
      <c r="I164" s="4" t="s">
        <v>13</v>
      </c>
      <c r="J164" s="93" t="s">
        <v>114</v>
      </c>
      <c r="K164" s="96" t="s">
        <v>115</v>
      </c>
      <c r="M164" s="88">
        <f>IF(NOT(AND(ISBLANK(results!$J164), ISBLANK(results!$K164))), (results!$J164+results!$K164)/2, "")</f>
        <v>0.86149999999999993</v>
      </c>
      <c r="O164" s="5">
        <v>0.96099999999999997</v>
      </c>
      <c r="P164" s="5">
        <v>0.89700000000000002</v>
      </c>
      <c r="Q164" s="88">
        <f t="shared" si="2"/>
        <v>0.92900000000000005</v>
      </c>
    </row>
    <row r="165" spans="1:17" x14ac:dyDescent="0.3">
      <c r="A165" s="157"/>
      <c r="B165" s="9"/>
      <c r="C165" s="4" t="s">
        <v>6</v>
      </c>
      <c r="D165" s="4" t="s">
        <v>15</v>
      </c>
      <c r="E165" s="4" t="s">
        <v>7</v>
      </c>
      <c r="F165" s="4" t="s">
        <v>14</v>
      </c>
      <c r="G165" s="4" t="s">
        <v>14</v>
      </c>
      <c r="H165" s="4" t="s">
        <v>8</v>
      </c>
      <c r="I165" s="4" t="s">
        <v>13</v>
      </c>
      <c r="J165" s="93" t="s">
        <v>119</v>
      </c>
      <c r="K165" s="96" t="s">
        <v>61</v>
      </c>
      <c r="M165" s="88">
        <f>IF(NOT(AND(ISBLANK(results!$J165), ISBLANK(results!$K165))), (results!$J165+results!$K165)/2, "")</f>
        <v>0.8135</v>
      </c>
      <c r="O165" s="5">
        <v>0.97</v>
      </c>
      <c r="P165" s="5">
        <v>0.89900000000000002</v>
      </c>
      <c r="Q165" s="88">
        <f t="shared" si="2"/>
        <v>0.9345</v>
      </c>
    </row>
    <row r="166" spans="1:17" x14ac:dyDescent="0.3">
      <c r="A166" s="157"/>
      <c r="B166" s="14"/>
      <c r="C166" s="97" t="s">
        <v>5</v>
      </c>
      <c r="D166" s="97" t="s">
        <v>10</v>
      </c>
      <c r="E166" s="97" t="s">
        <v>5</v>
      </c>
      <c r="F166" s="97" t="s">
        <v>14</v>
      </c>
      <c r="G166" s="97" t="s">
        <v>14</v>
      </c>
      <c r="H166" s="97" t="s">
        <v>8</v>
      </c>
      <c r="I166" s="97" t="s">
        <v>13</v>
      </c>
      <c r="J166" s="98" t="s">
        <v>66</v>
      </c>
      <c r="K166" s="99" t="s">
        <v>57</v>
      </c>
      <c r="M166" s="72">
        <f>IF(NOT(AND(ISBLANK(results!$J166), ISBLANK(results!$K166))), (results!$J166+results!$K166)/2, "")</f>
        <v>0.90200000000000002</v>
      </c>
      <c r="O166" s="5">
        <v>0.97799999999999998</v>
      </c>
      <c r="P166" s="5">
        <v>0.89700000000000002</v>
      </c>
      <c r="Q166" s="72">
        <f t="shared" si="2"/>
        <v>0.9375</v>
      </c>
    </row>
    <row r="167" spans="1:17" ht="14.4" customHeight="1" x14ac:dyDescent="0.3">
      <c r="A167" s="157"/>
      <c r="B167" s="9"/>
      <c r="C167" s="4" t="s">
        <v>5</v>
      </c>
      <c r="D167" s="4" t="s">
        <v>10</v>
      </c>
      <c r="E167" s="4" t="s">
        <v>6</v>
      </c>
      <c r="F167" s="4" t="s">
        <v>14</v>
      </c>
      <c r="G167" s="4" t="s">
        <v>14</v>
      </c>
      <c r="H167" s="4" t="s">
        <v>8</v>
      </c>
      <c r="I167" s="4" t="s">
        <v>13</v>
      </c>
      <c r="J167" s="93" t="s">
        <v>96</v>
      </c>
      <c r="K167" s="96" t="s">
        <v>96</v>
      </c>
      <c r="M167" s="72">
        <f>IF(NOT(AND(ISBLANK(results!$J167), ISBLANK(results!$K167))), (results!$J167+results!$K167)/2, "")</f>
        <v>0.89500000000000002</v>
      </c>
      <c r="O167" s="5">
        <v>0.94799999999999995</v>
      </c>
      <c r="P167" s="5">
        <v>0.89400000000000002</v>
      </c>
      <c r="Q167" s="88">
        <f t="shared" si="2"/>
        <v>0.92100000000000004</v>
      </c>
    </row>
    <row r="168" spans="1:17" ht="14.4" customHeight="1" x14ac:dyDescent="0.3">
      <c r="A168" s="157"/>
      <c r="B168" s="9"/>
      <c r="C168" s="4" t="s">
        <v>5</v>
      </c>
      <c r="D168" s="4" t="s">
        <v>10</v>
      </c>
      <c r="E168" s="4" t="s">
        <v>7</v>
      </c>
      <c r="F168" s="4" t="s">
        <v>14</v>
      </c>
      <c r="G168" s="4" t="s">
        <v>14</v>
      </c>
      <c r="H168" s="4" t="s">
        <v>8</v>
      </c>
      <c r="I168" s="4" t="s">
        <v>13</v>
      </c>
      <c r="J168" s="93" t="s">
        <v>120</v>
      </c>
      <c r="K168" s="96" t="s">
        <v>61</v>
      </c>
      <c r="M168" s="88">
        <f>IF(NOT(AND(ISBLANK(results!$J168), ISBLANK(results!$K168))), (results!$J168+results!$K168)/2, "")</f>
        <v>0.82550000000000001</v>
      </c>
      <c r="O168" s="5">
        <v>0.95399999999999996</v>
      </c>
      <c r="P168" s="5">
        <v>0.89700000000000002</v>
      </c>
      <c r="Q168" s="88">
        <f t="shared" si="2"/>
        <v>0.92549999999999999</v>
      </c>
    </row>
    <row r="169" spans="1:17" x14ac:dyDescent="0.3">
      <c r="A169" s="157"/>
      <c r="B169" s="9"/>
      <c r="C169" s="4" t="s">
        <v>6</v>
      </c>
      <c r="D169" s="4" t="s">
        <v>10</v>
      </c>
      <c r="E169" s="4" t="s">
        <v>5</v>
      </c>
      <c r="F169" s="4" t="s">
        <v>14</v>
      </c>
      <c r="G169" s="4" t="s">
        <v>14</v>
      </c>
      <c r="H169" s="4" t="s">
        <v>8</v>
      </c>
      <c r="I169" s="4" t="s">
        <v>13</v>
      </c>
      <c r="J169" s="93" t="s">
        <v>96</v>
      </c>
      <c r="K169" s="96" t="s">
        <v>55</v>
      </c>
      <c r="M169" s="88">
        <f>IF(NOT(AND(ISBLANK(results!$J169), ISBLANK(results!$K169))), (results!$J169+results!$K169)/2, "")</f>
        <v>0.89349999999999996</v>
      </c>
      <c r="O169" s="5">
        <v>0.97299999999999998</v>
      </c>
      <c r="P169" s="5">
        <v>0.89600000000000002</v>
      </c>
      <c r="Q169" s="88">
        <f t="shared" si="2"/>
        <v>0.9345</v>
      </c>
    </row>
    <row r="170" spans="1:17" x14ac:dyDescent="0.3">
      <c r="A170" s="157"/>
      <c r="B170" s="9"/>
      <c r="C170" s="4" t="s">
        <v>6</v>
      </c>
      <c r="D170" s="4" t="s">
        <v>10</v>
      </c>
      <c r="E170" s="4" t="s">
        <v>6</v>
      </c>
      <c r="F170" s="4" t="s">
        <v>14</v>
      </c>
      <c r="G170" s="4" t="s">
        <v>14</v>
      </c>
      <c r="H170" s="4" t="s">
        <v>8</v>
      </c>
      <c r="I170" s="4" t="s">
        <v>13</v>
      </c>
      <c r="J170" s="93" t="s">
        <v>35</v>
      </c>
      <c r="K170" s="96" t="s">
        <v>56</v>
      </c>
      <c r="M170" s="88">
        <f>IF(NOT(AND(ISBLANK(results!$J170), ISBLANK(results!$K170))), (results!$J170+results!$K170)/2, "")</f>
        <v>0.85499999999999998</v>
      </c>
      <c r="O170" s="5">
        <v>0.96499999999999997</v>
      </c>
      <c r="P170" s="5">
        <v>0.89500000000000002</v>
      </c>
      <c r="Q170" s="88">
        <f t="shared" si="2"/>
        <v>0.92999999999999994</v>
      </c>
    </row>
    <row r="171" spans="1:17" x14ac:dyDescent="0.3">
      <c r="A171" s="158"/>
      <c r="B171" s="59"/>
      <c r="C171" s="18" t="s">
        <v>6</v>
      </c>
      <c r="D171" s="18" t="s">
        <v>10</v>
      </c>
      <c r="E171" s="18" t="s">
        <v>7</v>
      </c>
      <c r="F171" s="18" t="s">
        <v>14</v>
      </c>
      <c r="G171" s="18" t="s">
        <v>14</v>
      </c>
      <c r="H171" s="18" t="s">
        <v>8</v>
      </c>
      <c r="I171" s="18" t="s">
        <v>13</v>
      </c>
      <c r="J171" s="102" t="s">
        <v>121</v>
      </c>
      <c r="K171" s="103" t="s">
        <v>100</v>
      </c>
      <c r="M171" s="88">
        <f>IF(NOT(AND(ISBLANK(results!$J171), ISBLANK(results!$K171))), (results!$J171+results!$K171)/2, "")</f>
        <v>0.80099999999999993</v>
      </c>
      <c r="O171" s="5">
        <v>0.95899999999999996</v>
      </c>
      <c r="P171" s="5">
        <v>0.9</v>
      </c>
      <c r="Q171" s="88">
        <f t="shared" si="2"/>
        <v>0.92949999999999999</v>
      </c>
    </row>
    <row r="172" spans="1:17" x14ac:dyDescent="0.3">
      <c r="A172" s="74"/>
      <c r="B172" s="104"/>
      <c r="C172" s="57"/>
      <c r="D172" s="57"/>
      <c r="E172" s="57"/>
      <c r="F172" s="57"/>
      <c r="G172" s="57"/>
      <c r="H172" s="57"/>
      <c r="I172" s="57"/>
      <c r="J172" s="100"/>
      <c r="K172" s="100"/>
    </row>
    <row r="173" spans="1:17" x14ac:dyDescent="0.3">
      <c r="A173" s="73"/>
      <c r="B173" s="9"/>
      <c r="C173" s="10"/>
      <c r="D173" s="10"/>
      <c r="E173" s="10"/>
      <c r="F173" s="10"/>
      <c r="G173" s="10"/>
      <c r="H173" s="10"/>
      <c r="I173" s="10"/>
      <c r="J173" s="15"/>
      <c r="K173" s="15"/>
    </row>
    <row r="174" spans="1:17" x14ac:dyDescent="0.3">
      <c r="A174" s="75"/>
      <c r="B174" s="17"/>
      <c r="C174" s="18"/>
      <c r="D174" s="18"/>
      <c r="E174" s="18"/>
      <c r="F174" s="18"/>
      <c r="G174" s="18"/>
      <c r="H174" s="18"/>
      <c r="I174" s="18"/>
      <c r="J174" s="102"/>
      <c r="K174" s="102"/>
      <c r="M174" s="72" t="s">
        <v>67</v>
      </c>
    </row>
    <row r="175" spans="1:17" ht="14.4" customHeight="1" x14ac:dyDescent="0.3">
      <c r="A175" s="156" t="s">
        <v>80</v>
      </c>
      <c r="B175" s="56"/>
      <c r="C175" s="13" t="s">
        <v>5</v>
      </c>
      <c r="D175" s="13" t="s">
        <v>15</v>
      </c>
      <c r="E175" s="13" t="s">
        <v>5</v>
      </c>
      <c r="F175" s="13" t="s">
        <v>10</v>
      </c>
      <c r="G175" s="13" t="s">
        <v>15</v>
      </c>
      <c r="H175" s="13" t="s">
        <v>8</v>
      </c>
      <c r="I175" s="13" t="s">
        <v>13</v>
      </c>
      <c r="J175" s="100" t="s">
        <v>81</v>
      </c>
      <c r="K175" s="101" t="s">
        <v>104</v>
      </c>
      <c r="M175" s="88">
        <f>IF(NOT(AND(ISBLANK(results!$J175), ISBLANK(results!$K175))), (results!$J175+results!$K175)/2, "")</f>
        <v>0.89900000000000002</v>
      </c>
    </row>
    <row r="176" spans="1:17" x14ac:dyDescent="0.3">
      <c r="A176" s="157"/>
      <c r="B176" s="62"/>
      <c r="C176" s="18" t="s">
        <v>5</v>
      </c>
      <c r="D176" s="18" t="s">
        <v>15</v>
      </c>
      <c r="E176" s="18" t="s">
        <v>5</v>
      </c>
      <c r="F176" s="18" t="s">
        <v>10</v>
      </c>
      <c r="G176" s="18" t="s">
        <v>10</v>
      </c>
      <c r="H176" s="18" t="s">
        <v>8</v>
      </c>
      <c r="I176" s="18" t="s">
        <v>13</v>
      </c>
      <c r="J176" s="102" t="s">
        <v>79</v>
      </c>
      <c r="K176" s="103" t="s">
        <v>96</v>
      </c>
      <c r="M176" s="72">
        <f>IF(NOT(AND(ISBLANK(results!$J176), ISBLANK(results!$K176))), (results!$J176+results!$K176)/2, "")</f>
        <v>0.90650000000000008</v>
      </c>
    </row>
    <row r="177" spans="1:20" x14ac:dyDescent="0.3">
      <c r="A177" s="157"/>
      <c r="B177" s="61"/>
      <c r="C177" s="4" t="s">
        <v>6</v>
      </c>
      <c r="D177" s="4" t="s">
        <v>15</v>
      </c>
      <c r="E177" s="4" t="s">
        <v>5</v>
      </c>
      <c r="F177" s="4" t="s">
        <v>10</v>
      </c>
      <c r="G177" s="4" t="s">
        <v>15</v>
      </c>
      <c r="H177" s="4" t="s">
        <v>8</v>
      </c>
      <c r="I177" s="4" t="s">
        <v>13</v>
      </c>
      <c r="J177" s="93" t="s">
        <v>56</v>
      </c>
      <c r="K177" s="96" t="s">
        <v>91</v>
      </c>
      <c r="M177" s="88">
        <f>IF(NOT(AND(ISBLANK(results!$J177), ISBLANK(results!$K177))), (results!$J177+results!$K177)/2, "")</f>
        <v>0.89850000000000008</v>
      </c>
    </row>
    <row r="178" spans="1:20" x14ac:dyDescent="0.3">
      <c r="A178" s="157"/>
      <c r="B178" s="62"/>
      <c r="C178" s="18" t="s">
        <v>6</v>
      </c>
      <c r="D178" s="18" t="s">
        <v>15</v>
      </c>
      <c r="E178" s="18" t="s">
        <v>5</v>
      </c>
      <c r="F178" s="18" t="s">
        <v>10</v>
      </c>
      <c r="G178" s="18" t="s">
        <v>10</v>
      </c>
      <c r="H178" s="18" t="s">
        <v>8</v>
      </c>
      <c r="I178" s="18" t="s">
        <v>13</v>
      </c>
      <c r="J178" s="102" t="s">
        <v>95</v>
      </c>
      <c r="K178" s="103" t="s">
        <v>96</v>
      </c>
      <c r="M178" s="88">
        <f>IF(NOT(AND(ISBLANK(results!$J178), ISBLANK(results!$K178))), (results!$J178+results!$K178)/2, "")</f>
        <v>0.89850000000000008</v>
      </c>
    </row>
    <row r="179" spans="1:20" x14ac:dyDescent="0.3">
      <c r="A179" s="157"/>
      <c r="B179" s="61"/>
      <c r="C179" s="4" t="s">
        <v>6</v>
      </c>
      <c r="D179" s="4" t="s">
        <v>15</v>
      </c>
      <c r="E179" s="4" t="s">
        <v>5</v>
      </c>
      <c r="F179" s="4" t="s">
        <v>14</v>
      </c>
      <c r="G179" s="4" t="s">
        <v>15</v>
      </c>
      <c r="H179" s="4" t="s">
        <v>8</v>
      </c>
      <c r="I179" s="4" t="s">
        <v>13</v>
      </c>
      <c r="J179" s="93" t="s">
        <v>54</v>
      </c>
      <c r="K179" s="96" t="s">
        <v>56</v>
      </c>
      <c r="M179" s="88">
        <f>IF(NOT(AND(ISBLANK(results!$J179), ISBLANK(results!$K179))), (results!$J179+results!$K179)/2, "")</f>
        <v>0.89100000000000001</v>
      </c>
    </row>
    <row r="180" spans="1:20" x14ac:dyDescent="0.3">
      <c r="A180" s="157"/>
      <c r="B180" s="58"/>
      <c r="C180" s="4" t="s">
        <v>6</v>
      </c>
      <c r="D180" s="4" t="s">
        <v>15</v>
      </c>
      <c r="E180" s="4" t="s">
        <v>5</v>
      </c>
      <c r="F180" s="4" t="s">
        <v>14</v>
      </c>
      <c r="G180" s="4" t="s">
        <v>10</v>
      </c>
      <c r="H180" s="4" t="s">
        <v>8</v>
      </c>
      <c r="I180" s="4" t="s">
        <v>13</v>
      </c>
      <c r="J180" s="93" t="s">
        <v>122</v>
      </c>
      <c r="K180" s="96" t="s">
        <v>57</v>
      </c>
      <c r="M180" s="88">
        <f>IF(NOT(AND(ISBLANK(results!$J180), ISBLANK(results!$K180))), (results!$J180+results!$K180)/2, "")</f>
        <v>0.88549999999999995</v>
      </c>
    </row>
    <row r="181" spans="1:20" x14ac:dyDescent="0.3">
      <c r="A181" s="157"/>
      <c r="B181" s="61"/>
      <c r="C181" s="4" t="s">
        <v>6</v>
      </c>
      <c r="D181" s="4" t="s">
        <v>15</v>
      </c>
      <c r="E181" s="4" t="s">
        <v>5</v>
      </c>
      <c r="F181" s="4" t="s">
        <v>14</v>
      </c>
      <c r="G181" s="4" t="s">
        <v>12</v>
      </c>
      <c r="H181" s="4" t="s">
        <v>8</v>
      </c>
      <c r="I181" s="4" t="s">
        <v>13</v>
      </c>
      <c r="J181" s="93" t="s">
        <v>123</v>
      </c>
      <c r="K181" s="96" t="s">
        <v>64</v>
      </c>
      <c r="M181" s="88">
        <f>IF(NOT(AND(ISBLANK(results!$J181), ISBLANK(results!$K181))), (results!$J181+results!$K181)/2, "")</f>
        <v>0.89250000000000007</v>
      </c>
    </row>
    <row r="182" spans="1:20" x14ac:dyDescent="0.3">
      <c r="A182" s="157"/>
      <c r="B182" s="62"/>
      <c r="C182" s="18" t="s">
        <v>6</v>
      </c>
      <c r="D182" s="18" t="s">
        <v>15</v>
      </c>
      <c r="E182" s="18" t="s">
        <v>5</v>
      </c>
      <c r="F182" s="18" t="s">
        <v>14</v>
      </c>
      <c r="G182" s="18" t="s">
        <v>14</v>
      </c>
      <c r="H182" s="18" t="s">
        <v>8</v>
      </c>
      <c r="I182" s="18" t="s">
        <v>13</v>
      </c>
      <c r="J182" s="102" t="s">
        <v>92</v>
      </c>
      <c r="K182" s="103" t="s">
        <v>55</v>
      </c>
      <c r="M182" s="88">
        <f>IF(NOT(AND(ISBLANK(results!$J182), ISBLANK(results!$K182))), (results!$J182+results!$K182)/2, "")</f>
        <v>0.89800000000000002</v>
      </c>
    </row>
    <row r="183" spans="1:20" x14ac:dyDescent="0.3">
      <c r="A183" s="157"/>
      <c r="B183" s="61"/>
      <c r="C183" s="4" t="s">
        <v>5</v>
      </c>
      <c r="D183" s="4" t="s">
        <v>10</v>
      </c>
      <c r="E183" s="4" t="s">
        <v>5</v>
      </c>
      <c r="F183" s="4" t="s">
        <v>14</v>
      </c>
      <c r="G183" s="4" t="s">
        <v>15</v>
      </c>
      <c r="H183" s="4" t="s">
        <v>8</v>
      </c>
      <c r="I183" s="4" t="s">
        <v>13</v>
      </c>
      <c r="J183" s="93" t="s">
        <v>54</v>
      </c>
      <c r="K183" s="96" t="s">
        <v>96</v>
      </c>
      <c r="M183" s="88">
        <f>IF(NOT(AND(ISBLANK(results!$J183), ISBLANK(results!$K183))), (results!$J183+results!$K183)/2, "")</f>
        <v>0.89</v>
      </c>
    </row>
    <row r="184" spans="1:20" x14ac:dyDescent="0.3">
      <c r="A184" s="157"/>
      <c r="B184" s="58"/>
      <c r="C184" s="4" t="s">
        <v>5</v>
      </c>
      <c r="D184" s="4" t="s">
        <v>10</v>
      </c>
      <c r="E184" s="4" t="s">
        <v>5</v>
      </c>
      <c r="F184" s="4" t="s">
        <v>14</v>
      </c>
      <c r="G184" s="4" t="s">
        <v>10</v>
      </c>
      <c r="H184" s="4" t="s">
        <v>8</v>
      </c>
      <c r="I184" s="4" t="s">
        <v>13</v>
      </c>
      <c r="J184" s="93" t="s">
        <v>92</v>
      </c>
      <c r="K184" s="96" t="s">
        <v>61</v>
      </c>
      <c r="M184" s="72">
        <f>IF(NOT(AND(ISBLANK(results!$J184), ISBLANK(results!$K184))), (results!$J184+results!$K184)/2, "")</f>
        <v>0.89900000000000002</v>
      </c>
    </row>
    <row r="185" spans="1:20" x14ac:dyDescent="0.3">
      <c r="A185" s="157"/>
      <c r="B185" s="61"/>
      <c r="C185" s="4" t="s">
        <v>5</v>
      </c>
      <c r="D185" s="4" t="s">
        <v>10</v>
      </c>
      <c r="E185" s="4" t="s">
        <v>5</v>
      </c>
      <c r="F185" s="4" t="s">
        <v>14</v>
      </c>
      <c r="G185" s="4" t="s">
        <v>12</v>
      </c>
      <c r="H185" s="4" t="s">
        <v>8</v>
      </c>
      <c r="I185" s="4" t="s">
        <v>13</v>
      </c>
      <c r="J185" s="93" t="s">
        <v>118</v>
      </c>
      <c r="K185" s="96" t="s">
        <v>61</v>
      </c>
      <c r="M185" s="88">
        <f>IF(NOT(AND(ISBLANK(results!$J185), ISBLANK(results!$K185))), (results!$J185+results!$K185)/2, "")</f>
        <v>0.88900000000000001</v>
      </c>
    </row>
    <row r="186" spans="1:20" x14ac:dyDescent="0.3">
      <c r="A186" s="157"/>
      <c r="B186" s="62"/>
      <c r="C186" s="18" t="s">
        <v>5</v>
      </c>
      <c r="D186" s="18" t="s">
        <v>10</v>
      </c>
      <c r="E186" s="18" t="s">
        <v>5</v>
      </c>
      <c r="F186" s="18" t="s">
        <v>14</v>
      </c>
      <c r="G186" s="18" t="s">
        <v>14</v>
      </c>
      <c r="H186" s="18" t="s">
        <v>8</v>
      </c>
      <c r="I186" s="18" t="s">
        <v>13</v>
      </c>
      <c r="J186" s="102" t="s">
        <v>66</v>
      </c>
      <c r="K186" s="103" t="s">
        <v>57</v>
      </c>
      <c r="M186" s="72">
        <f>IF(NOT(AND(ISBLANK(results!$J186), ISBLANK(results!$K186))), (results!$J186+results!$K186)/2, "")</f>
        <v>0.90200000000000002</v>
      </c>
    </row>
    <row r="187" spans="1:20" x14ac:dyDescent="0.3">
      <c r="A187" s="157"/>
      <c r="B187" s="61"/>
      <c r="C187" s="4" t="s">
        <v>5</v>
      </c>
      <c r="D187" s="4" t="s">
        <v>10</v>
      </c>
      <c r="E187" s="4" t="s">
        <v>6</v>
      </c>
      <c r="F187" s="4" t="s">
        <v>14</v>
      </c>
      <c r="G187" s="4" t="s">
        <v>15</v>
      </c>
      <c r="H187" s="4" t="s">
        <v>8</v>
      </c>
      <c r="I187" s="4" t="s">
        <v>13</v>
      </c>
      <c r="J187" s="93" t="s">
        <v>87</v>
      </c>
      <c r="K187" s="96" t="s">
        <v>63</v>
      </c>
      <c r="M187" s="88">
        <f>IF(NOT(AND(ISBLANK(results!$J187), ISBLANK(results!$K187))), (results!$J187+results!$K187)/2, "")</f>
        <v>0.8155</v>
      </c>
    </row>
    <row r="188" spans="1:20" x14ac:dyDescent="0.3">
      <c r="A188" s="157"/>
      <c r="B188" s="58"/>
      <c r="C188" s="4" t="s">
        <v>5</v>
      </c>
      <c r="D188" s="4" t="s">
        <v>10</v>
      </c>
      <c r="E188" s="4" t="s">
        <v>6</v>
      </c>
      <c r="F188" s="4" t="s">
        <v>14</v>
      </c>
      <c r="G188" s="4" t="s">
        <v>10</v>
      </c>
      <c r="H188" s="4" t="s">
        <v>8</v>
      </c>
      <c r="I188" s="4" t="s">
        <v>13</v>
      </c>
      <c r="J188" s="93" t="s">
        <v>124</v>
      </c>
      <c r="K188" s="96" t="s">
        <v>100</v>
      </c>
      <c r="M188" s="88">
        <f>IF(NOT(AND(ISBLANK(results!$J188), ISBLANK(results!$K188))), (results!$J188+results!$K188)/2, "")</f>
        <v>0.85250000000000004</v>
      </c>
    </row>
    <row r="189" spans="1:20" x14ac:dyDescent="0.3">
      <c r="A189" s="157"/>
      <c r="B189" s="61"/>
      <c r="C189" s="4" t="s">
        <v>5</v>
      </c>
      <c r="D189" s="4" t="s">
        <v>10</v>
      </c>
      <c r="E189" s="4" t="s">
        <v>6</v>
      </c>
      <c r="F189" s="4" t="s">
        <v>14</v>
      </c>
      <c r="G189" s="4" t="s">
        <v>12</v>
      </c>
      <c r="H189" s="4" t="s">
        <v>8</v>
      </c>
      <c r="I189" s="4" t="s">
        <v>13</v>
      </c>
      <c r="J189" s="93" t="s">
        <v>72</v>
      </c>
      <c r="K189" s="96" t="s">
        <v>107</v>
      </c>
      <c r="M189" s="88">
        <f>IF(NOT(AND(ISBLANK(results!$J189), ISBLANK(results!$K189))), (results!$J189+results!$K189)/2, "")</f>
        <v>0.86749999999999994</v>
      </c>
    </row>
    <row r="190" spans="1:20" x14ac:dyDescent="0.3">
      <c r="A190" s="158"/>
      <c r="B190" s="62"/>
      <c r="C190" s="18" t="s">
        <v>5</v>
      </c>
      <c r="D190" s="18" t="s">
        <v>10</v>
      </c>
      <c r="E190" s="18" t="s">
        <v>6</v>
      </c>
      <c r="F190" s="18" t="s">
        <v>14</v>
      </c>
      <c r="G190" s="18" t="s">
        <v>14</v>
      </c>
      <c r="H190" s="18" t="s">
        <v>8</v>
      </c>
      <c r="I190" s="18" t="s">
        <v>13</v>
      </c>
      <c r="J190" s="102" t="s">
        <v>96</v>
      </c>
      <c r="K190" s="103" t="s">
        <v>96</v>
      </c>
      <c r="M190" s="88">
        <f>IF(NOT(AND(ISBLANK(results!$J190), ISBLANK(results!$K190))), (results!$J190+results!$K190)/2, "")</f>
        <v>0.89500000000000002</v>
      </c>
    </row>
    <row r="191" spans="1:20" x14ac:dyDescent="0.3">
      <c r="A191" s="105"/>
      <c r="B191" s="12"/>
      <c r="C191" s="4"/>
      <c r="D191" s="4"/>
      <c r="E191" s="4"/>
      <c r="F191" s="4"/>
      <c r="G191" s="4"/>
      <c r="H191" s="4"/>
      <c r="I191" s="4"/>
      <c r="J191" s="93"/>
      <c r="K191" s="100"/>
      <c r="M191" s="72"/>
    </row>
    <row r="192" spans="1:20" x14ac:dyDescent="0.3">
      <c r="B192" s="9"/>
      <c r="C192" s="4"/>
      <c r="D192" s="4"/>
      <c r="E192" s="4"/>
      <c r="F192" s="4"/>
      <c r="G192" s="4"/>
      <c r="H192" s="4"/>
      <c r="I192" s="4"/>
      <c r="J192" s="93"/>
      <c r="K192" s="93"/>
      <c r="O192" s="161" t="s">
        <v>173</v>
      </c>
      <c r="P192" s="161"/>
      <c r="Q192" s="161"/>
      <c r="R192" s="161"/>
      <c r="S192" s="161"/>
      <c r="T192" s="161"/>
    </row>
    <row r="193" spans="1:20" x14ac:dyDescent="0.3">
      <c r="B193" s="3"/>
      <c r="C193" s="4"/>
      <c r="D193" s="4"/>
      <c r="E193" s="4"/>
      <c r="F193" s="4"/>
      <c r="G193" s="4"/>
      <c r="H193" s="4"/>
      <c r="I193" s="4"/>
      <c r="J193" s="93"/>
      <c r="K193" s="93"/>
      <c r="M193" s="72" t="s">
        <v>67</v>
      </c>
      <c r="O193" s="121" t="s">
        <v>167</v>
      </c>
      <c r="P193" s="72" t="s">
        <v>3</v>
      </c>
      <c r="Q193" s="70" t="s">
        <v>4</v>
      </c>
      <c r="R193" s="70" t="s">
        <v>168</v>
      </c>
      <c r="S193" s="70" t="s">
        <v>169</v>
      </c>
      <c r="T193" s="70" t="s">
        <v>170</v>
      </c>
    </row>
    <row r="194" spans="1:20" s="3" customFormat="1" ht="14.4" customHeight="1" x14ac:dyDescent="0.3">
      <c r="A194" s="156" t="s">
        <v>83</v>
      </c>
      <c r="B194" s="60"/>
      <c r="C194" s="57" t="s">
        <v>5</v>
      </c>
      <c r="D194" s="57" t="s">
        <v>15</v>
      </c>
      <c r="E194" s="57" t="s">
        <v>5</v>
      </c>
      <c r="F194" s="57" t="s">
        <v>10</v>
      </c>
      <c r="G194" s="57" t="s">
        <v>10</v>
      </c>
      <c r="H194" s="57" t="s">
        <v>8</v>
      </c>
      <c r="I194" s="57" t="s">
        <v>82</v>
      </c>
      <c r="J194" s="100" t="s">
        <v>145</v>
      </c>
      <c r="K194" s="101" t="s">
        <v>91</v>
      </c>
      <c r="M194" s="106">
        <f>IF(NOT(AND(ISBLANK(results!$J194), ISBLANK(results!$K194))), (results!$J194+results!$K194)/2, "")</f>
        <v>0.77150000000000007</v>
      </c>
      <c r="O194" s="122" t="s">
        <v>171</v>
      </c>
      <c r="P194" s="129" t="s">
        <v>8</v>
      </c>
      <c r="Q194" s="130" t="s">
        <v>82</v>
      </c>
      <c r="R194" s="130">
        <v>0.28699999999999998</v>
      </c>
      <c r="S194" s="130">
        <v>0.89900000000000002</v>
      </c>
      <c r="T194" s="131">
        <f>IF(NOT(AND(ISBLANK(R194), ISBLANK(S194))), (R194+S194)/2, "")</f>
        <v>0.59299999999999997</v>
      </c>
    </row>
    <row r="195" spans="1:20" x14ac:dyDescent="0.3">
      <c r="A195" s="157"/>
      <c r="B195" s="76"/>
      <c r="C195" s="4" t="s">
        <v>5</v>
      </c>
      <c r="D195" s="4" t="s">
        <v>15</v>
      </c>
      <c r="E195" s="4" t="s">
        <v>5</v>
      </c>
      <c r="F195" s="4" t="s">
        <v>10</v>
      </c>
      <c r="G195" s="4" t="s">
        <v>10</v>
      </c>
      <c r="H195" s="4" t="s">
        <v>85</v>
      </c>
      <c r="I195" s="4" t="s">
        <v>82</v>
      </c>
      <c r="J195" s="93" t="s">
        <v>144</v>
      </c>
      <c r="K195" s="96" t="s">
        <v>107</v>
      </c>
      <c r="M195" s="71">
        <f>IF(NOT(AND(ISBLANK(results!$J195), ISBLANK(results!$K195))), (results!$J195+results!$K195)/2, "")</f>
        <v>0.79699999999999993</v>
      </c>
      <c r="O195" s="125" t="s">
        <v>171</v>
      </c>
      <c r="P195" s="71" t="s">
        <v>85</v>
      </c>
      <c r="Q195" s="1" t="s">
        <v>82</v>
      </c>
      <c r="R195" s="1">
        <v>0.28799999999999998</v>
      </c>
      <c r="S195" s="1">
        <v>0.89900000000000002</v>
      </c>
      <c r="T195" s="132">
        <f t="shared" ref="T195:T217" si="3">IF(NOT(AND(ISBLANK(R195), ISBLANK(S195))), (R195+S195)/2, "")</f>
        <v>0.59350000000000003</v>
      </c>
    </row>
    <row r="196" spans="1:20" x14ac:dyDescent="0.3">
      <c r="A196" s="157"/>
      <c r="B196" s="76"/>
      <c r="C196" s="4" t="s">
        <v>5</v>
      </c>
      <c r="D196" s="4" t="s">
        <v>15</v>
      </c>
      <c r="E196" s="4" t="s">
        <v>5</v>
      </c>
      <c r="F196" s="4" t="s">
        <v>10</v>
      </c>
      <c r="G196" s="4" t="s">
        <v>10</v>
      </c>
      <c r="H196" s="4" t="s">
        <v>84</v>
      </c>
      <c r="I196" s="4" t="s">
        <v>82</v>
      </c>
      <c r="J196" s="93" t="s">
        <v>143</v>
      </c>
      <c r="K196" s="96" t="s">
        <v>64</v>
      </c>
      <c r="M196" s="71">
        <f>IF(NOT(AND(ISBLANK(results!$J196), ISBLANK(results!$K196))), (results!$J196+results!$K196)/2, "")</f>
        <v>0.86599999999999999</v>
      </c>
      <c r="O196" s="125" t="s">
        <v>171</v>
      </c>
      <c r="P196" s="71" t="s">
        <v>84</v>
      </c>
      <c r="Q196" s="1" t="s">
        <v>82</v>
      </c>
      <c r="R196" s="1">
        <v>0.28699999999999998</v>
      </c>
      <c r="S196" s="1">
        <v>0.89900000000000002</v>
      </c>
      <c r="T196" s="132">
        <f t="shared" si="3"/>
        <v>0.59299999999999997</v>
      </c>
    </row>
    <row r="197" spans="1:20" s="3" customFormat="1" x14ac:dyDescent="0.3">
      <c r="A197" s="157"/>
      <c r="B197" s="107"/>
      <c r="C197" s="68" t="s">
        <v>5</v>
      </c>
      <c r="D197" s="68" t="s">
        <v>15</v>
      </c>
      <c r="E197" s="68" t="s">
        <v>5</v>
      </c>
      <c r="F197" s="68" t="s">
        <v>10</v>
      </c>
      <c r="G197" s="68" t="s">
        <v>10</v>
      </c>
      <c r="H197" s="68" t="s">
        <v>9</v>
      </c>
      <c r="I197" s="68" t="s">
        <v>82</v>
      </c>
      <c r="J197" s="108" t="s">
        <v>146</v>
      </c>
      <c r="K197" s="109" t="s">
        <v>115</v>
      </c>
      <c r="M197" s="106">
        <f>IF(NOT(AND(ISBLANK(results!$J197), ISBLANK(results!$K197))), (results!$J197+results!$K197)/2, "")</f>
        <v>0.84800000000000009</v>
      </c>
      <c r="O197" s="125" t="s">
        <v>171</v>
      </c>
      <c r="P197" s="106" t="s">
        <v>9</v>
      </c>
      <c r="Q197" s="3" t="s">
        <v>82</v>
      </c>
      <c r="R197" s="3">
        <v>0.28899999999999998</v>
      </c>
      <c r="S197" s="3">
        <v>0.89900000000000002</v>
      </c>
      <c r="T197" s="141">
        <f t="shared" si="3"/>
        <v>0.59399999999999997</v>
      </c>
    </row>
    <row r="198" spans="1:20" s="3" customFormat="1" x14ac:dyDescent="0.3">
      <c r="A198" s="157"/>
      <c r="B198" s="58"/>
      <c r="C198" s="4" t="s">
        <v>5</v>
      </c>
      <c r="D198" s="4" t="s">
        <v>15</v>
      </c>
      <c r="E198" s="4" t="s">
        <v>5</v>
      </c>
      <c r="F198" s="4" t="s">
        <v>10</v>
      </c>
      <c r="G198" s="4" t="s">
        <v>10</v>
      </c>
      <c r="H198" s="4" t="s">
        <v>8</v>
      </c>
      <c r="I198" s="4" t="s">
        <v>13</v>
      </c>
      <c r="J198" s="93" t="s">
        <v>79</v>
      </c>
      <c r="K198" s="96" t="s">
        <v>96</v>
      </c>
      <c r="M198" s="106">
        <f>IF(NOT(AND(ISBLANK(results!$J198), ISBLANK(results!$K198))), (results!$J198+results!$K198)/2, "")</f>
        <v>0.90650000000000008</v>
      </c>
      <c r="O198" s="146" t="s">
        <v>171</v>
      </c>
      <c r="P198" s="144" t="s">
        <v>8</v>
      </c>
      <c r="Q198" s="145" t="s">
        <v>13</v>
      </c>
      <c r="R198" s="145">
        <v>0.28799999999999998</v>
      </c>
      <c r="S198" s="145">
        <v>0.89900000000000002</v>
      </c>
      <c r="T198" s="147">
        <f t="shared" si="3"/>
        <v>0.59350000000000003</v>
      </c>
    </row>
    <row r="199" spans="1:20" x14ac:dyDescent="0.3">
      <c r="A199" s="157"/>
      <c r="B199" s="76"/>
      <c r="C199" s="4" t="s">
        <v>5</v>
      </c>
      <c r="D199" s="4" t="s">
        <v>15</v>
      </c>
      <c r="E199" s="4" t="s">
        <v>5</v>
      </c>
      <c r="F199" s="4" t="s">
        <v>10</v>
      </c>
      <c r="G199" s="4" t="s">
        <v>10</v>
      </c>
      <c r="H199" s="4" t="s">
        <v>85</v>
      </c>
      <c r="I199" s="4" t="s">
        <v>13</v>
      </c>
      <c r="J199" s="93" t="s">
        <v>147</v>
      </c>
      <c r="K199" s="96" t="s">
        <v>57</v>
      </c>
      <c r="M199" s="71">
        <f>IF(NOT(AND(ISBLANK(results!$J199), ISBLANK(results!$K199))), (results!$J199+results!$K199)/2, "")</f>
        <v>0.92849999999999999</v>
      </c>
      <c r="O199" s="125" t="s">
        <v>171</v>
      </c>
      <c r="P199" s="71" t="s">
        <v>85</v>
      </c>
      <c r="Q199" s="1" t="s">
        <v>13</v>
      </c>
      <c r="R199" s="1">
        <v>0.29399999999999998</v>
      </c>
      <c r="S199" s="1">
        <v>0.89900000000000002</v>
      </c>
      <c r="T199" s="132">
        <f t="shared" si="3"/>
        <v>0.59650000000000003</v>
      </c>
    </row>
    <row r="200" spans="1:20" x14ac:dyDescent="0.3">
      <c r="A200" s="157"/>
      <c r="B200" s="76"/>
      <c r="C200" s="4" t="s">
        <v>5</v>
      </c>
      <c r="D200" s="4" t="s">
        <v>15</v>
      </c>
      <c r="E200" s="4" t="s">
        <v>5</v>
      </c>
      <c r="F200" s="4" t="s">
        <v>10</v>
      </c>
      <c r="G200" s="4" t="s">
        <v>10</v>
      </c>
      <c r="H200" s="4" t="s">
        <v>84</v>
      </c>
      <c r="I200" s="4" t="s">
        <v>13</v>
      </c>
      <c r="J200" s="93" t="s">
        <v>89</v>
      </c>
      <c r="K200" s="96" t="s">
        <v>57</v>
      </c>
      <c r="M200" s="71">
        <f>IF(NOT(AND(ISBLANK(results!$J200), ISBLANK(results!$K200))), (results!$J200+results!$K200)/2, "")</f>
        <v>0.9325</v>
      </c>
      <c r="O200" s="125" t="s">
        <v>171</v>
      </c>
      <c r="P200" s="71" t="s">
        <v>84</v>
      </c>
      <c r="Q200" s="1" t="s">
        <v>13</v>
      </c>
      <c r="R200" s="1">
        <v>0.29699999999999999</v>
      </c>
      <c r="S200" s="1">
        <v>0.89900000000000002</v>
      </c>
      <c r="T200" s="132">
        <f t="shared" si="3"/>
        <v>0.59799999999999998</v>
      </c>
    </row>
    <row r="201" spans="1:20" s="3" customFormat="1" x14ac:dyDescent="0.3">
      <c r="A201" s="157"/>
      <c r="B201" s="107"/>
      <c r="C201" s="68" t="s">
        <v>5</v>
      </c>
      <c r="D201" s="68" t="s">
        <v>15</v>
      </c>
      <c r="E201" s="68" t="s">
        <v>5</v>
      </c>
      <c r="F201" s="68" t="s">
        <v>10</v>
      </c>
      <c r="G201" s="68" t="s">
        <v>10</v>
      </c>
      <c r="H201" s="68" t="s">
        <v>9</v>
      </c>
      <c r="I201" s="68" t="s">
        <v>13</v>
      </c>
      <c r="J201" s="108" t="s">
        <v>58</v>
      </c>
      <c r="K201" s="109" t="s">
        <v>56</v>
      </c>
      <c r="M201" s="106">
        <f>IF(NOT(AND(ISBLANK(results!$J201), ISBLANK(results!$K201))), (results!$J201+results!$K201)/2, "")</f>
        <v>0.93149999999999999</v>
      </c>
      <c r="O201" s="135" t="s">
        <v>171</v>
      </c>
      <c r="P201" s="139" t="s">
        <v>9</v>
      </c>
      <c r="Q201" s="140" t="s">
        <v>13</v>
      </c>
      <c r="R201" s="140">
        <v>0.30299999999999999</v>
      </c>
      <c r="S201" s="140">
        <v>0.89900000000000002</v>
      </c>
      <c r="T201" s="141">
        <f t="shared" si="3"/>
        <v>0.60099999999999998</v>
      </c>
    </row>
    <row r="202" spans="1:20" s="3" customFormat="1" x14ac:dyDescent="0.3">
      <c r="A202" s="157"/>
      <c r="B202" s="58"/>
      <c r="C202" s="4" t="s">
        <v>5</v>
      </c>
      <c r="D202" s="4" t="s">
        <v>15</v>
      </c>
      <c r="E202" s="4" t="s">
        <v>5</v>
      </c>
      <c r="F202" s="4" t="s">
        <v>10</v>
      </c>
      <c r="G202" s="4" t="s">
        <v>10</v>
      </c>
      <c r="H202" s="4" t="s">
        <v>8</v>
      </c>
      <c r="I202" s="4" t="s">
        <v>86</v>
      </c>
      <c r="J202" s="93" t="s">
        <v>93</v>
      </c>
      <c r="K202" s="96" t="s">
        <v>91</v>
      </c>
      <c r="M202" s="106">
        <f>IF(NOT(AND(ISBLANK(results!$J202), ISBLANK(results!$K202))), (results!$J202+results!$K202)/2, "")</f>
        <v>0.92900000000000005</v>
      </c>
      <c r="O202" s="125" t="s">
        <v>171</v>
      </c>
      <c r="P202" s="106" t="s">
        <v>8</v>
      </c>
      <c r="Q202" s="3" t="s">
        <v>86</v>
      </c>
      <c r="R202" s="3">
        <v>0.29199999999999998</v>
      </c>
      <c r="S202" s="3">
        <v>0.89900000000000002</v>
      </c>
      <c r="T202" s="132">
        <f t="shared" si="3"/>
        <v>0.59550000000000003</v>
      </c>
    </row>
    <row r="203" spans="1:20" x14ac:dyDescent="0.3">
      <c r="A203" s="157"/>
      <c r="B203" s="76"/>
      <c r="C203" s="4" t="s">
        <v>5</v>
      </c>
      <c r="D203" s="4" t="s">
        <v>15</v>
      </c>
      <c r="E203" s="4" t="s">
        <v>5</v>
      </c>
      <c r="F203" s="4" t="s">
        <v>10</v>
      </c>
      <c r="G203" s="4" t="s">
        <v>10</v>
      </c>
      <c r="H203" s="4" t="s">
        <v>85</v>
      </c>
      <c r="I203" s="4" t="s">
        <v>86</v>
      </c>
      <c r="J203" s="93" t="s">
        <v>141</v>
      </c>
      <c r="K203" s="96" t="s">
        <v>64</v>
      </c>
      <c r="M203" s="71">
        <f>IF(NOT(AND(ISBLANK(results!$J203), ISBLANK(results!$K203))), (results!$J203+results!$K203)/2, "")</f>
        <v>0.9345</v>
      </c>
      <c r="O203" s="125" t="s">
        <v>171</v>
      </c>
      <c r="P203" s="71" t="s">
        <v>85</v>
      </c>
      <c r="Q203" s="1" t="s">
        <v>86</v>
      </c>
      <c r="R203" s="1">
        <v>0.29599999999999999</v>
      </c>
      <c r="S203" s="1">
        <v>0.89900000000000002</v>
      </c>
      <c r="T203" s="132">
        <f t="shared" si="3"/>
        <v>0.59750000000000003</v>
      </c>
    </row>
    <row r="204" spans="1:20" x14ac:dyDescent="0.3">
      <c r="A204" s="157"/>
      <c r="B204" s="76"/>
      <c r="C204" s="4" t="s">
        <v>5</v>
      </c>
      <c r="D204" s="4" t="s">
        <v>15</v>
      </c>
      <c r="E204" s="4" t="s">
        <v>5</v>
      </c>
      <c r="F204" s="4" t="s">
        <v>10</v>
      </c>
      <c r="G204" s="4" t="s">
        <v>10</v>
      </c>
      <c r="H204" s="4" t="s">
        <v>84</v>
      </c>
      <c r="I204" s="4" t="s">
        <v>86</v>
      </c>
      <c r="J204" s="93" t="s">
        <v>138</v>
      </c>
      <c r="K204" s="96" t="s">
        <v>61</v>
      </c>
      <c r="M204" s="72">
        <f>IF(NOT(AND(ISBLANK(results!$J204), ISBLANK(results!$K204))), (results!$J204+results!$K204)/2, "")</f>
        <v>0.9355</v>
      </c>
      <c r="O204" s="125" t="s">
        <v>171</v>
      </c>
      <c r="P204" s="71" t="s">
        <v>84</v>
      </c>
      <c r="Q204" s="1" t="s">
        <v>86</v>
      </c>
      <c r="R204" s="1">
        <v>0.30399999999999999</v>
      </c>
      <c r="S204" s="1">
        <v>0.89900000000000002</v>
      </c>
      <c r="T204" s="132">
        <f t="shared" si="3"/>
        <v>0.60150000000000003</v>
      </c>
    </row>
    <row r="205" spans="1:20" s="3" customFormat="1" x14ac:dyDescent="0.3">
      <c r="A205" s="157"/>
      <c r="B205" s="58"/>
      <c r="C205" s="4" t="s">
        <v>5</v>
      </c>
      <c r="D205" s="4" t="s">
        <v>15</v>
      </c>
      <c r="E205" s="4" t="s">
        <v>5</v>
      </c>
      <c r="F205" s="4" t="s">
        <v>10</v>
      </c>
      <c r="G205" s="4" t="s">
        <v>10</v>
      </c>
      <c r="H205" s="4" t="s">
        <v>9</v>
      </c>
      <c r="I205" s="4" t="s">
        <v>86</v>
      </c>
      <c r="J205" s="93" t="s">
        <v>90</v>
      </c>
      <c r="K205" s="96" t="s">
        <v>96</v>
      </c>
      <c r="M205" s="106">
        <f>IF(NOT(AND(ISBLANK(results!$J205), ISBLANK(results!$K205))), (results!$J205+results!$K205)/2, "")</f>
        <v>0.9325</v>
      </c>
      <c r="O205" s="126" t="s">
        <v>171</v>
      </c>
      <c r="P205" s="133" t="s">
        <v>9</v>
      </c>
      <c r="Q205" s="17" t="s">
        <v>86</v>
      </c>
      <c r="R205" s="17">
        <v>0.308</v>
      </c>
      <c r="S205" s="17">
        <v>0.89900000000000002</v>
      </c>
      <c r="T205" s="134">
        <f t="shared" si="3"/>
        <v>0.60350000000000004</v>
      </c>
    </row>
    <row r="206" spans="1:20" x14ac:dyDescent="0.3">
      <c r="A206" s="157"/>
      <c r="B206" s="78"/>
      <c r="C206" s="57" t="s">
        <v>5</v>
      </c>
      <c r="D206" s="57" t="s">
        <v>10</v>
      </c>
      <c r="E206" s="57" t="s">
        <v>5</v>
      </c>
      <c r="F206" s="57" t="s">
        <v>14</v>
      </c>
      <c r="G206" s="57" t="s">
        <v>10</v>
      </c>
      <c r="H206" s="57" t="s">
        <v>8</v>
      </c>
      <c r="I206" s="57" t="s">
        <v>82</v>
      </c>
      <c r="J206" s="100" t="s">
        <v>127</v>
      </c>
      <c r="K206" s="101" t="s">
        <v>68</v>
      </c>
      <c r="M206" s="71">
        <f>IF(NOT(AND(ISBLANK(results!$J206), ISBLANK(results!$K206))), (results!$J206+results!$K206)/2, "")</f>
        <v>0.72700000000000009</v>
      </c>
      <c r="O206" s="122" t="s">
        <v>172</v>
      </c>
      <c r="P206" s="123" t="s">
        <v>8</v>
      </c>
      <c r="Q206" s="104" t="s">
        <v>82</v>
      </c>
      <c r="R206" s="104">
        <v>0.442</v>
      </c>
      <c r="S206" s="104">
        <v>0.90100000000000002</v>
      </c>
      <c r="T206" s="131">
        <f t="shared" si="3"/>
        <v>0.67149999999999999</v>
      </c>
    </row>
    <row r="207" spans="1:20" x14ac:dyDescent="0.3">
      <c r="A207" s="157"/>
      <c r="B207" s="76"/>
      <c r="C207" s="4" t="s">
        <v>5</v>
      </c>
      <c r="D207" s="4" t="s">
        <v>10</v>
      </c>
      <c r="E207" s="4" t="s">
        <v>5</v>
      </c>
      <c r="F207" s="4" t="s">
        <v>14</v>
      </c>
      <c r="G207" s="4" t="s">
        <v>10</v>
      </c>
      <c r="H207" s="4" t="s">
        <v>85</v>
      </c>
      <c r="I207" s="4" t="s">
        <v>82</v>
      </c>
      <c r="J207" s="93" t="s">
        <v>126</v>
      </c>
      <c r="K207" s="96" t="s">
        <v>91</v>
      </c>
      <c r="M207" s="71">
        <f>IF(NOT(AND(ISBLANK(results!$J207), ISBLANK(results!$K207))), (results!$J207+results!$K207)/2, "")</f>
        <v>0.76350000000000007</v>
      </c>
      <c r="O207" s="125" t="s">
        <v>172</v>
      </c>
      <c r="P207" s="71" t="s">
        <v>85</v>
      </c>
      <c r="Q207" s="1" t="s">
        <v>82</v>
      </c>
      <c r="R207" s="1">
        <v>0.53900000000000003</v>
      </c>
      <c r="S207" s="1">
        <v>0.90100000000000002</v>
      </c>
      <c r="T207" s="132">
        <f t="shared" si="3"/>
        <v>0.72</v>
      </c>
    </row>
    <row r="208" spans="1:20" x14ac:dyDescent="0.3">
      <c r="A208" s="157"/>
      <c r="B208" s="76"/>
      <c r="C208" s="4" t="s">
        <v>5</v>
      </c>
      <c r="D208" s="4" t="s">
        <v>10</v>
      </c>
      <c r="E208" s="4" t="s">
        <v>5</v>
      </c>
      <c r="F208" s="4" t="s">
        <v>14</v>
      </c>
      <c r="G208" s="4" t="s">
        <v>10</v>
      </c>
      <c r="H208" s="4" t="s">
        <v>84</v>
      </c>
      <c r="I208" s="4" t="s">
        <v>82</v>
      </c>
      <c r="J208" s="93" t="s">
        <v>125</v>
      </c>
      <c r="K208" s="96" t="s">
        <v>64</v>
      </c>
      <c r="M208" s="71">
        <f>IF(NOT(AND(ISBLANK(results!$J208), ISBLANK(results!$K208))), (results!$J208+results!$K208)/2, "")</f>
        <v>0.88200000000000001</v>
      </c>
      <c r="O208" s="125" t="s">
        <v>172</v>
      </c>
      <c r="P208" s="71" t="s">
        <v>84</v>
      </c>
      <c r="Q208" s="1" t="s">
        <v>82</v>
      </c>
      <c r="R208" s="1">
        <v>0.69899999999999995</v>
      </c>
      <c r="S208" s="1">
        <v>0.90100000000000002</v>
      </c>
      <c r="T208" s="132">
        <f t="shared" si="3"/>
        <v>0.8</v>
      </c>
    </row>
    <row r="209" spans="1:20" x14ac:dyDescent="0.3">
      <c r="A209" s="157"/>
      <c r="B209" s="77"/>
      <c r="C209" s="68" t="s">
        <v>5</v>
      </c>
      <c r="D209" s="68" t="s">
        <v>10</v>
      </c>
      <c r="E209" s="68" t="s">
        <v>5</v>
      </c>
      <c r="F209" s="68" t="s">
        <v>14</v>
      </c>
      <c r="G209" s="68" t="s">
        <v>10</v>
      </c>
      <c r="H209" s="68" t="s">
        <v>9</v>
      </c>
      <c r="I209" s="68" t="s">
        <v>82</v>
      </c>
      <c r="J209" s="108" t="s">
        <v>128</v>
      </c>
      <c r="K209" s="109" t="s">
        <v>57</v>
      </c>
      <c r="M209" s="71">
        <f>IF(NOT(AND(ISBLANK(results!$J209), ISBLANK(results!$K209))), (results!$J209+results!$K209)/2, "")</f>
        <v>0.88349999999999995</v>
      </c>
      <c r="O209" s="125" t="s">
        <v>172</v>
      </c>
      <c r="P209" s="71" t="s">
        <v>9</v>
      </c>
      <c r="Q209" s="1" t="s">
        <v>82</v>
      </c>
      <c r="R209" s="1">
        <v>0.64400000000000002</v>
      </c>
      <c r="S209" s="1">
        <v>0.89900000000000002</v>
      </c>
      <c r="T209" s="141">
        <f t="shared" si="3"/>
        <v>0.77150000000000007</v>
      </c>
    </row>
    <row r="210" spans="1:20" x14ac:dyDescent="0.3">
      <c r="A210" s="157"/>
      <c r="B210" s="76"/>
      <c r="C210" s="4" t="s">
        <v>5</v>
      </c>
      <c r="D210" s="4" t="s">
        <v>10</v>
      </c>
      <c r="E210" s="4" t="s">
        <v>5</v>
      </c>
      <c r="F210" s="4" t="s">
        <v>14</v>
      </c>
      <c r="G210" s="4" t="s">
        <v>10</v>
      </c>
      <c r="H210" s="4" t="s">
        <v>8</v>
      </c>
      <c r="I210" s="4" t="s">
        <v>13</v>
      </c>
      <c r="J210" s="93" t="s">
        <v>92</v>
      </c>
      <c r="K210" s="96" t="s">
        <v>61</v>
      </c>
      <c r="M210" s="71">
        <f>IF(NOT(AND(ISBLANK(results!$J210), ISBLANK(results!$K210))), (results!$J210+results!$K210)/2, "")</f>
        <v>0.89900000000000002</v>
      </c>
      <c r="O210" s="146" t="s">
        <v>172</v>
      </c>
      <c r="P210" s="142" t="s">
        <v>8</v>
      </c>
      <c r="Q210" s="143" t="s">
        <v>13</v>
      </c>
      <c r="R210" s="143">
        <v>0.80700000000000005</v>
      </c>
      <c r="S210" s="143">
        <v>0.88100000000000001</v>
      </c>
      <c r="T210" s="147">
        <f t="shared" si="3"/>
        <v>0.84400000000000008</v>
      </c>
    </row>
    <row r="211" spans="1:20" x14ac:dyDescent="0.3">
      <c r="A211" s="157"/>
      <c r="B211" s="76"/>
      <c r="C211" s="4" t="s">
        <v>5</v>
      </c>
      <c r="D211" s="4" t="s">
        <v>10</v>
      </c>
      <c r="E211" s="4" t="s">
        <v>5</v>
      </c>
      <c r="F211" s="4" t="s">
        <v>14</v>
      </c>
      <c r="G211" s="4" t="s">
        <v>10</v>
      </c>
      <c r="H211" s="4" t="s">
        <v>85</v>
      </c>
      <c r="I211" s="4" t="s">
        <v>13</v>
      </c>
      <c r="J211" s="93" t="s">
        <v>130</v>
      </c>
      <c r="K211" s="96" t="s">
        <v>100</v>
      </c>
      <c r="M211" s="71">
        <f>IF(NOT(AND(ISBLANK(results!$J211), ISBLANK(results!$K211))), (results!$J211+results!$K211)/2, "")</f>
        <v>0.91700000000000004</v>
      </c>
      <c r="O211" s="125" t="s">
        <v>172</v>
      </c>
      <c r="P211" s="71" t="s">
        <v>85</v>
      </c>
      <c r="Q211" s="1" t="s">
        <v>13</v>
      </c>
      <c r="R211" s="1">
        <v>0.90400000000000003</v>
      </c>
      <c r="S211" s="1">
        <v>0.89400000000000002</v>
      </c>
      <c r="T211" s="132">
        <f t="shared" si="3"/>
        <v>0.89900000000000002</v>
      </c>
    </row>
    <row r="212" spans="1:20" x14ac:dyDescent="0.3">
      <c r="A212" s="157"/>
      <c r="B212" s="76"/>
      <c r="C212" s="4" t="s">
        <v>5</v>
      </c>
      <c r="D212" s="4" t="s">
        <v>10</v>
      </c>
      <c r="E212" s="4" t="s">
        <v>5</v>
      </c>
      <c r="F212" s="4" t="s">
        <v>14</v>
      </c>
      <c r="G212" s="4" t="s">
        <v>10</v>
      </c>
      <c r="H212" s="4" t="s">
        <v>84</v>
      </c>
      <c r="I212" s="4" t="s">
        <v>13</v>
      </c>
      <c r="J212" s="93" t="s">
        <v>129</v>
      </c>
      <c r="K212" s="96" t="s">
        <v>115</v>
      </c>
      <c r="M212" s="71">
        <f>IF(NOT(AND(ISBLANK(results!$J212), ISBLANK(results!$K212))), (results!$J212+results!$K212)/2, "")</f>
        <v>0.92700000000000005</v>
      </c>
      <c r="O212" s="125" t="s">
        <v>172</v>
      </c>
      <c r="P212" s="71" t="s">
        <v>84</v>
      </c>
      <c r="Q212" s="1" t="s">
        <v>13</v>
      </c>
      <c r="R212" s="1">
        <v>0.94799999999999995</v>
      </c>
      <c r="S212" s="1">
        <v>0.89600000000000002</v>
      </c>
      <c r="T212" s="154">
        <f t="shared" si="3"/>
        <v>0.92199999999999993</v>
      </c>
    </row>
    <row r="213" spans="1:20" x14ac:dyDescent="0.3">
      <c r="A213" s="157"/>
      <c r="B213" s="77"/>
      <c r="C213" s="68" t="s">
        <v>5</v>
      </c>
      <c r="D213" s="68" t="s">
        <v>10</v>
      </c>
      <c r="E213" s="68" t="s">
        <v>5</v>
      </c>
      <c r="F213" s="68" t="s">
        <v>14</v>
      </c>
      <c r="G213" s="68" t="s">
        <v>10</v>
      </c>
      <c r="H213" s="68" t="s">
        <v>9</v>
      </c>
      <c r="I213" s="68" t="s">
        <v>13</v>
      </c>
      <c r="J213" s="108" t="s">
        <v>131</v>
      </c>
      <c r="K213" s="109" t="s">
        <v>123</v>
      </c>
      <c r="M213" s="71">
        <f>IF(NOT(AND(ISBLANK(results!$J213), ISBLANK(results!$K213))), (results!$J213+results!$K213)/2, "")</f>
        <v>0.92599999999999993</v>
      </c>
      <c r="O213" s="135" t="s">
        <v>172</v>
      </c>
      <c r="P213" s="136" t="s">
        <v>9</v>
      </c>
      <c r="Q213" s="137" t="s">
        <v>13</v>
      </c>
      <c r="R213" s="137">
        <v>0.95099999999999996</v>
      </c>
      <c r="S213" s="137">
        <v>0.89500000000000002</v>
      </c>
      <c r="T213" s="153">
        <f t="shared" si="3"/>
        <v>0.92300000000000004</v>
      </c>
    </row>
    <row r="214" spans="1:20" x14ac:dyDescent="0.3">
      <c r="A214" s="157"/>
      <c r="B214" s="76"/>
      <c r="C214" s="4" t="s">
        <v>5</v>
      </c>
      <c r="D214" s="4" t="s">
        <v>10</v>
      </c>
      <c r="E214" s="4" t="s">
        <v>5</v>
      </c>
      <c r="F214" s="4" t="s">
        <v>14</v>
      </c>
      <c r="G214" s="4" t="s">
        <v>10</v>
      </c>
      <c r="H214" s="4" t="s">
        <v>8</v>
      </c>
      <c r="I214" s="4" t="s">
        <v>86</v>
      </c>
      <c r="J214" s="93" t="s">
        <v>134</v>
      </c>
      <c r="K214" s="96" t="s">
        <v>64</v>
      </c>
      <c r="M214" s="71">
        <f>IF(NOT(AND(ISBLANK(results!$J214), ISBLANK(results!$K214))), (results!$J214+results!$K214)/2, "")</f>
        <v>0.92500000000000004</v>
      </c>
      <c r="O214" s="125" t="s">
        <v>172</v>
      </c>
      <c r="P214" s="71" t="s">
        <v>8</v>
      </c>
      <c r="Q214" s="1" t="s">
        <v>86</v>
      </c>
      <c r="R214" s="1">
        <v>0.93799999999999994</v>
      </c>
      <c r="S214" s="1">
        <v>0.90100000000000002</v>
      </c>
      <c r="T214" s="147">
        <f t="shared" si="3"/>
        <v>0.91949999999999998</v>
      </c>
    </row>
    <row r="215" spans="1:20" x14ac:dyDescent="0.3">
      <c r="A215" s="157"/>
      <c r="B215" s="76"/>
      <c r="C215" s="4" t="s">
        <v>5</v>
      </c>
      <c r="D215" s="4" t="s">
        <v>10</v>
      </c>
      <c r="E215" s="4" t="s">
        <v>5</v>
      </c>
      <c r="F215" s="4" t="s">
        <v>14</v>
      </c>
      <c r="G215" s="4" t="s">
        <v>10</v>
      </c>
      <c r="H215" s="4" t="s">
        <v>85</v>
      </c>
      <c r="I215" s="4" t="s">
        <v>86</v>
      </c>
      <c r="J215" s="93" t="s">
        <v>133</v>
      </c>
      <c r="K215" s="96" t="s">
        <v>61</v>
      </c>
      <c r="M215" s="72">
        <f>IF(NOT(AND(ISBLANK(results!$J215), ISBLANK(results!$K215))), (results!$J215+results!$K215)/2, "")</f>
        <v>0.93500000000000005</v>
      </c>
      <c r="O215" s="125" t="s">
        <v>172</v>
      </c>
      <c r="P215" s="71" t="s">
        <v>85</v>
      </c>
      <c r="Q215" s="1" t="s">
        <v>86</v>
      </c>
      <c r="R215" s="1">
        <v>0.97</v>
      </c>
      <c r="S215" s="1">
        <v>0.89500000000000002</v>
      </c>
      <c r="T215" s="151">
        <f t="shared" si="3"/>
        <v>0.9325</v>
      </c>
    </row>
    <row r="216" spans="1:20" x14ac:dyDescent="0.3">
      <c r="A216" s="157"/>
      <c r="B216" s="76"/>
      <c r="C216" s="4" t="s">
        <v>5</v>
      </c>
      <c r="D216" s="4" t="s">
        <v>10</v>
      </c>
      <c r="E216" s="4" t="s">
        <v>5</v>
      </c>
      <c r="F216" s="4" t="s">
        <v>14</v>
      </c>
      <c r="G216" s="4" t="s">
        <v>10</v>
      </c>
      <c r="H216" s="4" t="s">
        <v>84</v>
      </c>
      <c r="I216" s="4" t="s">
        <v>86</v>
      </c>
      <c r="J216" s="93" t="s">
        <v>132</v>
      </c>
      <c r="K216" s="96" t="s">
        <v>63</v>
      </c>
      <c r="M216" s="72">
        <f>IF(NOT(AND(ISBLANK(results!$J216), ISBLANK(results!$K216))), (results!$J216+results!$K216)/2, "")</f>
        <v>0.93500000000000005</v>
      </c>
      <c r="O216" s="125" t="s">
        <v>172</v>
      </c>
      <c r="P216" s="71" t="s">
        <v>84</v>
      </c>
      <c r="Q216" s="1" t="s">
        <v>86</v>
      </c>
      <c r="R216" s="1">
        <v>0.96799999999999997</v>
      </c>
      <c r="S216" s="1">
        <v>0.89600000000000002</v>
      </c>
      <c r="T216" s="151">
        <f t="shared" si="3"/>
        <v>0.93199999999999994</v>
      </c>
    </row>
    <row r="217" spans="1:20" x14ac:dyDescent="0.3">
      <c r="A217" s="157"/>
      <c r="B217" s="76"/>
      <c r="C217" s="4" t="s">
        <v>5</v>
      </c>
      <c r="D217" s="4" t="s">
        <v>10</v>
      </c>
      <c r="E217" s="4" t="s">
        <v>5</v>
      </c>
      <c r="F217" s="4" t="s">
        <v>14</v>
      </c>
      <c r="G217" s="4" t="s">
        <v>10</v>
      </c>
      <c r="H217" s="4" t="s">
        <v>9</v>
      </c>
      <c r="I217" s="4" t="s">
        <v>86</v>
      </c>
      <c r="J217" s="93" t="s">
        <v>135</v>
      </c>
      <c r="K217" s="96" t="s">
        <v>54</v>
      </c>
      <c r="M217" s="71">
        <f>IF(NOT(AND(ISBLANK(results!$J217), ISBLANK(results!$K217))), (results!$J217+results!$K217)/2, "")</f>
        <v>0.9345</v>
      </c>
      <c r="O217" s="126" t="s">
        <v>172</v>
      </c>
      <c r="P217" s="127" t="s">
        <v>9</v>
      </c>
      <c r="Q217" s="128" t="s">
        <v>86</v>
      </c>
      <c r="R217" s="128">
        <v>0.97699999999999998</v>
      </c>
      <c r="S217" s="128">
        <v>0.89600000000000002</v>
      </c>
      <c r="T217" s="152">
        <f t="shared" si="3"/>
        <v>0.9365</v>
      </c>
    </row>
    <row r="218" spans="1:20" x14ac:dyDescent="0.3">
      <c r="A218" s="157"/>
      <c r="B218" s="78"/>
      <c r="C218" s="57" t="s">
        <v>5</v>
      </c>
      <c r="D218" s="57" t="s">
        <v>10</v>
      </c>
      <c r="E218" s="57" t="s">
        <v>5</v>
      </c>
      <c r="F218" s="57" t="s">
        <v>14</v>
      </c>
      <c r="G218" s="57" t="s">
        <v>14</v>
      </c>
      <c r="H218" s="57" t="s">
        <v>8</v>
      </c>
      <c r="I218" s="57" t="s">
        <v>82</v>
      </c>
      <c r="J218" s="100" t="s">
        <v>137</v>
      </c>
      <c r="K218" s="101" t="s">
        <v>91</v>
      </c>
      <c r="M218" s="71">
        <f>IF(NOT(AND(ISBLANK(results!$J218), ISBLANK(results!$K218))), (results!$J218+results!$K218)/2, "")</f>
        <v>0.78900000000000003</v>
      </c>
      <c r="O218" s="71"/>
    </row>
    <row r="219" spans="1:20" x14ac:dyDescent="0.3">
      <c r="A219" s="157"/>
      <c r="B219" s="76"/>
      <c r="C219" s="4" t="s">
        <v>5</v>
      </c>
      <c r="D219" s="4" t="s">
        <v>10</v>
      </c>
      <c r="E219" s="4" t="s">
        <v>5</v>
      </c>
      <c r="F219" s="4" t="s">
        <v>14</v>
      </c>
      <c r="G219" s="4" t="s">
        <v>14</v>
      </c>
      <c r="H219" s="4" t="s">
        <v>85</v>
      </c>
      <c r="I219" s="4" t="s">
        <v>82</v>
      </c>
      <c r="J219" s="93" t="s">
        <v>136</v>
      </c>
      <c r="K219" s="96" t="s">
        <v>57</v>
      </c>
      <c r="M219" s="71">
        <f>IF(NOT(AND(ISBLANK(results!$J219), ISBLANK(results!$K219))), (results!$J219+results!$K219)/2, "")</f>
        <v>0.81099999999999994</v>
      </c>
      <c r="O219" s="71"/>
    </row>
    <row r="220" spans="1:20" x14ac:dyDescent="0.3">
      <c r="A220" s="157"/>
      <c r="B220" s="76"/>
      <c r="C220" s="4" t="s">
        <v>5</v>
      </c>
      <c r="D220" s="4" t="s">
        <v>10</v>
      </c>
      <c r="E220" s="4" t="s">
        <v>5</v>
      </c>
      <c r="F220" s="4" t="s">
        <v>14</v>
      </c>
      <c r="G220" s="4" t="s">
        <v>14</v>
      </c>
      <c r="H220" s="4" t="s">
        <v>84</v>
      </c>
      <c r="I220" s="4" t="s">
        <v>82</v>
      </c>
      <c r="J220" s="93" t="s">
        <v>52</v>
      </c>
      <c r="K220" s="96" t="s">
        <v>104</v>
      </c>
      <c r="M220" s="71">
        <f>IF(NOT(AND(ISBLANK(results!$J220), ISBLANK(results!$K220))), (results!$J220+results!$K220)/2, "")</f>
        <v>0.9</v>
      </c>
      <c r="O220" s="71"/>
    </row>
    <row r="221" spans="1:20" x14ac:dyDescent="0.3">
      <c r="A221" s="157"/>
      <c r="B221" s="77"/>
      <c r="C221" s="68" t="s">
        <v>5</v>
      </c>
      <c r="D221" s="68" t="s">
        <v>10</v>
      </c>
      <c r="E221" s="68" t="s">
        <v>5</v>
      </c>
      <c r="F221" s="68" t="s">
        <v>14</v>
      </c>
      <c r="G221" s="68" t="s">
        <v>14</v>
      </c>
      <c r="H221" s="68" t="s">
        <v>9</v>
      </c>
      <c r="I221" s="68" t="s">
        <v>82</v>
      </c>
      <c r="J221" s="108" t="s">
        <v>92</v>
      </c>
      <c r="K221" s="109" t="s">
        <v>123</v>
      </c>
      <c r="M221" s="71">
        <f>IF(NOT(AND(ISBLANK(results!$J221), ISBLANK(results!$K221))), (results!$J221+results!$K221)/2, "")</f>
        <v>0.89650000000000007</v>
      </c>
      <c r="O221" s="71"/>
    </row>
    <row r="222" spans="1:20" x14ac:dyDescent="0.3">
      <c r="A222" s="157"/>
      <c r="B222" s="76"/>
      <c r="C222" s="4" t="s">
        <v>5</v>
      </c>
      <c r="D222" s="4" t="s">
        <v>10</v>
      </c>
      <c r="E222" s="4" t="s">
        <v>5</v>
      </c>
      <c r="F222" s="4" t="s">
        <v>14</v>
      </c>
      <c r="G222" s="4" t="s">
        <v>14</v>
      </c>
      <c r="H222" s="4" t="s">
        <v>8</v>
      </c>
      <c r="I222" s="4" t="s">
        <v>13</v>
      </c>
      <c r="J222" s="93" t="s">
        <v>66</v>
      </c>
      <c r="K222" s="96" t="s">
        <v>57</v>
      </c>
      <c r="M222" s="71">
        <f>IF(NOT(AND(ISBLANK(results!$J222), ISBLANK(results!$K222))), (results!$J222+results!$K222)/2, "")</f>
        <v>0.90200000000000002</v>
      </c>
      <c r="O222" s="71"/>
    </row>
    <row r="223" spans="1:20" x14ac:dyDescent="0.3">
      <c r="A223" s="157"/>
      <c r="B223" s="76"/>
      <c r="C223" s="4" t="s">
        <v>5</v>
      </c>
      <c r="D223" s="4" t="s">
        <v>10</v>
      </c>
      <c r="E223" s="4" t="s">
        <v>5</v>
      </c>
      <c r="F223" s="4" t="s">
        <v>14</v>
      </c>
      <c r="G223" s="4" t="s">
        <v>14</v>
      </c>
      <c r="H223" s="4" t="s">
        <v>85</v>
      </c>
      <c r="I223" s="4" t="s">
        <v>13</v>
      </c>
      <c r="J223" s="93" t="s">
        <v>139</v>
      </c>
      <c r="K223" s="96" t="s">
        <v>100</v>
      </c>
      <c r="M223" s="71">
        <f>IF(NOT(AND(ISBLANK(results!$J223), ISBLANK(results!$K223))), (results!$J223+results!$K223)/2, "")</f>
        <v>0.91599999999999993</v>
      </c>
      <c r="O223" s="71"/>
    </row>
    <row r="224" spans="1:20" x14ac:dyDescent="0.3">
      <c r="A224" s="157"/>
      <c r="B224" s="76"/>
      <c r="C224" s="4" t="s">
        <v>5</v>
      </c>
      <c r="D224" s="4" t="s">
        <v>10</v>
      </c>
      <c r="E224" s="4" t="s">
        <v>5</v>
      </c>
      <c r="F224" s="4" t="s">
        <v>14</v>
      </c>
      <c r="G224" s="4" t="s">
        <v>14</v>
      </c>
      <c r="H224" s="4" t="s">
        <v>84</v>
      </c>
      <c r="I224" s="4" t="s">
        <v>13</v>
      </c>
      <c r="J224" s="93" t="s">
        <v>88</v>
      </c>
      <c r="K224" s="96" t="s">
        <v>115</v>
      </c>
      <c r="M224" s="71">
        <f>IF(NOT(AND(ISBLANK(results!$J224), ISBLANK(results!$K224))), (results!$J224+results!$K224)/2, "")</f>
        <v>0.92399999999999993</v>
      </c>
      <c r="O224" s="71"/>
    </row>
    <row r="225" spans="1:15" x14ac:dyDescent="0.3">
      <c r="A225" s="157"/>
      <c r="B225" s="77"/>
      <c r="C225" s="68" t="s">
        <v>5</v>
      </c>
      <c r="D225" s="68" t="s">
        <v>10</v>
      </c>
      <c r="E225" s="68" t="s">
        <v>5</v>
      </c>
      <c r="F225" s="68" t="s">
        <v>14</v>
      </c>
      <c r="G225" s="68" t="s">
        <v>14</v>
      </c>
      <c r="H225" s="68" t="s">
        <v>9</v>
      </c>
      <c r="I225" s="68" t="s">
        <v>13</v>
      </c>
      <c r="J225" s="108" t="s">
        <v>129</v>
      </c>
      <c r="K225" s="109" t="s">
        <v>56</v>
      </c>
      <c r="M225" s="71">
        <f>IF(NOT(AND(ISBLANK(results!$J225), ISBLANK(results!$K225))), (results!$J225+results!$K225)/2, "")</f>
        <v>0.92900000000000005</v>
      </c>
      <c r="O225" s="71"/>
    </row>
    <row r="226" spans="1:15" x14ac:dyDescent="0.3">
      <c r="A226" s="157"/>
      <c r="B226" s="76"/>
      <c r="C226" s="4" t="s">
        <v>5</v>
      </c>
      <c r="D226" s="4" t="s">
        <v>10</v>
      </c>
      <c r="E226" s="4" t="s">
        <v>5</v>
      </c>
      <c r="F226" s="4" t="s">
        <v>14</v>
      </c>
      <c r="G226" s="4" t="s">
        <v>14</v>
      </c>
      <c r="H226" s="4" t="s">
        <v>8</v>
      </c>
      <c r="I226" s="4" t="s">
        <v>86</v>
      </c>
      <c r="J226" s="93" t="s">
        <v>93</v>
      </c>
      <c r="K226" s="96" t="s">
        <v>91</v>
      </c>
      <c r="M226" s="71">
        <f>IF(NOT(AND(ISBLANK(results!$J226), ISBLANK(results!$K226))), (results!$J226+results!$K226)/2, "")</f>
        <v>0.92900000000000005</v>
      </c>
      <c r="O226" s="71"/>
    </row>
    <row r="227" spans="1:15" x14ac:dyDescent="0.3">
      <c r="A227" s="157"/>
      <c r="B227" s="76"/>
      <c r="C227" s="4" t="s">
        <v>5</v>
      </c>
      <c r="D227" s="4" t="s">
        <v>10</v>
      </c>
      <c r="E227" s="4" t="s">
        <v>5</v>
      </c>
      <c r="F227" s="4" t="s">
        <v>14</v>
      </c>
      <c r="G227" s="4" t="s">
        <v>14</v>
      </c>
      <c r="H227" s="4" t="s">
        <v>85</v>
      </c>
      <c r="I227" s="4" t="s">
        <v>86</v>
      </c>
      <c r="J227" s="93" t="s">
        <v>142</v>
      </c>
      <c r="K227" s="96" t="s">
        <v>115</v>
      </c>
      <c r="M227" s="71">
        <f>IF(NOT(AND(ISBLANK(results!$J227), ISBLANK(results!$K227))), (results!$J227+results!$K227)/2, "")</f>
        <v>0.93199999999999994</v>
      </c>
      <c r="O227" s="71"/>
    </row>
    <row r="228" spans="1:15" x14ac:dyDescent="0.3">
      <c r="A228" s="157"/>
      <c r="B228" s="76"/>
      <c r="C228" s="4" t="s">
        <v>5</v>
      </c>
      <c r="D228" s="4" t="s">
        <v>10</v>
      </c>
      <c r="E228" s="4" t="s">
        <v>5</v>
      </c>
      <c r="F228" s="4" t="s">
        <v>14</v>
      </c>
      <c r="G228" s="4" t="s">
        <v>14</v>
      </c>
      <c r="H228" s="4" t="s">
        <v>84</v>
      </c>
      <c r="I228" s="4" t="s">
        <v>86</v>
      </c>
      <c r="J228" s="93" t="s">
        <v>141</v>
      </c>
      <c r="K228" s="96" t="s">
        <v>56</v>
      </c>
      <c r="M228" s="72">
        <f>IF(NOT(AND(ISBLANK(results!$J228), ISBLANK(results!$K228))), (results!$J228+results!$K228)/2, "")</f>
        <v>0.93500000000000005</v>
      </c>
      <c r="O228" s="71"/>
    </row>
    <row r="229" spans="1:15" x14ac:dyDescent="0.3">
      <c r="A229" s="158"/>
      <c r="B229" s="79"/>
      <c r="C229" s="18" t="s">
        <v>5</v>
      </c>
      <c r="D229" s="18" t="s">
        <v>10</v>
      </c>
      <c r="E229" s="18" t="s">
        <v>5</v>
      </c>
      <c r="F229" s="18" t="s">
        <v>14</v>
      </c>
      <c r="G229" s="18" t="s">
        <v>14</v>
      </c>
      <c r="H229" s="18" t="s">
        <v>9</v>
      </c>
      <c r="I229" s="18" t="s">
        <v>86</v>
      </c>
      <c r="J229" s="102" t="s">
        <v>140</v>
      </c>
      <c r="K229" s="103" t="s">
        <v>104</v>
      </c>
      <c r="M229" s="71">
        <f>IF(NOT(AND(ISBLANK(results!$J229), ISBLANK(results!$K229))), (results!$J229+results!$K229)/2, "")</f>
        <v>0.93199999999999994</v>
      </c>
      <c r="O229" s="71"/>
    </row>
    <row r="230" spans="1:15" x14ac:dyDescent="0.3">
      <c r="C230" s="4"/>
      <c r="D230" s="4"/>
      <c r="E230" s="4"/>
      <c r="F230" s="4"/>
      <c r="G230" s="4"/>
      <c r="H230" s="4"/>
      <c r="I230" s="4"/>
      <c r="J230" s="93"/>
      <c r="K230" s="93"/>
    </row>
    <row r="231" spans="1:15" x14ac:dyDescent="0.3">
      <c r="C231" s="4"/>
      <c r="D231" s="4"/>
      <c r="E231" s="4"/>
      <c r="F231" s="4"/>
      <c r="G231" s="4"/>
      <c r="H231" s="4"/>
      <c r="I231" s="4"/>
      <c r="J231" s="93"/>
      <c r="K231" s="93"/>
    </row>
    <row r="232" spans="1:15" x14ac:dyDescent="0.3">
      <c r="C232" s="4"/>
      <c r="D232" s="4"/>
      <c r="E232" s="4"/>
      <c r="F232" s="4"/>
      <c r="G232" s="4"/>
      <c r="H232" s="4"/>
      <c r="I232" s="4"/>
      <c r="J232" s="93"/>
      <c r="K232" s="93"/>
    </row>
    <row r="238" spans="1:15" x14ac:dyDescent="0.3">
      <c r="A238" s="73"/>
      <c r="B238" s="159" t="s">
        <v>70</v>
      </c>
      <c r="C238" s="159"/>
      <c r="D238" s="159"/>
      <c r="E238" s="159"/>
      <c r="F238" s="159"/>
      <c r="G238" s="159"/>
      <c r="H238" s="159"/>
      <c r="I238" s="159"/>
      <c r="J238" s="159"/>
      <c r="K238" s="159"/>
    </row>
    <row r="239" spans="1:15" x14ac:dyDescent="0.3">
      <c r="A239" s="73"/>
    </row>
    <row r="240" spans="1:15" x14ac:dyDescent="0.3">
      <c r="A240" s="73"/>
      <c r="B240" s="6" t="s">
        <v>74</v>
      </c>
      <c r="C240" s="6" t="s">
        <v>0</v>
      </c>
      <c r="D240" s="6" t="s">
        <v>16</v>
      </c>
      <c r="E240" s="6" t="s">
        <v>1</v>
      </c>
      <c r="F240" s="6" t="s">
        <v>2</v>
      </c>
      <c r="G240" s="6" t="s">
        <v>19</v>
      </c>
      <c r="H240" s="6" t="s">
        <v>3</v>
      </c>
      <c r="I240" s="6" t="s">
        <v>4</v>
      </c>
      <c r="J240" s="89" t="s">
        <v>22</v>
      </c>
      <c r="K240" s="90" t="s">
        <v>23</v>
      </c>
      <c r="M240" s="72" t="s">
        <v>67</v>
      </c>
    </row>
    <row r="241" spans="1:13" ht="14.4" customHeight="1" x14ac:dyDescent="0.3">
      <c r="A241" s="156" t="s">
        <v>75</v>
      </c>
      <c r="B241" s="38"/>
      <c r="C241" s="39" t="s">
        <v>5</v>
      </c>
      <c r="D241" s="39" t="s">
        <v>15</v>
      </c>
      <c r="E241" s="39" t="s">
        <v>5</v>
      </c>
      <c r="F241" s="39" t="s">
        <v>10</v>
      </c>
      <c r="G241" s="39" t="s">
        <v>10</v>
      </c>
      <c r="H241" s="39" t="s">
        <v>8</v>
      </c>
      <c r="I241" s="39" t="s">
        <v>13</v>
      </c>
      <c r="J241" s="110" t="s">
        <v>151</v>
      </c>
      <c r="K241" s="111" t="s">
        <v>91</v>
      </c>
      <c r="M241" s="72">
        <f>IF(NOT(AND(ISBLANK(results!$J241), ISBLANK(results!$K241))), (results!$J241+results!$K241)/2, "")</f>
        <v>0.92100000000000004</v>
      </c>
    </row>
    <row r="242" spans="1:13" x14ac:dyDescent="0.3">
      <c r="A242" s="157"/>
      <c r="B242" s="40"/>
      <c r="C242" s="41" t="s">
        <v>5</v>
      </c>
      <c r="D242" s="41" t="s">
        <v>15</v>
      </c>
      <c r="E242" s="41" t="s">
        <v>6</v>
      </c>
      <c r="F242" s="41" t="s">
        <v>10</v>
      </c>
      <c r="G242" s="41" t="s">
        <v>10</v>
      </c>
      <c r="H242" s="41" t="s">
        <v>8</v>
      </c>
      <c r="I242" s="41" t="s">
        <v>13</v>
      </c>
      <c r="J242" s="48" t="s">
        <v>150</v>
      </c>
      <c r="K242" s="49" t="s">
        <v>115</v>
      </c>
      <c r="M242" s="71">
        <f>IF(NOT(AND(ISBLANK(results!$J242), ISBLANK(results!$K242))), (results!$J242+results!$K242)/2, "")</f>
        <v>0.89800000000000002</v>
      </c>
    </row>
    <row r="243" spans="1:13" x14ac:dyDescent="0.3">
      <c r="A243" s="157"/>
      <c r="B243" s="40"/>
      <c r="C243" s="41" t="s">
        <v>5</v>
      </c>
      <c r="D243" s="41" t="s">
        <v>15</v>
      </c>
      <c r="E243" s="41" t="s">
        <v>7</v>
      </c>
      <c r="F243" s="41" t="s">
        <v>10</v>
      </c>
      <c r="G243" s="41" t="s">
        <v>10</v>
      </c>
      <c r="H243" s="41" t="s">
        <v>8</v>
      </c>
      <c r="I243" s="41" t="s">
        <v>13</v>
      </c>
      <c r="J243" s="48" t="s">
        <v>149</v>
      </c>
      <c r="K243" s="49" t="s">
        <v>68</v>
      </c>
      <c r="M243" s="71">
        <f>IF(NOT(AND(ISBLANK(results!$J243), ISBLANK(results!$K243))), (results!$J243+results!$K243)/2, "")</f>
        <v>0.88800000000000001</v>
      </c>
    </row>
    <row r="244" spans="1:13" x14ac:dyDescent="0.3">
      <c r="A244" s="157"/>
      <c r="B244" s="40"/>
      <c r="C244" s="41" t="s">
        <v>6</v>
      </c>
      <c r="D244" s="41" t="s">
        <v>15</v>
      </c>
      <c r="E244" s="41" t="s">
        <v>5</v>
      </c>
      <c r="F244" s="41" t="s">
        <v>10</v>
      </c>
      <c r="G244" s="41" t="s">
        <v>10</v>
      </c>
      <c r="H244" s="41" t="s">
        <v>8</v>
      </c>
      <c r="I244" s="41" t="s">
        <v>13</v>
      </c>
      <c r="J244" s="48" t="s">
        <v>130</v>
      </c>
      <c r="K244" s="49" t="s">
        <v>61</v>
      </c>
      <c r="M244" s="71">
        <f>IF(NOT(AND(ISBLANK(results!$J244), ISBLANK(results!$K244))), (results!$J244+results!$K244)/2, "")</f>
        <v>0.91849999999999998</v>
      </c>
    </row>
    <row r="245" spans="1:13" x14ac:dyDescent="0.3">
      <c r="A245" s="157"/>
      <c r="B245" s="40"/>
      <c r="C245" s="41" t="s">
        <v>6</v>
      </c>
      <c r="D245" s="41" t="s">
        <v>15</v>
      </c>
      <c r="E245" s="41" t="s">
        <v>6</v>
      </c>
      <c r="F245" s="41" t="s">
        <v>10</v>
      </c>
      <c r="G245" s="41" t="s">
        <v>10</v>
      </c>
      <c r="H245" s="41" t="s">
        <v>8</v>
      </c>
      <c r="I245" s="41" t="s">
        <v>13</v>
      </c>
      <c r="J245" s="48" t="s">
        <v>65</v>
      </c>
      <c r="K245" s="49" t="s">
        <v>95</v>
      </c>
      <c r="M245" s="71">
        <f>IF(NOT(AND(ISBLANK(results!$J245), ISBLANK(results!$K245))), (results!$J245+results!$K245)/2, "")</f>
        <v>0.90450000000000008</v>
      </c>
    </row>
    <row r="246" spans="1:13" x14ac:dyDescent="0.3">
      <c r="A246" s="157"/>
      <c r="B246" s="40"/>
      <c r="C246" s="41" t="s">
        <v>6</v>
      </c>
      <c r="D246" s="41" t="s">
        <v>15</v>
      </c>
      <c r="E246" s="41" t="s">
        <v>7</v>
      </c>
      <c r="F246" s="41" t="s">
        <v>10</v>
      </c>
      <c r="G246" s="41" t="s">
        <v>10</v>
      </c>
      <c r="H246" s="41" t="s">
        <v>8</v>
      </c>
      <c r="I246" s="41" t="s">
        <v>13</v>
      </c>
      <c r="J246" s="48" t="s">
        <v>152</v>
      </c>
      <c r="K246" s="49" t="s">
        <v>107</v>
      </c>
      <c r="M246" s="71">
        <f>IF(NOT(AND(ISBLANK(results!$J246), ISBLANK(results!$K246))), (results!$J246+results!$K246)/2, "")</f>
        <v>0.88200000000000001</v>
      </c>
    </row>
    <row r="247" spans="1:13" x14ac:dyDescent="0.3">
      <c r="A247" s="157"/>
      <c r="B247" s="42"/>
      <c r="C247" s="43" t="s">
        <v>5</v>
      </c>
      <c r="D247" s="43" t="s">
        <v>10</v>
      </c>
      <c r="E247" s="43" t="s">
        <v>5</v>
      </c>
      <c r="F247" s="43" t="s">
        <v>10</v>
      </c>
      <c r="G247" s="43" t="s">
        <v>10</v>
      </c>
      <c r="H247" s="43" t="s">
        <v>8</v>
      </c>
      <c r="I247" s="43" t="s">
        <v>13</v>
      </c>
      <c r="J247" s="46" t="s">
        <v>155</v>
      </c>
      <c r="K247" s="47" t="s">
        <v>61</v>
      </c>
      <c r="M247" s="72">
        <f>IF(NOT(AND(ISBLANK(results!$J247), ISBLANK(results!$K247))), (results!$J247+results!$K247)/2, "")</f>
        <v>0.91999999999999993</v>
      </c>
    </row>
    <row r="248" spans="1:13" x14ac:dyDescent="0.3">
      <c r="A248" s="157"/>
      <c r="B248" s="40"/>
      <c r="C248" s="41" t="s">
        <v>5</v>
      </c>
      <c r="D248" s="41" t="s">
        <v>10</v>
      </c>
      <c r="E248" s="41" t="s">
        <v>6</v>
      </c>
      <c r="F248" s="41" t="s">
        <v>10</v>
      </c>
      <c r="G248" s="41" t="s">
        <v>10</v>
      </c>
      <c r="H248" s="41" t="s">
        <v>8</v>
      </c>
      <c r="I248" s="41" t="s">
        <v>13</v>
      </c>
      <c r="J248" s="48" t="s">
        <v>107</v>
      </c>
      <c r="K248" s="49" t="s">
        <v>95</v>
      </c>
      <c r="M248" s="71">
        <f>IF(NOT(AND(ISBLANK(results!$J248), ISBLANK(results!$K248))), (results!$J248+results!$K248)/2, "")</f>
        <v>0.90149999999999997</v>
      </c>
    </row>
    <row r="249" spans="1:13" x14ac:dyDescent="0.3">
      <c r="A249" s="157"/>
      <c r="B249" s="40"/>
      <c r="C249" s="41" t="s">
        <v>5</v>
      </c>
      <c r="D249" s="41" t="s">
        <v>10</v>
      </c>
      <c r="E249" s="41" t="s">
        <v>7</v>
      </c>
      <c r="F249" s="41" t="s">
        <v>10</v>
      </c>
      <c r="G249" s="41" t="s">
        <v>10</v>
      </c>
      <c r="H249" s="41" t="s">
        <v>8</v>
      </c>
      <c r="I249" s="41" t="s">
        <v>13</v>
      </c>
      <c r="J249" s="48" t="s">
        <v>154</v>
      </c>
      <c r="K249" s="49" t="s">
        <v>68</v>
      </c>
      <c r="M249" s="71">
        <f>IF(NOT(AND(ISBLANK(results!$J249), ISBLANK(results!$K249))), (results!$J249+results!$K249)/2, "")</f>
        <v>0.872</v>
      </c>
    </row>
    <row r="250" spans="1:13" x14ac:dyDescent="0.3">
      <c r="A250" s="157"/>
      <c r="B250" s="40"/>
      <c r="C250" s="41" t="s">
        <v>6</v>
      </c>
      <c r="D250" s="41" t="s">
        <v>10</v>
      </c>
      <c r="E250" s="41" t="s">
        <v>5</v>
      </c>
      <c r="F250" s="41" t="s">
        <v>10</v>
      </c>
      <c r="G250" s="41" t="s">
        <v>10</v>
      </c>
      <c r="H250" s="41" t="s">
        <v>8</v>
      </c>
      <c r="I250" s="41" t="s">
        <v>13</v>
      </c>
      <c r="J250" s="48" t="s">
        <v>153</v>
      </c>
      <c r="K250" s="49" t="s">
        <v>61</v>
      </c>
      <c r="M250" s="72">
        <f>IF(NOT(AND(ISBLANK(results!$J250), ISBLANK(results!$K250))), (results!$J250+results!$K250)/2, "")</f>
        <v>0.92049999999999998</v>
      </c>
    </row>
    <row r="251" spans="1:13" x14ac:dyDescent="0.3">
      <c r="A251" s="157"/>
      <c r="B251" s="40"/>
      <c r="C251" s="41" t="s">
        <v>6</v>
      </c>
      <c r="D251" s="41" t="s">
        <v>10</v>
      </c>
      <c r="E251" s="41" t="s">
        <v>6</v>
      </c>
      <c r="F251" s="41" t="s">
        <v>10</v>
      </c>
      <c r="G251" s="41" t="s">
        <v>10</v>
      </c>
      <c r="H251" s="41" t="s">
        <v>8</v>
      </c>
      <c r="I251" s="41" t="s">
        <v>13</v>
      </c>
      <c r="J251" s="48" t="s">
        <v>76</v>
      </c>
      <c r="K251" s="49" t="s">
        <v>68</v>
      </c>
      <c r="M251" s="71">
        <f>IF(NOT(AND(ISBLANK(results!$J251), ISBLANK(results!$K251))), (results!$J251+results!$K251)/2, "")</f>
        <v>0.89250000000000007</v>
      </c>
    </row>
    <row r="252" spans="1:13" x14ac:dyDescent="0.3">
      <c r="A252" s="157"/>
      <c r="B252" s="40"/>
      <c r="C252" s="41" t="s">
        <v>6</v>
      </c>
      <c r="D252" s="41" t="s">
        <v>10</v>
      </c>
      <c r="E252" s="41" t="s">
        <v>7</v>
      </c>
      <c r="F252" s="41" t="s">
        <v>10</v>
      </c>
      <c r="G252" s="41" t="s">
        <v>10</v>
      </c>
      <c r="H252" s="41" t="s">
        <v>8</v>
      </c>
      <c r="I252" s="41" t="s">
        <v>13</v>
      </c>
      <c r="J252" s="48" t="s">
        <v>156</v>
      </c>
      <c r="K252" s="49" t="s">
        <v>56</v>
      </c>
      <c r="M252" s="71">
        <f>IF(NOT(AND(ISBLANK(results!$J252), ISBLANK(results!$K252))), (results!$J252+results!$K252)/2, "")</f>
        <v>0.86199999999999999</v>
      </c>
    </row>
    <row r="253" spans="1:13" x14ac:dyDescent="0.3">
      <c r="A253" s="157"/>
      <c r="B253" s="44"/>
      <c r="C253" s="45" t="s">
        <v>5</v>
      </c>
      <c r="D253" s="45" t="s">
        <v>15</v>
      </c>
      <c r="E253" s="45" t="s">
        <v>5</v>
      </c>
      <c r="F253" s="45" t="s">
        <v>12</v>
      </c>
      <c r="G253" s="45" t="s">
        <v>12</v>
      </c>
      <c r="H253" s="45" t="s">
        <v>8</v>
      </c>
      <c r="I253" s="45" t="s">
        <v>13</v>
      </c>
      <c r="J253" s="50" t="s">
        <v>130</v>
      </c>
      <c r="K253" s="63" t="s">
        <v>57</v>
      </c>
      <c r="M253" s="72">
        <f>IF(NOT(AND(ISBLANK(results!$J253), ISBLANK(results!$K253))), (results!$J253+results!$K253)/2, "")</f>
        <v>0.92049999999999998</v>
      </c>
    </row>
    <row r="254" spans="1:13" x14ac:dyDescent="0.3">
      <c r="A254" s="157"/>
      <c r="B254" s="40"/>
      <c r="C254" s="41" t="s">
        <v>5</v>
      </c>
      <c r="D254" s="41" t="s">
        <v>15</v>
      </c>
      <c r="E254" s="41" t="s">
        <v>6</v>
      </c>
      <c r="F254" s="41" t="s">
        <v>12</v>
      </c>
      <c r="G254" s="41" t="s">
        <v>12</v>
      </c>
      <c r="H254" s="41" t="s">
        <v>8</v>
      </c>
      <c r="I254" s="41" t="s">
        <v>13</v>
      </c>
      <c r="J254" s="48" t="s">
        <v>158</v>
      </c>
      <c r="K254" s="49" t="s">
        <v>68</v>
      </c>
      <c r="M254" s="71">
        <f>IF(NOT(AND(ISBLANK(results!$J254), ISBLANK(results!$K254))), (results!$J254+results!$K254)/2, "")</f>
        <v>0.89100000000000001</v>
      </c>
    </row>
    <row r="255" spans="1:13" x14ac:dyDescent="0.3">
      <c r="A255" s="157"/>
      <c r="B255" s="40"/>
      <c r="C255" s="41" t="s">
        <v>5</v>
      </c>
      <c r="D255" s="41" t="s">
        <v>15</v>
      </c>
      <c r="E255" s="41" t="s">
        <v>7</v>
      </c>
      <c r="F255" s="41" t="s">
        <v>12</v>
      </c>
      <c r="G255" s="41" t="s">
        <v>12</v>
      </c>
      <c r="H255" s="41" t="s">
        <v>8</v>
      </c>
      <c r="I255" s="41" t="s">
        <v>13</v>
      </c>
      <c r="J255" s="48" t="s">
        <v>69</v>
      </c>
      <c r="K255" s="49" t="s">
        <v>64</v>
      </c>
      <c r="M255" s="71">
        <f>IF(NOT(AND(ISBLANK(results!$J255), ISBLANK(results!$K255))), (results!$J255+results!$K255)/2, "")</f>
        <v>0.87549999999999994</v>
      </c>
    </row>
    <row r="256" spans="1:13" x14ac:dyDescent="0.3">
      <c r="A256" s="157"/>
      <c r="B256" s="40"/>
      <c r="C256" s="41" t="s">
        <v>6</v>
      </c>
      <c r="D256" s="41" t="s">
        <v>15</v>
      </c>
      <c r="E256" s="41" t="s">
        <v>5</v>
      </c>
      <c r="F256" s="41" t="s">
        <v>12</v>
      </c>
      <c r="G256" s="41" t="s">
        <v>12</v>
      </c>
      <c r="H256" s="41" t="s">
        <v>8</v>
      </c>
      <c r="I256" s="41" t="s">
        <v>13</v>
      </c>
      <c r="J256" s="48" t="s">
        <v>130</v>
      </c>
      <c r="K256" s="49" t="s">
        <v>61</v>
      </c>
      <c r="M256" s="71">
        <f>IF(NOT(AND(ISBLANK(results!$J256), ISBLANK(results!$K256))), (results!$J256+results!$K256)/2, "")</f>
        <v>0.91849999999999998</v>
      </c>
    </row>
    <row r="257" spans="1:13" x14ac:dyDescent="0.3">
      <c r="A257" s="157"/>
      <c r="B257" s="40"/>
      <c r="C257" s="41" t="s">
        <v>6</v>
      </c>
      <c r="D257" s="41" t="s">
        <v>15</v>
      </c>
      <c r="E257" s="41" t="s">
        <v>6</v>
      </c>
      <c r="F257" s="41" t="s">
        <v>12</v>
      </c>
      <c r="G257" s="41" t="s">
        <v>12</v>
      </c>
      <c r="H257" s="41" t="s">
        <v>8</v>
      </c>
      <c r="I257" s="41" t="s">
        <v>13</v>
      </c>
      <c r="J257" s="48" t="s">
        <v>159</v>
      </c>
      <c r="K257" s="49" t="s">
        <v>91</v>
      </c>
      <c r="M257" s="71">
        <f>IF(NOT(AND(ISBLANK(results!$J257), ISBLANK(results!$K257))), (results!$J257+results!$K257)/2, "")</f>
        <v>0.90850000000000009</v>
      </c>
    </row>
    <row r="258" spans="1:13" x14ac:dyDescent="0.3">
      <c r="A258" s="157"/>
      <c r="B258" s="40"/>
      <c r="C258" s="41" t="s">
        <v>6</v>
      </c>
      <c r="D258" s="41" t="s">
        <v>15</v>
      </c>
      <c r="E258" s="41" t="s">
        <v>7</v>
      </c>
      <c r="F258" s="41" t="s">
        <v>12</v>
      </c>
      <c r="G258" s="41" t="s">
        <v>12</v>
      </c>
      <c r="H258" s="41" t="s">
        <v>8</v>
      </c>
      <c r="I258" s="41" t="s">
        <v>13</v>
      </c>
      <c r="J258" s="48" t="s">
        <v>157</v>
      </c>
      <c r="K258" s="49" t="s">
        <v>68</v>
      </c>
      <c r="M258" s="71">
        <f>IF(NOT(AND(ISBLANK(results!$J258), ISBLANK(results!$K258))), (results!$J258+results!$K258)/2, "")</f>
        <v>0.871</v>
      </c>
    </row>
    <row r="259" spans="1:13" x14ac:dyDescent="0.3">
      <c r="A259" s="157"/>
      <c r="B259" s="42"/>
      <c r="C259" s="43" t="s">
        <v>5</v>
      </c>
      <c r="D259" s="43" t="s">
        <v>10</v>
      </c>
      <c r="E259" s="43" t="s">
        <v>5</v>
      </c>
      <c r="F259" s="43" t="s">
        <v>12</v>
      </c>
      <c r="G259" s="43" t="s">
        <v>12</v>
      </c>
      <c r="H259" s="43" t="s">
        <v>8</v>
      </c>
      <c r="I259" s="43" t="s">
        <v>13</v>
      </c>
      <c r="J259" s="46" t="s">
        <v>160</v>
      </c>
      <c r="K259" s="47" t="s">
        <v>56</v>
      </c>
      <c r="M259" s="71">
        <f>IF(NOT(AND(ISBLANK(results!$J259), ISBLANK(results!$K259))), (results!$J259+results!$K259)/2, "")</f>
        <v>0.91799999999999993</v>
      </c>
    </row>
    <row r="260" spans="1:13" x14ac:dyDescent="0.3">
      <c r="A260" s="157"/>
      <c r="B260" s="40"/>
      <c r="C260" s="41" t="s">
        <v>5</v>
      </c>
      <c r="D260" s="41" t="s">
        <v>10</v>
      </c>
      <c r="E260" s="41" t="s">
        <v>6</v>
      </c>
      <c r="F260" s="41" t="s">
        <v>12</v>
      </c>
      <c r="G260" s="41" t="s">
        <v>12</v>
      </c>
      <c r="H260" s="41" t="s">
        <v>8</v>
      </c>
      <c r="I260" s="41" t="s">
        <v>13</v>
      </c>
      <c r="J260" s="48" t="s">
        <v>95</v>
      </c>
      <c r="K260" s="49" t="s">
        <v>95</v>
      </c>
      <c r="M260" s="71">
        <f>IF(NOT(AND(ISBLANK(results!$J260), ISBLANK(results!$K260))), (results!$J260+results!$K260)/2, "")</f>
        <v>0.90200000000000002</v>
      </c>
    </row>
    <row r="261" spans="1:13" x14ac:dyDescent="0.3">
      <c r="A261" s="157"/>
      <c r="B261" s="40"/>
      <c r="C261" s="41" t="s">
        <v>5</v>
      </c>
      <c r="D261" s="41" t="s">
        <v>10</v>
      </c>
      <c r="E261" s="41" t="s">
        <v>7</v>
      </c>
      <c r="F261" s="41" t="s">
        <v>12</v>
      </c>
      <c r="G261" s="41" t="s">
        <v>12</v>
      </c>
      <c r="H261" s="41" t="s">
        <v>8</v>
      </c>
      <c r="I261" s="41" t="s">
        <v>13</v>
      </c>
      <c r="J261" s="48" t="s">
        <v>149</v>
      </c>
      <c r="K261" s="49" t="s">
        <v>107</v>
      </c>
      <c r="M261" s="71">
        <f>IF(NOT(AND(ISBLANK(results!$J261), ISBLANK(results!$K261))), (results!$J261+results!$K261)/2, "")</f>
        <v>0.88900000000000001</v>
      </c>
    </row>
    <row r="262" spans="1:13" x14ac:dyDescent="0.3">
      <c r="A262" s="157"/>
      <c r="B262" s="40"/>
      <c r="C262" s="41" t="s">
        <v>6</v>
      </c>
      <c r="D262" s="41" t="s">
        <v>10</v>
      </c>
      <c r="E262" s="41" t="s">
        <v>5</v>
      </c>
      <c r="F262" s="41" t="s">
        <v>12</v>
      </c>
      <c r="G262" s="41" t="s">
        <v>12</v>
      </c>
      <c r="H262" s="41" t="s">
        <v>8</v>
      </c>
      <c r="I262" s="41" t="s">
        <v>13</v>
      </c>
      <c r="J262" s="48" t="s">
        <v>151</v>
      </c>
      <c r="K262" s="49" t="s">
        <v>123</v>
      </c>
      <c r="M262" s="71">
        <f>IF(NOT(AND(ISBLANK(results!$J262), ISBLANK(results!$K262))), (results!$J262+results!$K262)/2, "")</f>
        <v>0.91549999999999998</v>
      </c>
    </row>
    <row r="263" spans="1:13" x14ac:dyDescent="0.3">
      <c r="A263" s="157"/>
      <c r="B263" s="40"/>
      <c r="C263" s="41" t="s">
        <v>6</v>
      </c>
      <c r="D263" s="41" t="s">
        <v>10</v>
      </c>
      <c r="E263" s="41" t="s">
        <v>6</v>
      </c>
      <c r="F263" s="41" t="s">
        <v>12</v>
      </c>
      <c r="G263" s="41" t="s">
        <v>12</v>
      </c>
      <c r="H263" s="41" t="s">
        <v>8</v>
      </c>
      <c r="I263" s="41" t="s">
        <v>13</v>
      </c>
      <c r="J263" s="48" t="s">
        <v>77</v>
      </c>
      <c r="K263" s="49" t="s">
        <v>56</v>
      </c>
      <c r="M263" s="71">
        <f>IF(NOT(AND(ISBLANK(results!$J263), ISBLANK(results!$K263))), (results!$J263+results!$K263)/2, "")</f>
        <v>0.90650000000000008</v>
      </c>
    </row>
    <row r="264" spans="1:13" x14ac:dyDescent="0.3">
      <c r="A264" s="157"/>
      <c r="B264" s="40"/>
      <c r="C264" s="41" t="s">
        <v>6</v>
      </c>
      <c r="D264" s="41" t="s">
        <v>10</v>
      </c>
      <c r="E264" s="41" t="s">
        <v>7</v>
      </c>
      <c r="F264" s="41" t="s">
        <v>12</v>
      </c>
      <c r="G264" s="41" t="s">
        <v>12</v>
      </c>
      <c r="H264" s="41" t="s">
        <v>8</v>
      </c>
      <c r="I264" s="41" t="s">
        <v>13</v>
      </c>
      <c r="J264" s="48" t="s">
        <v>161</v>
      </c>
      <c r="K264" s="49" t="s">
        <v>95</v>
      </c>
      <c r="M264" s="71">
        <f>IF(NOT(AND(ISBLANK(results!$J264), ISBLANK(results!$K264))), (results!$J264+results!$K264)/2, "")</f>
        <v>0.88650000000000007</v>
      </c>
    </row>
    <row r="265" spans="1:13" x14ac:dyDescent="0.3">
      <c r="A265" s="157"/>
      <c r="B265" s="44"/>
      <c r="C265" s="45" t="s">
        <v>5</v>
      </c>
      <c r="D265" s="45" t="s">
        <v>15</v>
      </c>
      <c r="E265" s="45" t="s">
        <v>5</v>
      </c>
      <c r="F265" s="45" t="s">
        <v>14</v>
      </c>
      <c r="G265" s="45" t="s">
        <v>14</v>
      </c>
      <c r="H265" s="45" t="s">
        <v>8</v>
      </c>
      <c r="I265" s="45" t="s">
        <v>13</v>
      </c>
      <c r="J265" s="50" t="s">
        <v>130</v>
      </c>
      <c r="K265" s="63" t="s">
        <v>64</v>
      </c>
      <c r="M265" s="72">
        <f>IF(NOT(AND(ISBLANK(results!$J265), ISBLANK(results!$K265))), (results!$J265+results!$K265)/2, "")</f>
        <v>0.91949999999999998</v>
      </c>
    </row>
    <row r="266" spans="1:13" x14ac:dyDescent="0.3">
      <c r="A266" s="157"/>
      <c r="B266" s="40"/>
      <c r="C266" s="41" t="s">
        <v>5</v>
      </c>
      <c r="D266" s="41" t="s">
        <v>15</v>
      </c>
      <c r="E266" s="41" t="s">
        <v>6</v>
      </c>
      <c r="F266" s="41" t="s">
        <v>14</v>
      </c>
      <c r="G266" s="41" t="s">
        <v>14</v>
      </c>
      <c r="H266" s="41" t="s">
        <v>8</v>
      </c>
      <c r="I266" s="41" t="s">
        <v>13</v>
      </c>
      <c r="J266" s="48" t="s">
        <v>68</v>
      </c>
      <c r="K266" s="49" t="s">
        <v>107</v>
      </c>
      <c r="M266" s="71">
        <f>IF(NOT(AND(ISBLANK(results!$J266), ISBLANK(results!$K266))), (results!$J266+results!$K266)/2, "")</f>
        <v>0.9</v>
      </c>
    </row>
    <row r="267" spans="1:13" x14ac:dyDescent="0.3">
      <c r="A267" s="157"/>
      <c r="B267" s="40"/>
      <c r="C267" s="41" t="s">
        <v>5</v>
      </c>
      <c r="D267" s="41" t="s">
        <v>15</v>
      </c>
      <c r="E267" s="41" t="s">
        <v>7</v>
      </c>
      <c r="F267" s="41" t="s">
        <v>14</v>
      </c>
      <c r="G267" s="41" t="s">
        <v>14</v>
      </c>
      <c r="H267" s="41" t="s">
        <v>8</v>
      </c>
      <c r="I267" s="41" t="s">
        <v>13</v>
      </c>
      <c r="J267" s="48" t="s">
        <v>163</v>
      </c>
      <c r="K267" s="49" t="s">
        <v>91</v>
      </c>
      <c r="M267" s="71">
        <f>IF(NOT(AND(ISBLANK(results!$J267), ISBLANK(results!$K267))), (results!$J267+results!$K267)/2, "")</f>
        <v>0.86949999999999994</v>
      </c>
    </row>
    <row r="268" spans="1:13" x14ac:dyDescent="0.3">
      <c r="A268" s="157"/>
      <c r="B268" s="40"/>
      <c r="C268" s="41" t="s">
        <v>6</v>
      </c>
      <c r="D268" s="41" t="s">
        <v>15</v>
      </c>
      <c r="E268" s="41" t="s">
        <v>5</v>
      </c>
      <c r="F268" s="41" t="s">
        <v>14</v>
      </c>
      <c r="G268" s="41" t="s">
        <v>14</v>
      </c>
      <c r="H268" s="41" t="s">
        <v>8</v>
      </c>
      <c r="I268" s="41" t="s">
        <v>13</v>
      </c>
      <c r="J268" s="48" t="s">
        <v>130</v>
      </c>
      <c r="K268" s="49" t="s">
        <v>100</v>
      </c>
      <c r="M268" s="71">
        <f>IF(NOT(AND(ISBLANK(results!$J268), ISBLANK(results!$K268))), (results!$J268+results!$K268)/2, "")</f>
        <v>0.91700000000000004</v>
      </c>
    </row>
    <row r="269" spans="1:13" x14ac:dyDescent="0.3">
      <c r="A269" s="157"/>
      <c r="B269" s="40"/>
      <c r="C269" s="41" t="s">
        <v>6</v>
      </c>
      <c r="D269" s="41" t="s">
        <v>15</v>
      </c>
      <c r="E269" s="41" t="s">
        <v>6</v>
      </c>
      <c r="F269" s="41" t="s">
        <v>14</v>
      </c>
      <c r="G269" s="41" t="s">
        <v>14</v>
      </c>
      <c r="H269" s="41" t="s">
        <v>8</v>
      </c>
      <c r="I269" s="41" t="s">
        <v>13</v>
      </c>
      <c r="J269" s="48" t="s">
        <v>57</v>
      </c>
      <c r="K269" s="49" t="s">
        <v>71</v>
      </c>
      <c r="M269" s="71">
        <f>IF(NOT(AND(ISBLANK(results!$J269), ISBLANK(results!$K269))), (results!$J269+results!$K269)/2, "")</f>
        <v>0.90149999999999997</v>
      </c>
    </row>
    <row r="270" spans="1:13" x14ac:dyDescent="0.3">
      <c r="A270" s="157"/>
      <c r="B270" s="40"/>
      <c r="C270" s="41" t="s">
        <v>6</v>
      </c>
      <c r="D270" s="41" t="s">
        <v>15</v>
      </c>
      <c r="E270" s="41" t="s">
        <v>7</v>
      </c>
      <c r="F270" s="41" t="s">
        <v>14</v>
      </c>
      <c r="G270" s="41" t="s">
        <v>14</v>
      </c>
      <c r="H270" s="41" t="s">
        <v>8</v>
      </c>
      <c r="I270" s="41" t="s">
        <v>13</v>
      </c>
      <c r="J270" s="48" t="s">
        <v>162</v>
      </c>
      <c r="K270" s="49" t="s">
        <v>56</v>
      </c>
      <c r="M270" s="71">
        <f>IF(NOT(AND(ISBLANK(results!$J270), ISBLANK(results!$K270))), (results!$J270+results!$K270)/2, "")</f>
        <v>0.875</v>
      </c>
    </row>
    <row r="271" spans="1:13" x14ac:dyDescent="0.3">
      <c r="A271" s="157"/>
      <c r="B271" s="42"/>
      <c r="C271" s="43" t="s">
        <v>5</v>
      </c>
      <c r="D271" s="43" t="s">
        <v>10</v>
      </c>
      <c r="E271" s="43" t="s">
        <v>5</v>
      </c>
      <c r="F271" s="43" t="s">
        <v>14</v>
      </c>
      <c r="G271" s="43" t="s">
        <v>14</v>
      </c>
      <c r="H271" s="43" t="s">
        <v>8</v>
      </c>
      <c r="I271" s="43" t="s">
        <v>13</v>
      </c>
      <c r="J271" s="46">
        <v>0.94299999999999995</v>
      </c>
      <c r="K271" s="47">
        <v>0.89600000000000002</v>
      </c>
      <c r="M271" s="72">
        <f>IF(NOT(AND(ISBLANK(results!$J271), ISBLANK(results!$K271))), (results!$J271+results!$K271)/2, "")</f>
        <v>0.91949999999999998</v>
      </c>
    </row>
    <row r="272" spans="1:13" x14ac:dyDescent="0.3">
      <c r="A272" s="157"/>
      <c r="B272" s="40"/>
      <c r="C272" s="41" t="s">
        <v>5</v>
      </c>
      <c r="D272" s="41" t="s">
        <v>10</v>
      </c>
      <c r="E272" s="41" t="s">
        <v>6</v>
      </c>
      <c r="F272" s="41" t="s">
        <v>14</v>
      </c>
      <c r="G272" s="41" t="s">
        <v>14</v>
      </c>
      <c r="H272" s="41" t="s">
        <v>8</v>
      </c>
      <c r="I272" s="41" t="s">
        <v>13</v>
      </c>
      <c r="J272" s="48">
        <v>0.90600000000000003</v>
      </c>
      <c r="K272" s="49">
        <v>0.9</v>
      </c>
      <c r="M272" s="71">
        <f>IF(NOT(AND(ISBLANK(results!$J272), ISBLANK(results!$K272))), (results!$J272+results!$K272)/2, "")</f>
        <v>0.90300000000000002</v>
      </c>
    </row>
    <row r="273" spans="1:13" x14ac:dyDescent="0.3">
      <c r="A273" s="157"/>
      <c r="B273" s="40"/>
      <c r="C273" s="41" t="s">
        <v>5</v>
      </c>
      <c r="D273" s="41" t="s">
        <v>10</v>
      </c>
      <c r="E273" s="41" t="s">
        <v>7</v>
      </c>
      <c r="F273" s="41" t="s">
        <v>14</v>
      </c>
      <c r="G273" s="41" t="s">
        <v>14</v>
      </c>
      <c r="H273" s="41" t="s">
        <v>8</v>
      </c>
      <c r="I273" s="41" t="s">
        <v>13</v>
      </c>
      <c r="J273" s="48">
        <v>0.85199999999999998</v>
      </c>
      <c r="K273" s="49">
        <v>0.90200000000000002</v>
      </c>
      <c r="M273" s="71">
        <f>IF(NOT(AND(ISBLANK(results!$J273), ISBLANK(results!$K273))), (results!$J273+results!$K273)/2, "")</f>
        <v>0.877</v>
      </c>
    </row>
    <row r="274" spans="1:13" x14ac:dyDescent="0.3">
      <c r="A274" s="157"/>
      <c r="B274" s="40"/>
      <c r="C274" s="41" t="s">
        <v>6</v>
      </c>
      <c r="D274" s="41" t="s">
        <v>10</v>
      </c>
      <c r="E274" s="41" t="s">
        <v>5</v>
      </c>
      <c r="F274" s="41" t="s">
        <v>14</v>
      </c>
      <c r="G274" s="41" t="s">
        <v>14</v>
      </c>
      <c r="H274" s="41" t="s">
        <v>8</v>
      </c>
      <c r="I274" s="41" t="s">
        <v>13</v>
      </c>
      <c r="J274" s="48">
        <v>0.94099999999999995</v>
      </c>
      <c r="K274" s="49">
        <v>0.89700000000000002</v>
      </c>
      <c r="M274" s="71">
        <f>IF(NOT(AND(ISBLANK(results!$J274), ISBLANK(results!$K274))), (results!$J274+results!$K274)/2, "")</f>
        <v>0.91900000000000004</v>
      </c>
    </row>
    <row r="275" spans="1:13" x14ac:dyDescent="0.3">
      <c r="A275" s="157"/>
      <c r="B275" s="40"/>
      <c r="C275" s="41" t="s">
        <v>6</v>
      </c>
      <c r="D275" s="41" t="s">
        <v>10</v>
      </c>
      <c r="E275" s="41" t="s">
        <v>6</v>
      </c>
      <c r="F275" s="41" t="s">
        <v>14</v>
      </c>
      <c r="G275" s="41" t="s">
        <v>14</v>
      </c>
      <c r="H275" s="41" t="s">
        <v>8</v>
      </c>
      <c r="I275" s="41" t="s">
        <v>13</v>
      </c>
      <c r="J275" s="48">
        <v>0.90300000000000002</v>
      </c>
      <c r="K275" s="49">
        <v>0.9</v>
      </c>
      <c r="M275" s="71">
        <f>IF(NOT(AND(ISBLANK(results!$J275), ISBLANK(results!$K275))), (results!$J275+results!$K275)/2, "")</f>
        <v>0.90149999999999997</v>
      </c>
    </row>
    <row r="276" spans="1:13" x14ac:dyDescent="0.3">
      <c r="A276" s="158"/>
      <c r="B276" s="40"/>
      <c r="C276" s="41" t="s">
        <v>6</v>
      </c>
      <c r="D276" s="41" t="s">
        <v>10</v>
      </c>
      <c r="E276" s="41" t="s">
        <v>7</v>
      </c>
      <c r="F276" s="41" t="s">
        <v>14</v>
      </c>
      <c r="G276" s="41" t="s">
        <v>14</v>
      </c>
      <c r="H276" s="41" t="s">
        <v>8</v>
      </c>
      <c r="I276" s="41" t="s">
        <v>13</v>
      </c>
      <c r="J276" s="48">
        <v>0.82799999999999996</v>
      </c>
      <c r="K276" s="112">
        <v>0.89900000000000002</v>
      </c>
      <c r="M276" s="71">
        <f>IF(NOT(AND(ISBLANK(results!$J276), ISBLANK(results!$K276))), (results!$J276+results!$K276)/2, "")</f>
        <v>0.86349999999999993</v>
      </c>
    </row>
    <row r="277" spans="1:13" x14ac:dyDescent="0.3">
      <c r="B277" s="44"/>
      <c r="C277" s="45"/>
      <c r="D277" s="45"/>
      <c r="E277" s="45"/>
      <c r="F277" s="45"/>
      <c r="G277" s="45"/>
      <c r="H277" s="45"/>
      <c r="I277" s="45"/>
      <c r="J277" s="50"/>
      <c r="K277" s="50"/>
    </row>
    <row r="278" spans="1:13" x14ac:dyDescent="0.3">
      <c r="B278" s="40"/>
      <c r="C278" s="41"/>
      <c r="D278" s="41"/>
      <c r="E278" s="41"/>
      <c r="F278" s="41"/>
      <c r="G278" s="41"/>
      <c r="H278" s="41"/>
      <c r="I278" s="41"/>
      <c r="J278" s="48"/>
      <c r="K278" s="48"/>
    </row>
    <row r="279" spans="1:13" x14ac:dyDescent="0.3">
      <c r="B279" s="51"/>
      <c r="C279" s="52"/>
      <c r="D279" s="52"/>
      <c r="E279" s="52"/>
      <c r="F279" s="52"/>
      <c r="G279" s="52"/>
      <c r="H279" s="52"/>
      <c r="I279" s="52"/>
      <c r="J279" s="53"/>
      <c r="K279" s="53"/>
      <c r="M279" s="72" t="s">
        <v>67</v>
      </c>
    </row>
    <row r="280" spans="1:13" x14ac:dyDescent="0.3">
      <c r="A280" s="156" t="s">
        <v>80</v>
      </c>
      <c r="B280" s="113"/>
      <c r="C280" s="45" t="s">
        <v>5</v>
      </c>
      <c r="D280" s="45" t="s">
        <v>15</v>
      </c>
      <c r="E280" s="45" t="s">
        <v>5</v>
      </c>
      <c r="F280" s="45" t="s">
        <v>10</v>
      </c>
      <c r="G280" s="45" t="s">
        <v>15</v>
      </c>
      <c r="H280" s="45" t="s">
        <v>8</v>
      </c>
      <c r="I280" s="45" t="s">
        <v>13</v>
      </c>
      <c r="J280" s="50">
        <v>0.94299999999999995</v>
      </c>
      <c r="K280" s="63">
        <v>0.89800000000000002</v>
      </c>
      <c r="M280" s="72">
        <f>IF(NOT(AND(ISBLANK(results!$J280), ISBLANK(results!$K280))), (results!$J280+results!$K280)/2, "")</f>
        <v>0.92049999999999998</v>
      </c>
    </row>
    <row r="281" spans="1:13" x14ac:dyDescent="0.3">
      <c r="A281" s="157"/>
      <c r="B281" s="114"/>
      <c r="C281" s="41" t="s">
        <v>5</v>
      </c>
      <c r="D281" s="41" t="s">
        <v>15</v>
      </c>
      <c r="E281" s="41" t="s">
        <v>5</v>
      </c>
      <c r="F281" s="41" t="s">
        <v>10</v>
      </c>
      <c r="G281" s="41" t="s">
        <v>10</v>
      </c>
      <c r="H281" s="41" t="s">
        <v>8</v>
      </c>
      <c r="I281" s="41" t="s">
        <v>13</v>
      </c>
      <c r="J281" s="48" t="s">
        <v>151</v>
      </c>
      <c r="K281" s="49" t="s">
        <v>91</v>
      </c>
      <c r="M281" s="72">
        <f>IF(NOT(AND(ISBLANK(results!$J281), ISBLANK(results!$K281))), (results!$J281+results!$K281)/2, "")</f>
        <v>0.92100000000000004</v>
      </c>
    </row>
    <row r="282" spans="1:13" x14ac:dyDescent="0.3">
      <c r="A282" s="157"/>
      <c r="B282" s="113"/>
      <c r="C282" s="45" t="s">
        <v>6</v>
      </c>
      <c r="D282" s="45" t="s">
        <v>15</v>
      </c>
      <c r="E282" s="45" t="s">
        <v>5</v>
      </c>
      <c r="F282" s="45" t="s">
        <v>10</v>
      </c>
      <c r="G282" s="45" t="s">
        <v>15</v>
      </c>
      <c r="H282" s="45" t="s">
        <v>8</v>
      </c>
      <c r="I282" s="45" t="s">
        <v>13</v>
      </c>
      <c r="J282" s="50">
        <v>0.93200000000000005</v>
      </c>
      <c r="K282" s="63">
        <v>0.89900000000000002</v>
      </c>
      <c r="M282" s="71">
        <f>IF(NOT(AND(ISBLANK(results!$J282), ISBLANK(results!$K282))), (results!$J282+results!$K282)/2, "")</f>
        <v>0.91549999999999998</v>
      </c>
    </row>
    <row r="283" spans="1:13" x14ac:dyDescent="0.3">
      <c r="A283" s="157"/>
      <c r="B283" s="115"/>
      <c r="C283" s="52" t="s">
        <v>6</v>
      </c>
      <c r="D283" s="52" t="s">
        <v>15</v>
      </c>
      <c r="E283" s="52" t="s">
        <v>5</v>
      </c>
      <c r="F283" s="52" t="s">
        <v>10</v>
      </c>
      <c r="G283" s="52" t="s">
        <v>10</v>
      </c>
      <c r="H283" s="52" t="s">
        <v>8</v>
      </c>
      <c r="I283" s="52" t="s">
        <v>13</v>
      </c>
      <c r="J283" s="53" t="s">
        <v>130</v>
      </c>
      <c r="K283" s="112" t="s">
        <v>61</v>
      </c>
      <c r="M283" s="71">
        <f>IF(NOT(AND(ISBLANK(results!$J283), ISBLANK(results!$K283))), (results!$J283+results!$K283)/2, "")</f>
        <v>0.91849999999999998</v>
      </c>
    </row>
    <row r="284" spans="1:13" x14ac:dyDescent="0.3">
      <c r="A284" s="157"/>
      <c r="B284" s="114"/>
      <c r="C284" s="41" t="s">
        <v>6</v>
      </c>
      <c r="D284" s="41" t="s">
        <v>15</v>
      </c>
      <c r="E284" s="41" t="s">
        <v>5</v>
      </c>
      <c r="F284" s="41" t="s">
        <v>14</v>
      </c>
      <c r="G284" s="41" t="s">
        <v>15</v>
      </c>
      <c r="H284" s="41" t="s">
        <v>8</v>
      </c>
      <c r="I284" s="41" t="s">
        <v>13</v>
      </c>
      <c r="J284" s="48">
        <v>0.92500000000000004</v>
      </c>
      <c r="K284" s="49">
        <v>0.89800000000000002</v>
      </c>
      <c r="M284" s="71">
        <f>IF(NOT(AND(ISBLANK(results!$J284), ISBLANK(results!$K284))), (results!$J284+results!$K284)/2, "")</f>
        <v>0.91149999999999998</v>
      </c>
    </row>
    <row r="285" spans="1:13" x14ac:dyDescent="0.3">
      <c r="A285" s="157"/>
      <c r="B285" s="114"/>
      <c r="C285" s="41" t="s">
        <v>6</v>
      </c>
      <c r="D285" s="41" t="s">
        <v>15</v>
      </c>
      <c r="E285" s="41" t="s">
        <v>5</v>
      </c>
      <c r="F285" s="41" t="s">
        <v>14</v>
      </c>
      <c r="G285" s="41" t="s">
        <v>10</v>
      </c>
      <c r="H285" s="41" t="s">
        <v>8</v>
      </c>
      <c r="I285" s="41" t="s">
        <v>13</v>
      </c>
      <c r="J285" s="48" t="s">
        <v>164</v>
      </c>
      <c r="K285" s="49" t="s">
        <v>56</v>
      </c>
      <c r="M285" s="71">
        <f>IF(NOT(AND(ISBLANK(results!$J285), ISBLANK(results!$K285))), (results!$J285+results!$K285)/2, "")</f>
        <v>0.91549999999999998</v>
      </c>
    </row>
    <row r="286" spans="1:13" x14ac:dyDescent="0.3">
      <c r="A286" s="157"/>
      <c r="B286" s="114"/>
      <c r="C286" s="41" t="s">
        <v>6</v>
      </c>
      <c r="D286" s="41" t="s">
        <v>15</v>
      </c>
      <c r="E286" s="41" t="s">
        <v>5</v>
      </c>
      <c r="F286" s="41" t="s">
        <v>14</v>
      </c>
      <c r="G286" s="41" t="s">
        <v>12</v>
      </c>
      <c r="H286" s="41" t="s">
        <v>8</v>
      </c>
      <c r="I286" s="41" t="s">
        <v>13</v>
      </c>
      <c r="J286" s="48" t="s">
        <v>43</v>
      </c>
      <c r="K286" s="49" t="s">
        <v>64</v>
      </c>
      <c r="M286" s="71">
        <f>IF(NOT(AND(ISBLANK(results!$J286), ISBLANK(results!$K286))), (results!$J286+results!$K286)/2, "")</f>
        <v>0.91349999999999998</v>
      </c>
    </row>
    <row r="287" spans="1:13" x14ac:dyDescent="0.3">
      <c r="A287" s="157"/>
      <c r="B287" s="114"/>
      <c r="C287" s="41" t="s">
        <v>6</v>
      </c>
      <c r="D287" s="41" t="s">
        <v>15</v>
      </c>
      <c r="E287" s="41" t="s">
        <v>5</v>
      </c>
      <c r="F287" s="41" t="s">
        <v>14</v>
      </c>
      <c r="G287" s="41" t="s">
        <v>14</v>
      </c>
      <c r="H287" s="41" t="s">
        <v>8</v>
      </c>
      <c r="I287" s="41" t="s">
        <v>13</v>
      </c>
      <c r="J287" s="48" t="s">
        <v>130</v>
      </c>
      <c r="K287" s="49" t="s">
        <v>100</v>
      </c>
      <c r="M287" s="71">
        <f>IF(NOT(AND(ISBLANK(results!$J287), ISBLANK(results!$K287))), (results!$J287+results!$K287)/2, "")</f>
        <v>0.91700000000000004</v>
      </c>
    </row>
    <row r="288" spans="1:13" x14ac:dyDescent="0.3">
      <c r="A288" s="157"/>
      <c r="B288" s="113"/>
      <c r="C288" s="45" t="s">
        <v>5</v>
      </c>
      <c r="D288" s="45" t="s">
        <v>10</v>
      </c>
      <c r="E288" s="45" t="s">
        <v>5</v>
      </c>
      <c r="F288" s="45" t="s">
        <v>14</v>
      </c>
      <c r="G288" s="45" t="s">
        <v>15</v>
      </c>
      <c r="H288" s="45" t="s">
        <v>8</v>
      </c>
      <c r="I288" s="45" t="s">
        <v>13</v>
      </c>
      <c r="J288" s="50" t="s">
        <v>166</v>
      </c>
      <c r="K288" s="63" t="s">
        <v>64</v>
      </c>
      <c r="M288" s="71">
        <f>IF(NOT(AND(ISBLANK(results!$J288), ISBLANK(results!$K288))), (results!$J288+results!$K288)/2, "")</f>
        <v>0.91799999999999993</v>
      </c>
    </row>
    <row r="289" spans="1:13" x14ac:dyDescent="0.3">
      <c r="A289" s="157"/>
      <c r="B289" s="114"/>
      <c r="C289" s="41" t="s">
        <v>5</v>
      </c>
      <c r="D289" s="41" t="s">
        <v>10</v>
      </c>
      <c r="E289" s="41" t="s">
        <v>5</v>
      </c>
      <c r="F289" s="41" t="s">
        <v>14</v>
      </c>
      <c r="G289" s="41" t="s">
        <v>10</v>
      </c>
      <c r="H289" s="41" t="s">
        <v>8</v>
      </c>
      <c r="I289" s="41" t="s">
        <v>13</v>
      </c>
      <c r="J289" s="48" t="s">
        <v>166</v>
      </c>
      <c r="K289" s="49" t="s">
        <v>56</v>
      </c>
      <c r="M289" s="71">
        <f>IF(NOT(AND(ISBLANK(results!$J289), ISBLANK(results!$K289))), (results!$J289+results!$K289)/2, "")</f>
        <v>0.91849999999999998</v>
      </c>
    </row>
    <row r="290" spans="1:13" x14ac:dyDescent="0.3">
      <c r="A290" s="157"/>
      <c r="B290" s="114"/>
      <c r="C290" s="41" t="s">
        <v>5</v>
      </c>
      <c r="D290" s="41" t="s">
        <v>10</v>
      </c>
      <c r="E290" s="41" t="s">
        <v>5</v>
      </c>
      <c r="F290" s="41" t="s">
        <v>14</v>
      </c>
      <c r="G290" s="41" t="s">
        <v>12</v>
      </c>
      <c r="H290" s="41" t="s">
        <v>8</v>
      </c>
      <c r="I290" s="41" t="s">
        <v>13</v>
      </c>
      <c r="J290" s="48" t="s">
        <v>165</v>
      </c>
      <c r="K290" s="49" t="s">
        <v>96</v>
      </c>
      <c r="M290" s="71">
        <f>IF(NOT(AND(ISBLANK(results!$J290), ISBLANK(results!$K290))), (results!$J290+results!$K290)/2, "")</f>
        <v>0.91600000000000004</v>
      </c>
    </row>
    <row r="291" spans="1:13" x14ac:dyDescent="0.3">
      <c r="A291" s="157"/>
      <c r="B291" s="115"/>
      <c r="C291" s="52" t="s">
        <v>5</v>
      </c>
      <c r="D291" s="52" t="s">
        <v>10</v>
      </c>
      <c r="E291" s="52" t="s">
        <v>5</v>
      </c>
      <c r="F291" s="52" t="s">
        <v>14</v>
      </c>
      <c r="G291" s="52" t="s">
        <v>14</v>
      </c>
      <c r="H291" s="52" t="s">
        <v>8</v>
      </c>
      <c r="I291" s="52" t="s">
        <v>13</v>
      </c>
      <c r="J291" s="53">
        <v>0.94299999999999995</v>
      </c>
      <c r="K291" s="112">
        <v>0.89600000000000002</v>
      </c>
      <c r="M291" s="72">
        <f>IF(NOT(AND(ISBLANK(results!$J291), ISBLANK(results!$K291))), (results!$J291+results!$K291)/2, "")</f>
        <v>0.91949999999999998</v>
      </c>
    </row>
    <row r="292" spans="1:13" x14ac:dyDescent="0.3">
      <c r="A292" s="157"/>
      <c r="B292" s="114"/>
      <c r="C292" s="41" t="s">
        <v>5</v>
      </c>
      <c r="D292" s="41" t="s">
        <v>10</v>
      </c>
      <c r="E292" s="41" t="s">
        <v>6</v>
      </c>
      <c r="F292" s="41" t="s">
        <v>14</v>
      </c>
      <c r="G292" s="41" t="s">
        <v>15</v>
      </c>
      <c r="H292" s="41" t="s">
        <v>8</v>
      </c>
      <c r="I292" s="41" t="s">
        <v>13</v>
      </c>
      <c r="J292" s="48" t="s">
        <v>149</v>
      </c>
      <c r="K292" s="49" t="s">
        <v>91</v>
      </c>
      <c r="M292" s="71">
        <f>IF(NOT(AND(ISBLANK(results!$J292), ISBLANK(results!$K292))), (results!$J292+results!$K292)/2, "")</f>
        <v>0.88850000000000007</v>
      </c>
    </row>
    <row r="293" spans="1:13" x14ac:dyDescent="0.3">
      <c r="A293" s="157"/>
      <c r="B293" s="114"/>
      <c r="C293" s="41" t="s">
        <v>5</v>
      </c>
      <c r="D293" s="41" t="s">
        <v>10</v>
      </c>
      <c r="E293" s="41" t="s">
        <v>6</v>
      </c>
      <c r="F293" s="41" t="s">
        <v>14</v>
      </c>
      <c r="G293" s="41" t="s">
        <v>10</v>
      </c>
      <c r="H293" s="41" t="s">
        <v>8</v>
      </c>
      <c r="I293" s="41" t="s">
        <v>13</v>
      </c>
      <c r="J293" s="48" t="s">
        <v>78</v>
      </c>
      <c r="K293" s="49" t="s">
        <v>95</v>
      </c>
      <c r="M293" s="71">
        <f>IF(NOT(AND(ISBLANK(results!$J293), ISBLANK(results!$K293))), (results!$J293+results!$K293)/2, "")</f>
        <v>0.89450000000000007</v>
      </c>
    </row>
    <row r="294" spans="1:13" x14ac:dyDescent="0.3">
      <c r="A294" s="157"/>
      <c r="B294" s="114"/>
      <c r="C294" s="41" t="s">
        <v>5</v>
      </c>
      <c r="D294" s="41" t="s">
        <v>10</v>
      </c>
      <c r="E294" s="41" t="s">
        <v>6</v>
      </c>
      <c r="F294" s="41" t="s">
        <v>14</v>
      </c>
      <c r="G294" s="41" t="s">
        <v>12</v>
      </c>
      <c r="H294" s="41" t="s">
        <v>8</v>
      </c>
      <c r="I294" s="41" t="s">
        <v>13</v>
      </c>
      <c r="J294" s="48" t="s">
        <v>159</v>
      </c>
      <c r="K294" s="49" t="s">
        <v>91</v>
      </c>
      <c r="M294" s="71">
        <f>IF(NOT(AND(ISBLANK(results!$J294), ISBLANK(results!$K294))), (results!$J294+results!$K294)/2, "")</f>
        <v>0.90850000000000009</v>
      </c>
    </row>
    <row r="295" spans="1:13" x14ac:dyDescent="0.3">
      <c r="A295" s="158"/>
      <c r="B295" s="115"/>
      <c r="C295" s="52" t="s">
        <v>5</v>
      </c>
      <c r="D295" s="52" t="s">
        <v>10</v>
      </c>
      <c r="E295" s="52" t="s">
        <v>6</v>
      </c>
      <c r="F295" s="52" t="s">
        <v>14</v>
      </c>
      <c r="G295" s="52" t="s">
        <v>14</v>
      </c>
      <c r="H295" s="52" t="s">
        <v>8</v>
      </c>
      <c r="I295" s="52" t="s">
        <v>13</v>
      </c>
      <c r="J295" s="53">
        <v>0.90600000000000003</v>
      </c>
      <c r="K295" s="112">
        <v>0.9</v>
      </c>
      <c r="M295" s="71">
        <f>IF(NOT(AND(ISBLANK(results!$J295), ISBLANK(results!$K295))), (results!$J295+results!$K295)/2, "")</f>
        <v>0.90300000000000002</v>
      </c>
    </row>
    <row r="296" spans="1:13" x14ac:dyDescent="0.3">
      <c r="B296" s="40"/>
      <c r="C296" s="41"/>
      <c r="D296" s="41"/>
      <c r="E296" s="41"/>
      <c r="F296" s="41"/>
      <c r="G296" s="41"/>
      <c r="H296" s="41"/>
      <c r="I296" s="41"/>
      <c r="J296" s="48"/>
      <c r="K296" s="48"/>
    </row>
    <row r="297" spans="1:13" x14ac:dyDescent="0.3">
      <c r="B297" s="40"/>
      <c r="C297" s="41"/>
      <c r="D297" s="41"/>
      <c r="E297" s="41"/>
      <c r="F297" s="41"/>
      <c r="G297" s="41"/>
      <c r="H297" s="41"/>
      <c r="I297" s="41"/>
      <c r="J297" s="48"/>
      <c r="K297" s="48"/>
    </row>
    <row r="298" spans="1:13" x14ac:dyDescent="0.3">
      <c r="B298" s="51"/>
      <c r="C298" s="52"/>
      <c r="D298" s="52"/>
      <c r="E298" s="52"/>
      <c r="F298" s="52"/>
      <c r="G298" s="52"/>
      <c r="H298" s="52"/>
      <c r="I298" s="52"/>
      <c r="J298" s="53"/>
      <c r="K298" s="53"/>
      <c r="M298" s="72" t="s">
        <v>67</v>
      </c>
    </row>
    <row r="299" spans="1:13" x14ac:dyDescent="0.3">
      <c r="A299" s="156" t="s">
        <v>83</v>
      </c>
      <c r="B299" s="113"/>
      <c r="C299" s="45" t="s">
        <v>5</v>
      </c>
      <c r="D299" s="45" t="s">
        <v>15</v>
      </c>
      <c r="E299" s="45" t="s">
        <v>5</v>
      </c>
      <c r="F299" s="45" t="s">
        <v>10</v>
      </c>
      <c r="G299" s="45" t="s">
        <v>10</v>
      </c>
      <c r="H299" s="45" t="s">
        <v>8</v>
      </c>
      <c r="I299" s="45" t="s">
        <v>82</v>
      </c>
      <c r="J299" s="50">
        <v>0.85499999999999998</v>
      </c>
      <c r="K299" s="63">
        <v>0.90200000000000002</v>
      </c>
      <c r="M299" s="71">
        <f>IF(NOT(AND(ISBLANK(results!$J299), ISBLANK(results!$K299))), (results!$J299+results!$K299)/2, "")</f>
        <v>0.87850000000000006</v>
      </c>
    </row>
    <row r="300" spans="1:13" x14ac:dyDescent="0.3">
      <c r="A300" s="157"/>
      <c r="B300" s="114"/>
      <c r="C300" s="41" t="s">
        <v>5</v>
      </c>
      <c r="D300" s="41" t="s">
        <v>15</v>
      </c>
      <c r="E300" s="41" t="s">
        <v>5</v>
      </c>
      <c r="F300" s="41" t="s">
        <v>10</v>
      </c>
      <c r="G300" s="41" t="s">
        <v>10</v>
      </c>
      <c r="H300" s="41" t="s">
        <v>85</v>
      </c>
      <c r="I300" s="41" t="s">
        <v>82</v>
      </c>
      <c r="J300" s="48">
        <v>0.92500000000000004</v>
      </c>
      <c r="K300" s="49">
        <v>0.89600000000000002</v>
      </c>
      <c r="M300" s="71">
        <f>IF(NOT(AND(ISBLANK(results!$J300), ISBLANK(results!$K300))), (results!$J300+results!$K300)/2, "")</f>
        <v>0.91050000000000009</v>
      </c>
    </row>
    <row r="301" spans="1:13" x14ac:dyDescent="0.3">
      <c r="A301" s="157"/>
      <c r="B301" s="114"/>
      <c r="C301" s="41" t="s">
        <v>5</v>
      </c>
      <c r="D301" s="41" t="s">
        <v>15</v>
      </c>
      <c r="E301" s="41" t="s">
        <v>5</v>
      </c>
      <c r="F301" s="41" t="s">
        <v>10</v>
      </c>
      <c r="G301" s="41" t="s">
        <v>10</v>
      </c>
      <c r="H301" s="41" t="s">
        <v>84</v>
      </c>
      <c r="I301" s="41" t="s">
        <v>82</v>
      </c>
      <c r="J301" s="48">
        <v>0.93600000000000005</v>
      </c>
      <c r="K301" s="49">
        <v>0.89200000000000002</v>
      </c>
      <c r="M301" s="71">
        <f>IF(NOT(AND(ISBLANK(results!$J301), ISBLANK(results!$K301))), (results!$J301+results!$K301)/2, "")</f>
        <v>0.91400000000000003</v>
      </c>
    </row>
    <row r="302" spans="1:13" x14ac:dyDescent="0.3">
      <c r="A302" s="157"/>
      <c r="B302" s="114"/>
      <c r="C302" s="41" t="s">
        <v>5</v>
      </c>
      <c r="D302" s="41" t="s">
        <v>15</v>
      </c>
      <c r="E302" s="41" t="s">
        <v>5</v>
      </c>
      <c r="F302" s="41" t="s">
        <v>10</v>
      </c>
      <c r="G302" s="41" t="s">
        <v>10</v>
      </c>
      <c r="H302" s="41" t="s">
        <v>9</v>
      </c>
      <c r="I302" s="41" t="s">
        <v>82</v>
      </c>
      <c r="J302" s="48">
        <v>0.95</v>
      </c>
      <c r="K302" s="49">
        <v>0.89700000000000002</v>
      </c>
      <c r="M302" s="71">
        <f>IF(NOT(AND(ISBLANK(results!$J302), ISBLANK(results!$K302))), (results!$J302+results!$K302)/2, "")</f>
        <v>0.92349999999999999</v>
      </c>
    </row>
    <row r="303" spans="1:13" x14ac:dyDescent="0.3">
      <c r="A303" s="157"/>
      <c r="B303" s="116"/>
      <c r="C303" s="43" t="s">
        <v>5</v>
      </c>
      <c r="D303" s="43" t="s">
        <v>15</v>
      </c>
      <c r="E303" s="43" t="s">
        <v>5</v>
      </c>
      <c r="F303" s="43" t="s">
        <v>10</v>
      </c>
      <c r="G303" s="43" t="s">
        <v>10</v>
      </c>
      <c r="H303" s="43" t="s">
        <v>8</v>
      </c>
      <c r="I303" s="43" t="s">
        <v>13</v>
      </c>
      <c r="J303" s="46" t="s">
        <v>151</v>
      </c>
      <c r="K303" s="47" t="s">
        <v>91</v>
      </c>
      <c r="M303" s="71">
        <f>IF(NOT(AND(ISBLANK(results!$J303), ISBLANK(results!$K303))), (results!$J303+results!$K303)/2, "")</f>
        <v>0.92100000000000004</v>
      </c>
    </row>
    <row r="304" spans="1:13" x14ac:dyDescent="0.3">
      <c r="A304" s="157"/>
      <c r="B304" s="114"/>
      <c r="C304" s="41" t="s">
        <v>5</v>
      </c>
      <c r="D304" s="41" t="s">
        <v>15</v>
      </c>
      <c r="E304" s="41" t="s">
        <v>5</v>
      </c>
      <c r="F304" s="41" t="s">
        <v>10</v>
      </c>
      <c r="G304" s="41" t="s">
        <v>10</v>
      </c>
      <c r="H304" s="41" t="s">
        <v>85</v>
      </c>
      <c r="I304" s="41" t="s">
        <v>13</v>
      </c>
      <c r="J304" s="48">
        <v>0.95699999999999996</v>
      </c>
      <c r="K304" s="49">
        <v>0.89300000000000002</v>
      </c>
      <c r="M304" s="71">
        <f>IF(NOT(AND(ISBLANK(results!$J304), ISBLANK(results!$K304))), (results!$J304+results!$K304)/2, "")</f>
        <v>0.92500000000000004</v>
      </c>
    </row>
    <row r="305" spans="1:13" x14ac:dyDescent="0.3">
      <c r="A305" s="157"/>
      <c r="B305" s="114"/>
      <c r="C305" s="41" t="s">
        <v>5</v>
      </c>
      <c r="D305" s="41" t="s">
        <v>15</v>
      </c>
      <c r="E305" s="41" t="s">
        <v>5</v>
      </c>
      <c r="F305" s="41" t="s">
        <v>10</v>
      </c>
      <c r="G305" s="41" t="s">
        <v>10</v>
      </c>
      <c r="H305" s="41" t="s">
        <v>84</v>
      </c>
      <c r="I305" s="41" t="s">
        <v>13</v>
      </c>
      <c r="J305" s="48">
        <v>0.96099999999999997</v>
      </c>
      <c r="K305" s="49">
        <v>0.89100000000000001</v>
      </c>
      <c r="M305" s="71">
        <f>IF(NOT(AND(ISBLANK(results!$J305), ISBLANK(results!$K305))), (results!$J305+results!$K305)/2, "")</f>
        <v>0.92599999999999993</v>
      </c>
    </row>
    <row r="306" spans="1:13" x14ac:dyDescent="0.3">
      <c r="A306" s="157"/>
      <c r="B306" s="117"/>
      <c r="C306" s="118" t="s">
        <v>5</v>
      </c>
      <c r="D306" s="118" t="s">
        <v>15</v>
      </c>
      <c r="E306" s="118" t="s">
        <v>5</v>
      </c>
      <c r="F306" s="118" t="s">
        <v>10</v>
      </c>
      <c r="G306" s="118" t="s">
        <v>10</v>
      </c>
      <c r="H306" s="118" t="s">
        <v>9</v>
      </c>
      <c r="I306" s="118" t="s">
        <v>13</v>
      </c>
      <c r="J306" s="119">
        <v>0.96399999999999997</v>
      </c>
      <c r="K306" s="120">
        <v>0.88900000000000001</v>
      </c>
      <c r="M306" s="71">
        <f>IF(NOT(AND(ISBLANK(results!$J306), ISBLANK(results!$K306))), (results!$J306+results!$K306)/2, "")</f>
        <v>0.92649999999999999</v>
      </c>
    </row>
    <row r="307" spans="1:13" x14ac:dyDescent="0.3">
      <c r="A307" s="157"/>
      <c r="B307" s="114"/>
      <c r="C307" s="41" t="s">
        <v>5</v>
      </c>
      <c r="D307" s="41" t="s">
        <v>15</v>
      </c>
      <c r="E307" s="41" t="s">
        <v>5</v>
      </c>
      <c r="F307" s="41" t="s">
        <v>10</v>
      </c>
      <c r="G307" s="41" t="s">
        <v>10</v>
      </c>
      <c r="H307" s="41" t="s">
        <v>8</v>
      </c>
      <c r="I307" s="41" t="s">
        <v>86</v>
      </c>
      <c r="J307" s="48">
        <v>0.95699999999999996</v>
      </c>
      <c r="K307" s="49">
        <v>0.88700000000000001</v>
      </c>
      <c r="M307" s="71">
        <f>IF(NOT(AND(ISBLANK(results!$J307), ISBLANK(results!$K307))), (results!$J307+results!$K307)/2, "")</f>
        <v>0.92199999999999993</v>
      </c>
    </row>
    <row r="308" spans="1:13" x14ac:dyDescent="0.3">
      <c r="A308" s="157"/>
      <c r="B308" s="114"/>
      <c r="C308" s="41" t="s">
        <v>5</v>
      </c>
      <c r="D308" s="41" t="s">
        <v>15</v>
      </c>
      <c r="E308" s="41" t="s">
        <v>5</v>
      </c>
      <c r="F308" s="41" t="s">
        <v>10</v>
      </c>
      <c r="G308" s="41" t="s">
        <v>10</v>
      </c>
      <c r="H308" s="41" t="s">
        <v>85</v>
      </c>
      <c r="I308" s="41" t="s">
        <v>86</v>
      </c>
      <c r="J308" s="48">
        <v>0.96599999999999997</v>
      </c>
      <c r="K308" s="49">
        <v>0.877</v>
      </c>
      <c r="M308" s="71">
        <f>IF(NOT(AND(ISBLANK(results!$J308), ISBLANK(results!$K308))), (results!$J308+results!$K308)/2, "")</f>
        <v>0.92149999999999999</v>
      </c>
    </row>
    <row r="309" spans="1:13" x14ac:dyDescent="0.3">
      <c r="A309" s="157"/>
      <c r="B309" s="114"/>
      <c r="C309" s="41" t="s">
        <v>5</v>
      </c>
      <c r="D309" s="41" t="s">
        <v>15</v>
      </c>
      <c r="E309" s="41" t="s">
        <v>5</v>
      </c>
      <c r="F309" s="41" t="s">
        <v>10</v>
      </c>
      <c r="G309" s="41" t="s">
        <v>10</v>
      </c>
      <c r="H309" s="41" t="s">
        <v>84</v>
      </c>
      <c r="I309" s="41" t="s">
        <v>86</v>
      </c>
      <c r="J309" s="48">
        <v>0.96699999999999997</v>
      </c>
      <c r="K309" s="49">
        <v>0.879</v>
      </c>
      <c r="M309" s="71">
        <f>IF(NOT(AND(ISBLANK(results!$J309), ISBLANK(results!$K309))), (results!$J309+results!$K309)/2, "")</f>
        <v>0.92300000000000004</v>
      </c>
    </row>
    <row r="310" spans="1:13" x14ac:dyDescent="0.3">
      <c r="A310" s="157"/>
      <c r="B310" s="114"/>
      <c r="C310" s="41" t="s">
        <v>5</v>
      </c>
      <c r="D310" s="41" t="s">
        <v>15</v>
      </c>
      <c r="E310" s="41" t="s">
        <v>5</v>
      </c>
      <c r="F310" s="41" t="s">
        <v>10</v>
      </c>
      <c r="G310" s="41" t="s">
        <v>10</v>
      </c>
      <c r="H310" s="41" t="s">
        <v>9</v>
      </c>
      <c r="I310" s="41" t="s">
        <v>86</v>
      </c>
      <c r="J310" s="48">
        <v>0.96899999999999997</v>
      </c>
      <c r="K310" s="49">
        <v>0.873</v>
      </c>
      <c r="M310" s="71">
        <f>IF(NOT(AND(ISBLANK(results!$J310), ISBLANK(results!$K310))), (results!$J310+results!$K310)/2, "")</f>
        <v>0.92100000000000004</v>
      </c>
    </row>
    <row r="311" spans="1:13" x14ac:dyDescent="0.3">
      <c r="A311" s="157"/>
      <c r="B311" s="113"/>
      <c r="C311" s="45" t="s">
        <v>5</v>
      </c>
      <c r="D311" s="45" t="s">
        <v>10</v>
      </c>
      <c r="E311" s="45" t="s">
        <v>5</v>
      </c>
      <c r="F311" s="45" t="s">
        <v>14</v>
      </c>
      <c r="G311" s="45" t="s">
        <v>10</v>
      </c>
      <c r="H311" s="45" t="s">
        <v>8</v>
      </c>
      <c r="I311" s="45" t="s">
        <v>82</v>
      </c>
      <c r="J311" s="50">
        <v>0.83699999999999997</v>
      </c>
      <c r="K311" s="63">
        <v>0.89700000000000002</v>
      </c>
      <c r="M311" s="71">
        <f>IF(NOT(AND(ISBLANK(results!$J311), ISBLANK(results!$K311))), (results!$J311+results!$K311)/2, "")</f>
        <v>0.86699999999999999</v>
      </c>
    </row>
    <row r="312" spans="1:13" x14ac:dyDescent="0.3">
      <c r="A312" s="157"/>
      <c r="B312" s="114"/>
      <c r="C312" s="41" t="s">
        <v>5</v>
      </c>
      <c r="D312" s="41" t="s">
        <v>10</v>
      </c>
      <c r="E312" s="41" t="s">
        <v>5</v>
      </c>
      <c r="F312" s="41" t="s">
        <v>14</v>
      </c>
      <c r="G312" s="41" t="s">
        <v>10</v>
      </c>
      <c r="H312" s="41" t="s">
        <v>85</v>
      </c>
      <c r="I312" s="41" t="s">
        <v>82</v>
      </c>
      <c r="J312" s="48">
        <v>0.91200000000000003</v>
      </c>
      <c r="K312" s="49">
        <v>0.89400000000000002</v>
      </c>
      <c r="M312" s="71">
        <f>IF(NOT(AND(ISBLANK(results!$J312), ISBLANK(results!$K312))), (results!$J312+results!$K312)/2, "")</f>
        <v>0.90300000000000002</v>
      </c>
    </row>
    <row r="313" spans="1:13" x14ac:dyDescent="0.3">
      <c r="A313" s="157"/>
      <c r="B313" s="114"/>
      <c r="C313" s="41" t="s">
        <v>5</v>
      </c>
      <c r="D313" s="41" t="s">
        <v>10</v>
      </c>
      <c r="E313" s="41" t="s">
        <v>5</v>
      </c>
      <c r="F313" s="41" t="s">
        <v>14</v>
      </c>
      <c r="G313" s="41" t="s">
        <v>10</v>
      </c>
      <c r="H313" s="41" t="s">
        <v>84</v>
      </c>
      <c r="I313" s="41" t="s">
        <v>82</v>
      </c>
      <c r="J313" s="48">
        <v>0.91500000000000004</v>
      </c>
      <c r="K313" s="49">
        <v>0.90100000000000002</v>
      </c>
      <c r="M313" s="71">
        <f>IF(NOT(AND(ISBLANK(results!$J313), ISBLANK(results!$K313))), (results!$J313+results!$K313)/2, "")</f>
        <v>0.90800000000000003</v>
      </c>
    </row>
    <row r="314" spans="1:13" x14ac:dyDescent="0.3">
      <c r="A314" s="157"/>
      <c r="B314" s="114"/>
      <c r="C314" s="41" t="s">
        <v>5</v>
      </c>
      <c r="D314" s="41" t="s">
        <v>10</v>
      </c>
      <c r="E314" s="41" t="s">
        <v>5</v>
      </c>
      <c r="F314" s="41" t="s">
        <v>14</v>
      </c>
      <c r="G314" s="41" t="s">
        <v>10</v>
      </c>
      <c r="H314" s="41" t="s">
        <v>9</v>
      </c>
      <c r="I314" s="41" t="s">
        <v>82</v>
      </c>
      <c r="J314" s="48">
        <v>0.93600000000000005</v>
      </c>
      <c r="K314" s="49">
        <v>0.9</v>
      </c>
      <c r="M314" s="71">
        <f>IF(NOT(AND(ISBLANK(results!$J314), ISBLANK(results!$K314))), (results!$J314+results!$K314)/2, "")</f>
        <v>0.91800000000000004</v>
      </c>
    </row>
    <row r="315" spans="1:13" x14ac:dyDescent="0.3">
      <c r="A315" s="157"/>
      <c r="B315" s="116"/>
      <c r="C315" s="43" t="s">
        <v>5</v>
      </c>
      <c r="D315" s="43" t="s">
        <v>10</v>
      </c>
      <c r="E315" s="43" t="s">
        <v>5</v>
      </c>
      <c r="F315" s="43" t="s">
        <v>14</v>
      </c>
      <c r="G315" s="43" t="s">
        <v>10</v>
      </c>
      <c r="H315" s="43" t="s">
        <v>8</v>
      </c>
      <c r="I315" s="43" t="s">
        <v>13</v>
      </c>
      <c r="J315" s="46">
        <v>0.94299999999999995</v>
      </c>
      <c r="K315" s="47">
        <v>0.89600000000000002</v>
      </c>
      <c r="M315" s="71">
        <f>IF(NOT(AND(ISBLANK(results!$J315), ISBLANK(results!$K315))), (results!$J315+results!$K315)/2, "")</f>
        <v>0.91949999999999998</v>
      </c>
    </row>
    <row r="316" spans="1:13" x14ac:dyDescent="0.3">
      <c r="A316" s="157"/>
      <c r="B316" s="114"/>
      <c r="C316" s="41" t="s">
        <v>5</v>
      </c>
      <c r="D316" s="41" t="s">
        <v>10</v>
      </c>
      <c r="E316" s="41" t="s">
        <v>5</v>
      </c>
      <c r="F316" s="41" t="s">
        <v>14</v>
      </c>
      <c r="G316" s="41" t="s">
        <v>10</v>
      </c>
      <c r="H316" s="41" t="s">
        <v>85</v>
      </c>
      <c r="I316" s="41" t="s">
        <v>13</v>
      </c>
      <c r="J316" s="48">
        <v>0.95199999999999996</v>
      </c>
      <c r="K316" s="49">
        <v>0.89600000000000002</v>
      </c>
      <c r="M316" s="71">
        <f>IF(NOT(AND(ISBLANK(results!$J316), ISBLANK(results!$K316))), (results!$J316+results!$K316)/2, "")</f>
        <v>0.92399999999999993</v>
      </c>
    </row>
    <row r="317" spans="1:13" x14ac:dyDescent="0.3">
      <c r="A317" s="157"/>
      <c r="B317" s="114"/>
      <c r="C317" s="41" t="s">
        <v>5</v>
      </c>
      <c r="D317" s="41" t="s">
        <v>10</v>
      </c>
      <c r="E317" s="41" t="s">
        <v>5</v>
      </c>
      <c r="F317" s="41" t="s">
        <v>14</v>
      </c>
      <c r="G317" s="41" t="s">
        <v>10</v>
      </c>
      <c r="H317" s="41" t="s">
        <v>84</v>
      </c>
      <c r="I317" s="41" t="s">
        <v>13</v>
      </c>
      <c r="J317" s="48">
        <v>0.96299999999999997</v>
      </c>
      <c r="K317" s="49">
        <v>0.89300000000000002</v>
      </c>
      <c r="M317" s="72">
        <f>IF(NOT(AND(ISBLANK(results!$J317), ISBLANK(results!$K317))), (results!$J317+results!$K317)/2, "")</f>
        <v>0.92799999999999994</v>
      </c>
    </row>
    <row r="318" spans="1:13" x14ac:dyDescent="0.3">
      <c r="A318" s="157"/>
      <c r="B318" s="117"/>
      <c r="C318" s="118" t="s">
        <v>5</v>
      </c>
      <c r="D318" s="118" t="s">
        <v>10</v>
      </c>
      <c r="E318" s="118" t="s">
        <v>5</v>
      </c>
      <c r="F318" s="118" t="s">
        <v>14</v>
      </c>
      <c r="G318" s="118" t="s">
        <v>10</v>
      </c>
      <c r="H318" s="118" t="s">
        <v>9</v>
      </c>
      <c r="I318" s="118" t="s">
        <v>13</v>
      </c>
      <c r="J318" s="119">
        <v>0.96299999999999997</v>
      </c>
      <c r="K318" s="120">
        <v>0.89200000000000002</v>
      </c>
      <c r="M318" s="72">
        <f>IF(NOT(AND(ISBLANK(results!$J318), ISBLANK(results!$K318))), (results!$J318+results!$K318)/2, "")</f>
        <v>0.92749999999999999</v>
      </c>
    </row>
    <row r="319" spans="1:13" x14ac:dyDescent="0.3">
      <c r="A319" s="157"/>
      <c r="B319" s="114"/>
      <c r="C319" s="41" t="s">
        <v>5</v>
      </c>
      <c r="D319" s="41" t="s">
        <v>10</v>
      </c>
      <c r="E319" s="41" t="s">
        <v>5</v>
      </c>
      <c r="F319" s="41" t="s">
        <v>14</v>
      </c>
      <c r="G319" s="41" t="s">
        <v>10</v>
      </c>
      <c r="H319" s="41" t="s">
        <v>8</v>
      </c>
      <c r="I319" s="41" t="s">
        <v>86</v>
      </c>
      <c r="J319" s="48">
        <v>0.95899999999999996</v>
      </c>
      <c r="K319" s="49">
        <v>0.89500000000000002</v>
      </c>
      <c r="M319" s="72">
        <f>IF(NOT(AND(ISBLANK(results!$J319), ISBLANK(results!$K319))), (results!$J319+results!$K319)/2, "")</f>
        <v>0.92700000000000005</v>
      </c>
    </row>
    <row r="320" spans="1:13" x14ac:dyDescent="0.3">
      <c r="A320" s="157"/>
      <c r="B320" s="114"/>
      <c r="C320" s="41" t="s">
        <v>5</v>
      </c>
      <c r="D320" s="41" t="s">
        <v>10</v>
      </c>
      <c r="E320" s="41" t="s">
        <v>5</v>
      </c>
      <c r="F320" s="41" t="s">
        <v>14</v>
      </c>
      <c r="G320" s="41" t="s">
        <v>10</v>
      </c>
      <c r="H320" s="41" t="s">
        <v>85</v>
      </c>
      <c r="I320" s="41" t="s">
        <v>86</v>
      </c>
      <c r="J320" s="48">
        <v>0.96699999999999997</v>
      </c>
      <c r="K320" s="49">
        <v>0.88500000000000001</v>
      </c>
      <c r="M320" s="71">
        <f>IF(NOT(AND(ISBLANK(results!$J320), ISBLANK(results!$K320))), (results!$J320+results!$K320)/2, "")</f>
        <v>0.92599999999999993</v>
      </c>
    </row>
    <row r="321" spans="1:13" x14ac:dyDescent="0.3">
      <c r="A321" s="157"/>
      <c r="B321" s="114"/>
      <c r="C321" s="41" t="s">
        <v>5</v>
      </c>
      <c r="D321" s="41" t="s">
        <v>10</v>
      </c>
      <c r="E321" s="41" t="s">
        <v>5</v>
      </c>
      <c r="F321" s="41" t="s">
        <v>14</v>
      </c>
      <c r="G321" s="41" t="s">
        <v>10</v>
      </c>
      <c r="H321" s="41" t="s">
        <v>84</v>
      </c>
      <c r="I321" s="41" t="s">
        <v>86</v>
      </c>
      <c r="J321" s="48">
        <v>0.96699999999999997</v>
      </c>
      <c r="K321" s="49">
        <v>0.88500000000000001</v>
      </c>
      <c r="M321" s="71">
        <f>IF(NOT(AND(ISBLANK(results!$J321), ISBLANK(results!$K321))), (results!$J321+results!$K321)/2, "")</f>
        <v>0.92599999999999993</v>
      </c>
    </row>
    <row r="322" spans="1:13" x14ac:dyDescent="0.3">
      <c r="A322" s="157"/>
      <c r="B322" s="115"/>
      <c r="C322" s="52" t="s">
        <v>5</v>
      </c>
      <c r="D322" s="52" t="s">
        <v>10</v>
      </c>
      <c r="E322" s="52" t="s">
        <v>5</v>
      </c>
      <c r="F322" s="52" t="s">
        <v>14</v>
      </c>
      <c r="G322" s="52" t="s">
        <v>10</v>
      </c>
      <c r="H322" s="52" t="s">
        <v>9</v>
      </c>
      <c r="I322" s="52" t="s">
        <v>86</v>
      </c>
      <c r="J322" s="53">
        <v>0.96799999999999997</v>
      </c>
      <c r="K322" s="112">
        <v>0.88400000000000001</v>
      </c>
      <c r="M322" s="71">
        <f>IF(NOT(AND(ISBLANK(results!$J322), ISBLANK(results!$K322))), (results!$J322+results!$K322)/2, "")</f>
        <v>0.92599999999999993</v>
      </c>
    </row>
    <row r="323" spans="1:13" x14ac:dyDescent="0.3">
      <c r="A323" s="157"/>
      <c r="B323" s="113"/>
      <c r="C323" s="45" t="s">
        <v>5</v>
      </c>
      <c r="D323" s="45" t="s">
        <v>10</v>
      </c>
      <c r="E323" s="45" t="s">
        <v>5</v>
      </c>
      <c r="F323" s="45" t="s">
        <v>14</v>
      </c>
      <c r="G323" s="45" t="s">
        <v>14</v>
      </c>
      <c r="H323" s="45" t="s">
        <v>8</v>
      </c>
      <c r="I323" s="45" t="s">
        <v>82</v>
      </c>
      <c r="J323" s="50">
        <v>0.86799999999999999</v>
      </c>
      <c r="K323" s="63">
        <v>0.9</v>
      </c>
      <c r="M323" s="71">
        <f>IF(NOT(AND(ISBLANK(results!$J323), ISBLANK(results!$K323))), (results!$J323+results!$K323)/2, "")</f>
        <v>0.88400000000000001</v>
      </c>
    </row>
    <row r="324" spans="1:13" x14ac:dyDescent="0.3">
      <c r="A324" s="157"/>
      <c r="B324" s="114"/>
      <c r="C324" s="41" t="s">
        <v>5</v>
      </c>
      <c r="D324" s="41" t="s">
        <v>10</v>
      </c>
      <c r="E324" s="41" t="s">
        <v>5</v>
      </c>
      <c r="F324" s="41" t="s">
        <v>14</v>
      </c>
      <c r="G324" s="41" t="s">
        <v>14</v>
      </c>
      <c r="H324" s="41" t="s">
        <v>85</v>
      </c>
      <c r="I324" s="41" t="s">
        <v>82</v>
      </c>
      <c r="J324" s="48">
        <v>0.91800000000000004</v>
      </c>
      <c r="K324" s="49">
        <v>0.89500000000000002</v>
      </c>
      <c r="M324" s="71">
        <f>IF(NOT(AND(ISBLANK(results!$J324), ISBLANK(results!$K324))), (results!$J324+results!$K324)/2, "")</f>
        <v>0.90650000000000008</v>
      </c>
    </row>
    <row r="325" spans="1:13" x14ac:dyDescent="0.3">
      <c r="A325" s="157"/>
      <c r="B325" s="114"/>
      <c r="C325" s="41" t="s">
        <v>5</v>
      </c>
      <c r="D325" s="41" t="s">
        <v>10</v>
      </c>
      <c r="E325" s="41" t="s">
        <v>5</v>
      </c>
      <c r="F325" s="41" t="s">
        <v>14</v>
      </c>
      <c r="G325" s="41" t="s">
        <v>14</v>
      </c>
      <c r="H325" s="41" t="s">
        <v>84</v>
      </c>
      <c r="I325" s="41" t="s">
        <v>82</v>
      </c>
      <c r="J325" s="48">
        <v>0.93899999999999995</v>
      </c>
      <c r="K325" s="49">
        <v>0.88700000000000001</v>
      </c>
      <c r="M325" s="71">
        <f>IF(NOT(AND(ISBLANK(results!$J325), ISBLANK(results!$K325))), (results!$J325+results!$K325)/2, "")</f>
        <v>0.91300000000000003</v>
      </c>
    </row>
    <row r="326" spans="1:13" x14ac:dyDescent="0.3">
      <c r="A326" s="157"/>
      <c r="B326" s="114"/>
      <c r="C326" s="41" t="s">
        <v>5</v>
      </c>
      <c r="D326" s="41" t="s">
        <v>10</v>
      </c>
      <c r="E326" s="41" t="s">
        <v>5</v>
      </c>
      <c r="F326" s="41" t="s">
        <v>14</v>
      </c>
      <c r="G326" s="41" t="s">
        <v>14</v>
      </c>
      <c r="H326" s="41" t="s">
        <v>9</v>
      </c>
      <c r="I326" s="41" t="s">
        <v>82</v>
      </c>
      <c r="J326" s="48">
        <v>0.94499999999999995</v>
      </c>
      <c r="K326" s="49">
        <v>0.89600000000000002</v>
      </c>
      <c r="M326" s="71">
        <f>IF(NOT(AND(ISBLANK(results!$J326), ISBLANK(results!$K326))), (results!$J326+results!$K326)/2, "")</f>
        <v>0.92049999999999998</v>
      </c>
    </row>
    <row r="327" spans="1:13" x14ac:dyDescent="0.3">
      <c r="A327" s="157"/>
      <c r="B327" s="116"/>
      <c r="C327" s="43" t="s">
        <v>5</v>
      </c>
      <c r="D327" s="43" t="s">
        <v>10</v>
      </c>
      <c r="E327" s="43" t="s">
        <v>5</v>
      </c>
      <c r="F327" s="43" t="s">
        <v>14</v>
      </c>
      <c r="G327" s="43" t="s">
        <v>14</v>
      </c>
      <c r="H327" s="43" t="s">
        <v>8</v>
      </c>
      <c r="I327" s="43" t="s">
        <v>13</v>
      </c>
      <c r="J327" s="46">
        <v>0.90600000000000003</v>
      </c>
      <c r="K327" s="47">
        <v>0.9</v>
      </c>
      <c r="M327" s="71">
        <f>IF(NOT(AND(ISBLANK(results!$J327), ISBLANK(results!$K327))), (results!$J327+results!$K327)/2, "")</f>
        <v>0.90300000000000002</v>
      </c>
    </row>
    <row r="328" spans="1:13" x14ac:dyDescent="0.3">
      <c r="A328" s="157"/>
      <c r="B328" s="114"/>
      <c r="C328" s="41" t="s">
        <v>5</v>
      </c>
      <c r="D328" s="41" t="s">
        <v>10</v>
      </c>
      <c r="E328" s="41" t="s">
        <v>5</v>
      </c>
      <c r="F328" s="41" t="s">
        <v>14</v>
      </c>
      <c r="G328" s="41" t="s">
        <v>14</v>
      </c>
      <c r="H328" s="41" t="s">
        <v>85</v>
      </c>
      <c r="I328" s="41" t="s">
        <v>13</v>
      </c>
      <c r="J328" s="48">
        <v>0.95099999999999996</v>
      </c>
      <c r="K328" s="49">
        <v>0.89</v>
      </c>
      <c r="M328" s="71">
        <f>IF(NOT(AND(ISBLANK(results!$J328), ISBLANK(results!$K328))), (results!$J328+results!$K328)/2, "")</f>
        <v>0.92049999999999998</v>
      </c>
    </row>
    <row r="329" spans="1:13" x14ac:dyDescent="0.3">
      <c r="A329" s="157"/>
      <c r="B329" s="114"/>
      <c r="C329" s="41" t="s">
        <v>5</v>
      </c>
      <c r="D329" s="41" t="s">
        <v>10</v>
      </c>
      <c r="E329" s="41" t="s">
        <v>5</v>
      </c>
      <c r="F329" s="41" t="s">
        <v>14</v>
      </c>
      <c r="G329" s="41" t="s">
        <v>14</v>
      </c>
      <c r="H329" s="41" t="s">
        <v>84</v>
      </c>
      <c r="I329" s="41" t="s">
        <v>13</v>
      </c>
      <c r="J329" s="48">
        <v>0.95699999999999996</v>
      </c>
      <c r="K329" s="49">
        <v>0.89600000000000002</v>
      </c>
      <c r="M329" s="71">
        <f>IF(NOT(AND(ISBLANK(results!$J329), ISBLANK(results!$K329))), (results!$J329+results!$K329)/2, "")</f>
        <v>0.92649999999999999</v>
      </c>
    </row>
    <row r="330" spans="1:13" x14ac:dyDescent="0.3">
      <c r="A330" s="157"/>
      <c r="B330" s="117"/>
      <c r="C330" s="118" t="s">
        <v>5</v>
      </c>
      <c r="D330" s="118" t="s">
        <v>10</v>
      </c>
      <c r="E330" s="118" t="s">
        <v>5</v>
      </c>
      <c r="F330" s="118" t="s">
        <v>14</v>
      </c>
      <c r="G330" s="118" t="s">
        <v>14</v>
      </c>
      <c r="H330" s="118" t="s">
        <v>9</v>
      </c>
      <c r="I330" s="118" t="s">
        <v>13</v>
      </c>
      <c r="J330" s="119">
        <v>0.96099999999999997</v>
      </c>
      <c r="K330" s="120">
        <v>0.88800000000000001</v>
      </c>
      <c r="M330" s="71">
        <f>IF(NOT(AND(ISBLANK(results!$J330), ISBLANK(results!$K330))), (results!$J330+results!$K330)/2, "")</f>
        <v>0.92449999999999999</v>
      </c>
    </row>
    <row r="331" spans="1:13" x14ac:dyDescent="0.3">
      <c r="A331" s="157"/>
      <c r="B331" s="114"/>
      <c r="C331" s="41" t="s">
        <v>5</v>
      </c>
      <c r="D331" s="41" t="s">
        <v>10</v>
      </c>
      <c r="E331" s="41" t="s">
        <v>5</v>
      </c>
      <c r="F331" s="41" t="s">
        <v>14</v>
      </c>
      <c r="G331" s="41" t="s">
        <v>14</v>
      </c>
      <c r="H331" s="41" t="s">
        <v>8</v>
      </c>
      <c r="I331" s="41" t="s">
        <v>86</v>
      </c>
      <c r="J331" s="48">
        <v>0.95899999999999996</v>
      </c>
      <c r="K331" s="49">
        <v>0.88800000000000001</v>
      </c>
      <c r="M331" s="71">
        <f>IF(NOT(AND(ISBLANK(results!$J331), ISBLANK(results!$K331))), (results!$J331+results!$K331)/2, "")</f>
        <v>0.92349999999999999</v>
      </c>
    </row>
    <row r="332" spans="1:13" x14ac:dyDescent="0.3">
      <c r="A332" s="157"/>
      <c r="B332" s="114"/>
      <c r="C332" s="41" t="s">
        <v>5</v>
      </c>
      <c r="D332" s="41" t="s">
        <v>10</v>
      </c>
      <c r="E332" s="41" t="s">
        <v>5</v>
      </c>
      <c r="F332" s="41" t="s">
        <v>14</v>
      </c>
      <c r="G332" s="41" t="s">
        <v>14</v>
      </c>
      <c r="H332" s="41" t="s">
        <v>85</v>
      </c>
      <c r="I332" s="41" t="s">
        <v>86</v>
      </c>
      <c r="J332" s="48">
        <v>0.96699999999999997</v>
      </c>
      <c r="K332" s="49">
        <v>0.88600000000000001</v>
      </c>
      <c r="M332" s="71">
        <f>IF(NOT(AND(ISBLANK(results!$J332), ISBLANK(results!$K332))), (results!$J332+results!$K332)/2, "")</f>
        <v>0.92649999999999999</v>
      </c>
    </row>
    <row r="333" spans="1:13" x14ac:dyDescent="0.3">
      <c r="A333" s="157"/>
      <c r="B333" s="114"/>
      <c r="C333" s="41" t="s">
        <v>5</v>
      </c>
      <c r="D333" s="41" t="s">
        <v>10</v>
      </c>
      <c r="E333" s="41" t="s">
        <v>5</v>
      </c>
      <c r="F333" s="41" t="s">
        <v>14</v>
      </c>
      <c r="G333" s="41" t="s">
        <v>14</v>
      </c>
      <c r="H333" s="41" t="s">
        <v>84</v>
      </c>
      <c r="I333" s="41" t="s">
        <v>86</v>
      </c>
      <c r="J333" s="48">
        <v>0.96699999999999997</v>
      </c>
      <c r="K333" s="49">
        <v>0.876</v>
      </c>
      <c r="M333" s="71">
        <f>IF(NOT(AND(ISBLANK(results!$J333), ISBLANK(results!$K333))), (results!$J333+results!$K333)/2, "")</f>
        <v>0.92149999999999999</v>
      </c>
    </row>
    <row r="334" spans="1:13" x14ac:dyDescent="0.3">
      <c r="A334" s="158"/>
      <c r="B334" s="115"/>
      <c r="C334" s="52" t="s">
        <v>5</v>
      </c>
      <c r="D334" s="52" t="s">
        <v>10</v>
      </c>
      <c r="E334" s="52" t="s">
        <v>5</v>
      </c>
      <c r="F334" s="52" t="s">
        <v>14</v>
      </c>
      <c r="G334" s="52" t="s">
        <v>14</v>
      </c>
      <c r="H334" s="52" t="s">
        <v>9</v>
      </c>
      <c r="I334" s="52" t="s">
        <v>86</v>
      </c>
      <c r="J334" s="53">
        <v>0.96699999999999997</v>
      </c>
      <c r="K334" s="112">
        <v>0.88300000000000001</v>
      </c>
      <c r="M334" s="71">
        <f>IF(NOT(AND(ISBLANK(results!$J334), ISBLANK(results!$K334))), (results!$J334+results!$K334)/2, "")</f>
        <v>0.92500000000000004</v>
      </c>
    </row>
    <row r="335" spans="1:13" x14ac:dyDescent="0.3">
      <c r="B335" s="40"/>
      <c r="C335" s="41"/>
      <c r="D335" s="41"/>
      <c r="E335" s="41"/>
      <c r="F335" s="41"/>
      <c r="G335" s="41"/>
      <c r="H335" s="41"/>
      <c r="I335" s="41"/>
      <c r="J335" s="48"/>
      <c r="K335" s="48"/>
    </row>
    <row r="336" spans="1:13" x14ac:dyDescent="0.3">
      <c r="B336" s="40"/>
      <c r="C336" s="41"/>
      <c r="D336" s="41"/>
      <c r="E336" s="41"/>
      <c r="F336" s="41"/>
      <c r="G336" s="41"/>
      <c r="H336" s="41"/>
      <c r="I336" s="41"/>
      <c r="J336" s="48"/>
      <c r="K336" s="48"/>
    </row>
    <row r="337" spans="2:11" x14ac:dyDescent="0.3">
      <c r="B337" s="40"/>
      <c r="C337" s="41"/>
      <c r="D337" s="41"/>
      <c r="E337" s="41"/>
      <c r="F337" s="41"/>
      <c r="G337" s="41"/>
      <c r="H337" s="41"/>
      <c r="I337" s="41"/>
      <c r="J337" s="48"/>
      <c r="K337" s="48"/>
    </row>
    <row r="338" spans="2:11" x14ac:dyDescent="0.3">
      <c r="B338" s="40"/>
      <c r="C338" s="41"/>
      <c r="D338" s="41"/>
      <c r="E338" s="41"/>
      <c r="F338" s="41"/>
      <c r="G338" s="41"/>
      <c r="H338" s="41"/>
      <c r="I338" s="41"/>
      <c r="J338" s="48"/>
      <c r="K338" s="48"/>
    </row>
    <row r="339" spans="2:11" x14ac:dyDescent="0.3">
      <c r="B339" s="40"/>
      <c r="C339" s="41"/>
      <c r="D339" s="41"/>
      <c r="E339" s="41"/>
      <c r="F339" s="41"/>
      <c r="G339" s="41"/>
      <c r="H339" s="41"/>
      <c r="I339" s="41"/>
      <c r="J339" s="48"/>
      <c r="K339" s="48"/>
    </row>
  </sheetData>
  <sortState xmlns:xlrd2="http://schemas.microsoft.com/office/spreadsheetml/2017/richdata2" ref="O194:O229">
    <sortCondition ref="O194:O229"/>
  </sortState>
  <mergeCells count="17">
    <mergeCell ref="O135:Q135"/>
    <mergeCell ref="A136:A171"/>
    <mergeCell ref="A194:A229"/>
    <mergeCell ref="B238:K238"/>
    <mergeCell ref="A241:A276"/>
    <mergeCell ref="O192:T192"/>
    <mergeCell ref="N16:P16"/>
    <mergeCell ref="A25:A60"/>
    <mergeCell ref="A81:A116"/>
    <mergeCell ref="B125:K125"/>
    <mergeCell ref="O24:Q24"/>
    <mergeCell ref="O79:T79"/>
    <mergeCell ref="A299:A334"/>
    <mergeCell ref="A280:A295"/>
    <mergeCell ref="A64:A77"/>
    <mergeCell ref="A175:A190"/>
    <mergeCell ref="B2:K2"/>
  </mergeCells>
  <conditionalFormatting sqref="M25: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M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M1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6:M1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5:M1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4:M2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1:M2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0:M2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9:M3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Q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6:Q1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T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6:T2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Szczepaniak Katarzyna 2 (STUD)</dc:creator>
  <cp:lastModifiedBy>Szczepaniak Katarzyna 2 (STUD)</cp:lastModifiedBy>
  <dcterms:created xsi:type="dcterms:W3CDTF">2024-11-30T22:09:12Z</dcterms:created>
  <dcterms:modified xsi:type="dcterms:W3CDTF">2025-04-23T19:59:52Z</dcterms:modified>
</cp:coreProperties>
</file>