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146E793-9F23-420B-866B-923B29DD1449}" xr6:coauthVersionLast="45" xr6:coauthVersionMax="45" xr10:uidLastSave="{00000000-0000-0000-0000-000000000000}"/>
  <bookViews>
    <workbookView xWindow="-120" yWindow="-120" windowWidth="20730" windowHeight="11160" activeTab="1" xr2:uid="{5BA9C28C-BCAA-4600-B88E-DBBEFBBEB291}"/>
  </bookViews>
  <sheets>
    <sheet name="Sheet1" sheetId="1" r:id="rId1"/>
    <sheet name="Sheet7" sheetId="25" r:id="rId2"/>
    <sheet name="Sheet6" sheetId="24" r:id="rId3"/>
    <sheet name="Sheet3" sheetId="4" r:id="rId4"/>
    <sheet name="Sheet5" sheetId="12" r:id="rId5"/>
    <sheet name="Sheet2" sheetId="22" r:id="rId6"/>
    <sheet name="Sheet4" sheetId="23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2" i="12"/>
  <c r="L6" i="4" l="1"/>
  <c r="L4" i="4"/>
  <c r="L2" i="4"/>
  <c r="K3" i="4"/>
  <c r="K4" i="4"/>
  <c r="K5" i="4"/>
  <c r="K6" i="4"/>
  <c r="K7" i="4"/>
  <c r="K8" i="4"/>
  <c r="K9" i="4"/>
  <c r="K10" i="4"/>
  <c r="K2" i="4"/>
  <c r="G3" i="4"/>
  <c r="G4" i="4"/>
  <c r="G5" i="4"/>
  <c r="G6" i="4"/>
  <c r="G7" i="4"/>
  <c r="G8" i="4"/>
  <c r="G9" i="4"/>
  <c r="G10" i="4"/>
  <c r="G2" i="4"/>
  <c r="E6" i="4" l="1"/>
  <c r="E10" i="4"/>
  <c r="D3" i="4"/>
  <c r="E3" i="4" s="1"/>
  <c r="D4" i="4"/>
  <c r="E4" i="4" s="1"/>
  <c r="D5" i="4"/>
  <c r="E5" i="4" s="1"/>
  <c r="D6" i="4"/>
  <c r="D7" i="4"/>
  <c r="E7" i="4" s="1"/>
  <c r="D8" i="4"/>
  <c r="E8" i="4" s="1"/>
  <c r="D9" i="4"/>
  <c r="E9" i="4" s="1"/>
  <c r="D10" i="4"/>
  <c r="D2" i="4"/>
  <c r="E2" i="4" s="1"/>
</calcChain>
</file>

<file path=xl/sharedStrings.xml><?xml version="1.0" encoding="utf-8"?>
<sst xmlns="http://schemas.openxmlformats.org/spreadsheetml/2006/main" count="313" uniqueCount="199">
  <si>
    <t>Firstname</t>
  </si>
  <si>
    <t>Lastname</t>
  </si>
  <si>
    <t>Age</t>
  </si>
  <si>
    <t>Gender</t>
  </si>
  <si>
    <t>Start Date</t>
  </si>
  <si>
    <t xml:space="preserve">End Date </t>
  </si>
  <si>
    <t>David</t>
  </si>
  <si>
    <t>Akusa</t>
  </si>
  <si>
    <t>M</t>
  </si>
  <si>
    <t>30/2/2023</t>
  </si>
  <si>
    <t>Amadi</t>
  </si>
  <si>
    <t>favour</t>
  </si>
  <si>
    <t>F</t>
  </si>
  <si>
    <t>30/4/2018</t>
  </si>
  <si>
    <t>Mikeal</t>
  </si>
  <si>
    <t>Angel</t>
  </si>
  <si>
    <t>Mane</t>
  </si>
  <si>
    <t>Jude</t>
  </si>
  <si>
    <t>Jason</t>
  </si>
  <si>
    <t>queen</t>
  </si>
  <si>
    <t>PiUS</t>
  </si>
  <si>
    <t>Trust</t>
  </si>
  <si>
    <t>Akajuru</t>
  </si>
  <si>
    <t>deborah</t>
  </si>
  <si>
    <t>16/2/2017</t>
  </si>
  <si>
    <t>EZEKIEL</t>
  </si>
  <si>
    <t>prosper</t>
  </si>
  <si>
    <t>Ola</t>
  </si>
  <si>
    <t>Miracle</t>
  </si>
  <si>
    <r>
      <t xml:space="preserve">UPTRAXTECH </t>
    </r>
    <r>
      <rPr>
        <b/>
        <sz val="18"/>
        <color rgb="FFC00000"/>
        <rFont val="Calibri"/>
        <family val="2"/>
        <scheme val="minor"/>
      </rPr>
      <t>ACADEMY</t>
    </r>
  </si>
  <si>
    <t>Student_ID</t>
  </si>
  <si>
    <t>Course</t>
  </si>
  <si>
    <t>Data Analysis</t>
  </si>
  <si>
    <t>Fee</t>
  </si>
  <si>
    <t>UI/UX Design</t>
  </si>
  <si>
    <t>Programming</t>
  </si>
  <si>
    <t>Computer Basics</t>
  </si>
  <si>
    <t>jbn.khcvbnm</t>
  </si>
  <si>
    <t>First Name</t>
  </si>
  <si>
    <t>DAVID</t>
  </si>
  <si>
    <t>AMADI</t>
  </si>
  <si>
    <t>MIKEAL</t>
  </si>
  <si>
    <t>MANE</t>
  </si>
  <si>
    <t>JASON</t>
  </si>
  <si>
    <t>PIUS</t>
  </si>
  <si>
    <t>AKAJURU</t>
  </si>
  <si>
    <t>OLA</t>
  </si>
  <si>
    <t>Last Name</t>
  </si>
  <si>
    <t>AKUSA</t>
  </si>
  <si>
    <t>FAVOUR</t>
  </si>
  <si>
    <t>ANGEL</t>
  </si>
  <si>
    <t>JUDE</t>
  </si>
  <si>
    <t>QUEEN</t>
  </si>
  <si>
    <t>TRUST</t>
  </si>
  <si>
    <t>DEBORAH</t>
  </si>
  <si>
    <t>PROSPER</t>
  </si>
  <si>
    <t>MIRACLE</t>
  </si>
  <si>
    <t>Full Name</t>
  </si>
  <si>
    <t>Full Name/Proper</t>
  </si>
  <si>
    <t>Age bracket</t>
  </si>
  <si>
    <t>countif</t>
  </si>
  <si>
    <t>sumifs</t>
  </si>
  <si>
    <t>ifs</t>
  </si>
  <si>
    <t>sumif</t>
  </si>
  <si>
    <t>Averageifs</t>
  </si>
  <si>
    <t>Male</t>
  </si>
  <si>
    <t>Female</t>
  </si>
  <si>
    <t>Categories</t>
  </si>
  <si>
    <t>Teenagers</t>
  </si>
  <si>
    <t>Youth</t>
  </si>
  <si>
    <t>Adult</t>
  </si>
  <si>
    <t>Old</t>
  </si>
  <si>
    <t>Age Bracket</t>
  </si>
  <si>
    <t>Staff ID</t>
  </si>
  <si>
    <t>Name</t>
  </si>
  <si>
    <t>Example 1 Semicolon(;)</t>
  </si>
  <si>
    <t>Ann Tan</t>
  </si>
  <si>
    <t>Bob Ng</t>
  </si>
  <si>
    <t>May Chan</t>
  </si>
  <si>
    <t>Don Ng</t>
  </si>
  <si>
    <t>Eddie Wong</t>
  </si>
  <si>
    <t>Example 2</t>
  </si>
  <si>
    <t>Address</t>
  </si>
  <si>
    <t>Block</t>
  </si>
  <si>
    <t>Street Name</t>
  </si>
  <si>
    <t>Comma(,)</t>
  </si>
  <si>
    <t>Block 362,Yung An Road,#06-129,Singapore 610401</t>
  </si>
  <si>
    <t>Block 365, Corporation Drive,#08-401,Singapore 610401</t>
  </si>
  <si>
    <t>Block 8, Sims Drive,#10-25, Singapore 387388</t>
  </si>
  <si>
    <t>Unit Number</t>
  </si>
  <si>
    <t>Postal Code</t>
  </si>
  <si>
    <t>Block 394,Ubi Avenue 1,#10-22,Singapore</t>
  </si>
  <si>
    <t>Block 362</t>
  </si>
  <si>
    <t>Yung An Road</t>
  </si>
  <si>
    <t>#06-129</t>
  </si>
  <si>
    <t>Singapore 610401</t>
  </si>
  <si>
    <t>Block 365</t>
  </si>
  <si>
    <t xml:space="preserve"> Corporation Drive</t>
  </si>
  <si>
    <t>#08-401</t>
  </si>
  <si>
    <t>Block 394</t>
  </si>
  <si>
    <t>Ubi Avenue 1</t>
  </si>
  <si>
    <t>#10-22</t>
  </si>
  <si>
    <t>Singapore</t>
  </si>
  <si>
    <t>Block 8</t>
  </si>
  <si>
    <t xml:space="preserve"> Sims Drive</t>
  </si>
  <si>
    <t>#10-25</t>
  </si>
  <si>
    <t xml:space="preserve"> Singapore 387388</t>
  </si>
  <si>
    <t>Example 3</t>
  </si>
  <si>
    <t>Job Code</t>
  </si>
  <si>
    <t>Dash( -)</t>
  </si>
  <si>
    <t>Specialization Title</t>
  </si>
  <si>
    <t>Compensation &amp; Benefits-Expert Professional (P5)</t>
  </si>
  <si>
    <t>General Human Resources-Manager (M3)</t>
  </si>
  <si>
    <t>Training &amp; Development-Specialist Professional (P4)</t>
  </si>
  <si>
    <t>Recruiting-Senior Professional (P3)</t>
  </si>
  <si>
    <t>HR Business Partners-Experienced Professional (P2)</t>
  </si>
  <si>
    <t>Payroll-Entry Professional (P1)</t>
  </si>
  <si>
    <t>Caree Level</t>
  </si>
  <si>
    <t>General Human Resources</t>
  </si>
  <si>
    <t>Manager (M3)</t>
  </si>
  <si>
    <t>Compensation &amp; Benefits</t>
  </si>
  <si>
    <t>Expert Professional (P5)</t>
  </si>
  <si>
    <t>Training &amp; Development</t>
  </si>
  <si>
    <t>Specialist Professional (P4)</t>
  </si>
  <si>
    <t>Recruiting</t>
  </si>
  <si>
    <t>Senior Professional (P3)</t>
  </si>
  <si>
    <t>HR Business Partners</t>
  </si>
  <si>
    <t>Experienced Professional (P2)</t>
  </si>
  <si>
    <t>Payroll</t>
  </si>
  <si>
    <t>Entry Professional (P1)</t>
  </si>
  <si>
    <t>Example 4</t>
  </si>
  <si>
    <t>Full Stop(.)</t>
  </si>
  <si>
    <t>Sub-Job-Family Code</t>
  </si>
  <si>
    <t>Specialization Code</t>
  </si>
  <si>
    <t>Career Level Code</t>
  </si>
  <si>
    <t>GMA.01.003.E3</t>
  </si>
  <si>
    <t>GMA.01.004.E2</t>
  </si>
  <si>
    <t>HRM.01.001.E2</t>
  </si>
  <si>
    <t>HRM.04.001.M50</t>
  </si>
  <si>
    <t>HRM.09.009.M50</t>
  </si>
  <si>
    <t>ITC.01.001.E2</t>
  </si>
  <si>
    <t>ITC.03.001.M50</t>
  </si>
  <si>
    <t>Job-Family Code</t>
  </si>
  <si>
    <t>GMA</t>
  </si>
  <si>
    <t>E3</t>
  </si>
  <si>
    <t>E2</t>
  </si>
  <si>
    <t>HRM</t>
  </si>
  <si>
    <t>M50</t>
  </si>
  <si>
    <t>ITC</t>
  </si>
  <si>
    <t>Example 5:</t>
  </si>
  <si>
    <t>Space( )</t>
  </si>
  <si>
    <t>Mary Chan</t>
  </si>
  <si>
    <t>Ann</t>
  </si>
  <si>
    <t>Tan</t>
  </si>
  <si>
    <t>Bob</t>
  </si>
  <si>
    <t>Ng</t>
  </si>
  <si>
    <t>Mary</t>
  </si>
  <si>
    <t>Chan</t>
  </si>
  <si>
    <t>Don</t>
  </si>
  <si>
    <t>Eddie</t>
  </si>
  <si>
    <t>Wong</t>
  </si>
  <si>
    <t>Example 6:</t>
  </si>
  <si>
    <t>And (&amp;)</t>
  </si>
  <si>
    <t>Ann&amp;Tan</t>
  </si>
  <si>
    <t>Bob&amp;Ng</t>
  </si>
  <si>
    <t>Mary&amp;Chan</t>
  </si>
  <si>
    <t>Don&amp;Ng</t>
  </si>
  <si>
    <t>Eddie&amp;Wong</t>
  </si>
  <si>
    <t>Example 7:</t>
  </si>
  <si>
    <t>At Sing(@)</t>
  </si>
  <si>
    <t>Email</t>
  </si>
  <si>
    <t>User Name</t>
  </si>
  <si>
    <t>Email Domain</t>
  </si>
  <si>
    <t>AnnTan@gmail.com</t>
  </si>
  <si>
    <t>BobNg@gmail.com</t>
  </si>
  <si>
    <t>MaryChan@gmail.com</t>
  </si>
  <si>
    <t>DonNg@gmail.com</t>
  </si>
  <si>
    <t>EddieWong@gmail.com</t>
  </si>
  <si>
    <t>AnnTan</t>
  </si>
  <si>
    <t>gmail.com</t>
  </si>
  <si>
    <t>BobNg</t>
  </si>
  <si>
    <t>MaryChan</t>
  </si>
  <si>
    <t>DonNg</t>
  </si>
  <si>
    <t>EddieWong</t>
  </si>
  <si>
    <t>Example 3a:</t>
  </si>
  <si>
    <t>Fixed Width</t>
  </si>
  <si>
    <t>with space</t>
  </si>
  <si>
    <t>ID</t>
  </si>
  <si>
    <t>ID Name     Age Gender</t>
  </si>
  <si>
    <t>1005 Eddie Wong  52    M</t>
  </si>
  <si>
    <t>1003 Mary Chan    45    F</t>
  </si>
  <si>
    <t>1004 Don Ng          48   M</t>
  </si>
  <si>
    <t>1001 Bob  Ng         35  M</t>
  </si>
  <si>
    <t>1000 Ann Tan         30  F</t>
  </si>
  <si>
    <t>Bob  Ng</t>
  </si>
  <si>
    <t>Row Labels</t>
  </si>
  <si>
    <t>Grand Total</t>
  </si>
  <si>
    <t>Sum of Age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</si>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</sst>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3" fillId="0" borderId="1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Formulas and Functions.xlsx]Sheet7!PivotTable1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Sheet7!$A$4:$A$14</c:f>
              <c:multiLvlStrCache>
                <c:ptCount val="5"/>
                <c:lvl>
                  <c:pt idx="0">
                    <c:v>Eddie Wong</c:v>
                  </c:pt>
                  <c:pt idx="1">
                    <c:v>Don Ng</c:v>
                  </c:pt>
                  <c:pt idx="2">
                    <c:v>Mary Chan</c:v>
                  </c:pt>
                  <c:pt idx="3">
                    <c:v>Bob  Ng</c:v>
                  </c:pt>
                  <c:pt idx="4">
                    <c:v>Ann Tan</c:v>
                  </c:pt>
                </c:lvl>
                <c:lvl>
                  <c:pt idx="0">
                    <c:v>1005 Eddie Wong  52    M</c:v>
                  </c:pt>
                  <c:pt idx="1">
                    <c:v>1004 Don Ng          48   M</c:v>
                  </c:pt>
                  <c:pt idx="2">
                    <c:v>1003 Mary Chan    45    F</c:v>
                  </c:pt>
                  <c:pt idx="3">
                    <c:v>1001 Bob  Ng         35  M</c:v>
                  </c:pt>
                  <c:pt idx="4">
                    <c:v>1000 Ann Tan         30  F</c:v>
                  </c:pt>
                </c:lvl>
              </c:multiLvlStrCache>
            </c:multiLvlStrRef>
          </c:cat>
          <c:val>
            <c:numRef>
              <c:f>Sheet7!$B$4:$B$14</c:f>
              <c:numCache>
                <c:formatCode>General</c:formatCode>
                <c:ptCount val="5"/>
                <c:pt idx="0">
                  <c:v>52</c:v>
                </c:pt>
                <c:pt idx="1">
                  <c:v>48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8E1-8C44-B1F83A50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543423"/>
        <c:axId val="1705949727"/>
      </c:barChart>
      <c:catAx>
        <c:axId val="19415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9727"/>
        <c:crosses val="autoZero"/>
        <c:auto val="1"/>
        <c:lblAlgn val="ctr"/>
        <c:lblOffset val="100"/>
        <c:noMultiLvlLbl val="0"/>
      </c:catAx>
      <c:valAx>
        <c:axId val="17059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0</xdr:row>
      <xdr:rowOff>19050</xdr:rowOff>
    </xdr:from>
    <xdr:to>
      <xdr:col>2</xdr:col>
      <xdr:colOff>638176</xdr:colOff>
      <xdr:row>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2C5BA-E7AD-4FEE-9032-30B6B3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1" y="190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1028701</xdr:colOff>
      <xdr:row>0</xdr:row>
      <xdr:rowOff>47625</xdr:rowOff>
    </xdr:from>
    <xdr:to>
      <xdr:col>6</xdr:col>
      <xdr:colOff>333376</xdr:colOff>
      <xdr:row>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4393D7-3253-4ABB-8393-A6A6A2F8C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1" y="47625"/>
          <a:ext cx="35242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128587</xdr:rowOff>
    </xdr:from>
    <xdr:to>
      <xdr:col>10</xdr:col>
      <xdr:colOff>333375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E0D76-8514-48A9-8088-626EC1D5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6.49855798611" createdVersion="6" refreshedVersion="6" minRefreshableVersion="3" recordCount="5" xr:uid="{8EA0C134-D7BE-4780-B731-5477E5663714}">
  <cacheSource type="worksheet">
    <worksheetSource ref="A2:E7" sheet="Sheet6"/>
  </cacheSource>
  <cacheFields count="5">
    <cacheField name="ID Name     Age Gender" numFmtId="0">
      <sharedItems count="5">
        <s v="1000 Ann Tan         30  F"/>
        <s v="1001 Bob  Ng         35  M"/>
        <s v="1003 Mary Chan    45    F"/>
        <s v="1004 Don Ng          48   M"/>
        <s v="1005 Eddie Wong  52    M"/>
      </sharedItems>
    </cacheField>
    <cacheField name="ID" numFmtId="0">
      <sharedItems containsSemiMixedTypes="0" containsString="0" containsNumber="1" containsInteger="1" minValue="1000" maxValue="1005"/>
    </cacheField>
    <cacheField name="Name" numFmtId="0">
      <sharedItems count="5">
        <s v="Ann Tan"/>
        <s v="Bob  Ng"/>
        <s v="Mary Chan"/>
        <s v="Don Ng"/>
        <s v="Eddie Wong"/>
      </sharedItems>
    </cacheField>
    <cacheField name="Age" numFmtId="0">
      <sharedItems containsSemiMixedTypes="0" containsString="0" containsNumber="1" containsInteger="1" minValue="30" maxValue="52"/>
    </cacheField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00"/>
    <x v="0"/>
    <n v="30"/>
    <x v="0"/>
  </r>
  <r>
    <x v="1"/>
    <n v="1001"/>
    <x v="1"/>
    <n v="35"/>
    <x v="1"/>
  </r>
  <r>
    <x v="2"/>
    <n v="1003"/>
    <x v="2"/>
    <n v="45"/>
    <x v="0"/>
  </r>
  <r>
    <x v="3"/>
    <n v="1004"/>
    <x v="3"/>
    <n v="48"/>
    <x v="1"/>
  </r>
  <r>
    <x v="4"/>
    <n v="1005"/>
    <x v="4"/>
    <n v="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A1432-53F1-49C5-9BBE-00A3C028703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4" firstHeaderRow="1" firstDataRow="1" firstDataCol="1" rowPageCount="1" colPageCount="1"/>
  <pivotFields count="5">
    <pivotField axis="axisRow" showAll="0" sortType="descending">
      <items count="6">
        <item x="4"/>
        <item x="3"/>
        <item x="2"/>
        <item x="1"/>
        <item x="0"/>
        <item t="default"/>
      </items>
    </pivotField>
    <pivotField showAll="0"/>
    <pivotField axis="axisRow" showAll="0" sortType="ascending">
      <items count="6">
        <item x="0"/>
        <item x="1"/>
        <item x="3"/>
        <item x="4"/>
        <item x="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2">
    <field x="0"/>
    <field x="2"/>
  </rowFields>
  <rowItems count="11">
    <i>
      <x/>
    </i>
    <i r="1">
      <x v="3"/>
    </i>
    <i>
      <x v="1"/>
    </i>
    <i r="1">
      <x v="2"/>
    </i>
    <i>
      <x v="2"/>
    </i>
    <i r="1">
      <x v="4"/>
    </i>
    <i>
      <x v="3"/>
    </i>
    <i r="1">
      <x v="1"/>
    </i>
    <i>
      <x v="4"/>
    </i>
    <i r="1">
      <x/>
    </i>
    <i t="grand">
      <x/>
    </i>
  </rowItems>
  <colItems count="1">
    <i/>
  </colItems>
  <pageFields count="1">
    <pageField fld="4" hier="-1"/>
  </pageFields>
  <dataFields count="1">
    <dataField name="Sum of Age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yChan@gmail.com" TargetMode="External"/><Relationship Id="rId2" Type="http://schemas.openxmlformats.org/officeDocument/2006/relationships/hyperlink" Target="mailto:BobNg@gmail.com" TargetMode="External"/><Relationship Id="rId1" Type="http://schemas.openxmlformats.org/officeDocument/2006/relationships/hyperlink" Target="mailto:AnnTan@gmail.com" TargetMode="External"/><Relationship Id="rId5" Type="http://schemas.openxmlformats.org/officeDocument/2006/relationships/hyperlink" Target="mailto:EddieWong@gmail.com" TargetMode="External"/><Relationship Id="rId4" Type="http://schemas.openxmlformats.org/officeDocument/2006/relationships/hyperlink" Target="mailto:Don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4E3-C974-433D-8F94-1948093CFA5C}">
  <dimension ref="A1:I17"/>
  <sheetViews>
    <sheetView workbookViewId="0">
      <selection activeCell="A3" sqref="A3:I12"/>
    </sheetView>
  </sheetViews>
  <sheetFormatPr defaultRowHeight="15" x14ac:dyDescent="0.25"/>
  <cols>
    <col min="1" max="1" width="15.7109375" customWidth="1"/>
    <col min="2" max="2" width="12" customWidth="1"/>
    <col min="3" max="3" width="12.140625" customWidth="1"/>
    <col min="4" max="4" width="11.85546875" customWidth="1"/>
    <col min="5" max="5" width="12" customWidth="1"/>
    <col min="6" max="6" width="15.7109375" customWidth="1"/>
    <col min="8" max="8" width="15.28515625" customWidth="1"/>
    <col min="9" max="9" width="12.85546875" customWidth="1"/>
  </cols>
  <sheetData>
    <row r="1" spans="1:9" x14ac:dyDescent="0.25">
      <c r="A1" s="10" t="s">
        <v>29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t="s">
        <v>30</v>
      </c>
      <c r="B3" t="s">
        <v>0</v>
      </c>
      <c r="C3" t="s">
        <v>1</v>
      </c>
      <c r="D3" t="s">
        <v>2</v>
      </c>
      <c r="E3" t="s">
        <v>3</v>
      </c>
      <c r="F3" t="s">
        <v>31</v>
      </c>
      <c r="G3" t="s">
        <v>33</v>
      </c>
      <c r="H3" t="s">
        <v>4</v>
      </c>
      <c r="I3" t="s">
        <v>5</v>
      </c>
    </row>
    <row r="4" spans="1:9" x14ac:dyDescent="0.25">
      <c r="A4">
        <v>1001</v>
      </c>
      <c r="B4" t="s">
        <v>6</v>
      </c>
      <c r="C4" t="s">
        <v>7</v>
      </c>
      <c r="D4">
        <v>23</v>
      </c>
      <c r="E4" t="s">
        <v>8</v>
      </c>
      <c r="F4" t="s">
        <v>32</v>
      </c>
      <c r="G4">
        <v>50000</v>
      </c>
      <c r="H4" s="1">
        <v>44532</v>
      </c>
      <c r="I4" t="s">
        <v>9</v>
      </c>
    </row>
    <row r="5" spans="1:9" x14ac:dyDescent="0.25">
      <c r="A5">
        <v>1003</v>
      </c>
      <c r="B5" t="s">
        <v>10</v>
      </c>
      <c r="C5" t="s">
        <v>11</v>
      </c>
      <c r="D5">
        <v>25</v>
      </c>
      <c r="E5" t="s">
        <v>12</v>
      </c>
      <c r="F5" t="s">
        <v>34</v>
      </c>
      <c r="G5">
        <v>34000</v>
      </c>
      <c r="H5" t="s">
        <v>13</v>
      </c>
      <c r="I5" s="1">
        <v>45253</v>
      </c>
    </row>
    <row r="6" spans="1:9" x14ac:dyDescent="0.25">
      <c r="A6">
        <v>1005</v>
      </c>
      <c r="B6" t="s">
        <v>14</v>
      </c>
      <c r="C6" t="s">
        <v>15</v>
      </c>
      <c r="D6">
        <v>34</v>
      </c>
      <c r="E6" t="s">
        <v>12</v>
      </c>
      <c r="F6" t="s">
        <v>32</v>
      </c>
      <c r="G6">
        <v>50000</v>
      </c>
      <c r="H6" s="1">
        <v>42780</v>
      </c>
      <c r="I6" s="1">
        <v>43865</v>
      </c>
    </row>
    <row r="7" spans="1:9" x14ac:dyDescent="0.25">
      <c r="A7">
        <v>1006</v>
      </c>
      <c r="B7" t="s">
        <v>16</v>
      </c>
      <c r="C7" t="s">
        <v>17</v>
      </c>
      <c r="D7">
        <v>24</v>
      </c>
      <c r="E7" t="s">
        <v>8</v>
      </c>
      <c r="F7" t="s">
        <v>34</v>
      </c>
      <c r="G7">
        <v>34000</v>
      </c>
      <c r="H7" s="1">
        <v>43235</v>
      </c>
      <c r="I7" s="1">
        <v>44017</v>
      </c>
    </row>
    <row r="8" spans="1:9" x14ac:dyDescent="0.25">
      <c r="A8">
        <v>1002</v>
      </c>
      <c r="B8" t="s">
        <v>18</v>
      </c>
      <c r="C8" t="s">
        <v>19</v>
      </c>
      <c r="D8">
        <v>32</v>
      </c>
      <c r="E8" t="s">
        <v>12</v>
      </c>
      <c r="F8" t="s">
        <v>36</v>
      </c>
      <c r="G8">
        <v>40000</v>
      </c>
      <c r="H8" s="1">
        <v>43865</v>
      </c>
      <c r="I8" s="1">
        <v>45627</v>
      </c>
    </row>
    <row r="9" spans="1:9" x14ac:dyDescent="0.25">
      <c r="A9">
        <v>1004</v>
      </c>
      <c r="B9" t="s">
        <v>20</v>
      </c>
      <c r="C9" t="s">
        <v>21</v>
      </c>
      <c r="D9">
        <v>28</v>
      </c>
      <c r="E9" t="s">
        <v>8</v>
      </c>
      <c r="F9" t="s">
        <v>35</v>
      </c>
      <c r="G9">
        <v>100000</v>
      </c>
      <c r="H9" s="1">
        <v>42779</v>
      </c>
      <c r="I9" s="1">
        <v>43864</v>
      </c>
    </row>
    <row r="10" spans="1:9" x14ac:dyDescent="0.25">
      <c r="A10">
        <v>1007</v>
      </c>
      <c r="B10" t="s">
        <v>22</v>
      </c>
      <c r="C10" t="s">
        <v>23</v>
      </c>
      <c r="D10">
        <v>25</v>
      </c>
      <c r="E10" t="s">
        <v>12</v>
      </c>
      <c r="F10" t="s">
        <v>35</v>
      </c>
      <c r="G10">
        <v>43000</v>
      </c>
      <c r="H10" s="1" t="s">
        <v>24</v>
      </c>
      <c r="I10" s="1">
        <v>43867</v>
      </c>
    </row>
    <row r="11" spans="1:9" x14ac:dyDescent="0.25">
      <c r="A11">
        <v>1008</v>
      </c>
      <c r="B11" t="s">
        <v>25</v>
      </c>
      <c r="C11" t="s">
        <v>26</v>
      </c>
      <c r="D11">
        <v>26</v>
      </c>
      <c r="E11" t="s">
        <v>8</v>
      </c>
      <c r="F11" t="s">
        <v>32</v>
      </c>
      <c r="G11">
        <v>60000</v>
      </c>
      <c r="H11" s="1">
        <v>42783</v>
      </c>
      <c r="I11" s="1">
        <v>43868</v>
      </c>
    </row>
    <row r="12" spans="1:9" x14ac:dyDescent="0.25">
      <c r="A12">
        <v>1009</v>
      </c>
      <c r="B12" t="s">
        <v>27</v>
      </c>
      <c r="C12" t="s">
        <v>28</v>
      </c>
      <c r="D12">
        <v>28</v>
      </c>
      <c r="E12" t="s">
        <v>12</v>
      </c>
      <c r="F12" t="s">
        <v>35</v>
      </c>
      <c r="G12">
        <v>52000</v>
      </c>
      <c r="H12" s="1">
        <v>42784</v>
      </c>
      <c r="I12" s="1">
        <v>43869</v>
      </c>
    </row>
    <row r="17" spans="8:8" x14ac:dyDescent="0.25">
      <c r="H17" t="s">
        <v>37</v>
      </c>
    </row>
  </sheetData>
  <mergeCells count="1">
    <mergeCell ref="A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1058-C4EB-4A75-A86B-9234CF94BF6F}">
  <dimension ref="A1:B14"/>
  <sheetViews>
    <sheetView tabSelected="1" workbookViewId="0">
      <selection activeCell="B6" sqref="B6"/>
    </sheetView>
  </sheetViews>
  <sheetFormatPr defaultRowHeight="15" x14ac:dyDescent="0.25"/>
  <cols>
    <col min="1" max="1" width="24.85546875" bestFit="1" customWidth="1"/>
    <col min="2" max="2" width="11" bestFit="1" customWidth="1"/>
    <col min="3" max="3" width="9.42578125" bestFit="1" customWidth="1"/>
    <col min="4" max="4" width="7.42578125" bestFit="1" customWidth="1"/>
    <col min="5" max="5" width="11.7109375" bestFit="1" customWidth="1"/>
    <col min="6" max="6" width="10.42578125" bestFit="1" customWidth="1"/>
    <col min="7" max="7" width="11.28515625" bestFit="1" customWidth="1"/>
  </cols>
  <sheetData>
    <row r="1" spans="1:2" x14ac:dyDescent="0.25">
      <c r="A1" s="6" t="s">
        <v>3</v>
      </c>
      <c r="B1" t="s">
        <v>198</v>
      </c>
    </row>
    <row r="3" spans="1:2" x14ac:dyDescent="0.25">
      <c r="A3" s="6" t="s">
        <v>195</v>
      </c>
      <c r="B3" t="s">
        <v>197</v>
      </c>
    </row>
    <row r="4" spans="1:2" x14ac:dyDescent="0.25">
      <c r="A4" s="7" t="s">
        <v>189</v>
      </c>
      <c r="B4" s="8">
        <v>52</v>
      </c>
    </row>
    <row r="5" spans="1:2" x14ac:dyDescent="0.25">
      <c r="A5" s="9" t="s">
        <v>80</v>
      </c>
      <c r="B5" s="8">
        <v>52</v>
      </c>
    </row>
    <row r="6" spans="1:2" x14ac:dyDescent="0.25">
      <c r="A6" s="7" t="s">
        <v>191</v>
      </c>
      <c r="B6" s="8">
        <v>48</v>
      </c>
    </row>
    <row r="7" spans="1:2" x14ac:dyDescent="0.25">
      <c r="A7" s="9" t="s">
        <v>79</v>
      </c>
      <c r="B7" s="8">
        <v>48</v>
      </c>
    </row>
    <row r="8" spans="1:2" x14ac:dyDescent="0.25">
      <c r="A8" s="7" t="s">
        <v>190</v>
      </c>
      <c r="B8" s="8">
        <v>45</v>
      </c>
    </row>
    <row r="9" spans="1:2" x14ac:dyDescent="0.25">
      <c r="A9" s="9" t="s">
        <v>151</v>
      </c>
      <c r="B9" s="8">
        <v>45</v>
      </c>
    </row>
    <row r="10" spans="1:2" x14ac:dyDescent="0.25">
      <c r="A10" s="7" t="s">
        <v>192</v>
      </c>
      <c r="B10" s="8">
        <v>35</v>
      </c>
    </row>
    <row r="11" spans="1:2" x14ac:dyDescent="0.25">
      <c r="A11" s="9" t="s">
        <v>194</v>
      </c>
      <c r="B11" s="8">
        <v>35</v>
      </c>
    </row>
    <row r="12" spans="1:2" x14ac:dyDescent="0.25">
      <c r="A12" s="7" t="s">
        <v>193</v>
      </c>
      <c r="B12" s="8">
        <v>30</v>
      </c>
    </row>
    <row r="13" spans="1:2" x14ac:dyDescent="0.25">
      <c r="A13" s="9" t="s">
        <v>76</v>
      </c>
      <c r="B13" s="8">
        <v>30</v>
      </c>
    </row>
    <row r="14" spans="1:2" x14ac:dyDescent="0.25">
      <c r="A14" s="7" t="s">
        <v>196</v>
      </c>
      <c r="B14" s="8">
        <v>210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1F17-126C-492A-B515-00166409BA9A}">
  <dimension ref="A1:E7"/>
  <sheetViews>
    <sheetView workbookViewId="0">
      <selection activeCell="A2" sqref="A1:E7"/>
    </sheetView>
  </sheetViews>
  <sheetFormatPr defaultRowHeight="15" x14ac:dyDescent="0.25"/>
  <cols>
    <col min="1" max="1" width="23.7109375" customWidth="1"/>
    <col min="2" max="2" width="14.7109375" customWidth="1"/>
    <col min="3" max="3" width="11.42578125" customWidth="1"/>
  </cols>
  <sheetData>
    <row r="1" spans="1:5" x14ac:dyDescent="0.25">
      <c r="A1" t="s">
        <v>184</v>
      </c>
      <c r="B1" t="s">
        <v>185</v>
      </c>
      <c r="C1" t="s">
        <v>186</v>
      </c>
    </row>
    <row r="2" spans="1:5" x14ac:dyDescent="0.25">
      <c r="A2" s="2" t="s">
        <v>188</v>
      </c>
      <c r="B2" s="2" t="s">
        <v>187</v>
      </c>
      <c r="C2" s="2" t="s">
        <v>74</v>
      </c>
      <c r="D2" s="2" t="s">
        <v>2</v>
      </c>
      <c r="E2" s="2" t="s">
        <v>3</v>
      </c>
    </row>
    <row r="3" spans="1:5" x14ac:dyDescent="0.25">
      <c r="A3" s="2" t="s">
        <v>193</v>
      </c>
      <c r="B3" s="2">
        <v>1000</v>
      </c>
      <c r="C3" s="2" t="s">
        <v>76</v>
      </c>
      <c r="D3" s="2">
        <v>30</v>
      </c>
      <c r="E3" s="2" t="s">
        <v>12</v>
      </c>
    </row>
    <row r="4" spans="1:5" x14ac:dyDescent="0.25">
      <c r="A4" s="2" t="s">
        <v>192</v>
      </c>
      <c r="B4" s="2">
        <v>1001</v>
      </c>
      <c r="C4" s="2" t="s">
        <v>194</v>
      </c>
      <c r="D4" s="2">
        <v>35</v>
      </c>
      <c r="E4" s="2" t="s">
        <v>8</v>
      </c>
    </row>
    <row r="5" spans="1:5" x14ac:dyDescent="0.25">
      <c r="A5" s="2" t="s">
        <v>190</v>
      </c>
      <c r="B5" s="2">
        <v>1003</v>
      </c>
      <c r="C5" s="2" t="s">
        <v>151</v>
      </c>
      <c r="D5" s="2">
        <v>45</v>
      </c>
      <c r="E5" s="2" t="s">
        <v>12</v>
      </c>
    </row>
    <row r="6" spans="1:5" x14ac:dyDescent="0.25">
      <c r="A6" s="2" t="s">
        <v>191</v>
      </c>
      <c r="B6" s="2">
        <v>1004</v>
      </c>
      <c r="C6" s="2" t="s">
        <v>79</v>
      </c>
      <c r="D6" s="2">
        <v>48</v>
      </c>
      <c r="E6" s="2" t="s">
        <v>8</v>
      </c>
    </row>
    <row r="7" spans="1:5" x14ac:dyDescent="0.25">
      <c r="A7" s="2" t="s">
        <v>189</v>
      </c>
      <c r="B7" s="2">
        <v>1005</v>
      </c>
      <c r="C7" s="2" t="s">
        <v>80</v>
      </c>
      <c r="D7" s="2">
        <v>52</v>
      </c>
      <c r="E7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03D-9CAE-491D-ABB3-C11F4F45C756}">
  <dimension ref="A1:N10"/>
  <sheetViews>
    <sheetView workbookViewId="0">
      <selection activeCell="L2" sqref="L2"/>
    </sheetView>
  </sheetViews>
  <sheetFormatPr defaultRowHeight="15" x14ac:dyDescent="0.25"/>
  <cols>
    <col min="1" max="1" width="12.28515625" customWidth="1"/>
    <col min="3" max="3" width="12.5703125" customWidth="1"/>
    <col min="4" max="4" width="18.140625" customWidth="1"/>
    <col min="5" max="5" width="17.140625" customWidth="1"/>
    <col min="6" max="6" width="6.7109375" customWidth="1"/>
    <col min="7" max="7" width="12" customWidth="1"/>
    <col min="8" max="8" width="17.42578125" customWidth="1"/>
    <col min="9" max="9" width="15.5703125" customWidth="1"/>
    <col min="11" max="12" width="11.42578125" customWidth="1"/>
  </cols>
  <sheetData>
    <row r="1" spans="1:14" x14ac:dyDescent="0.25">
      <c r="A1" t="s">
        <v>38</v>
      </c>
      <c r="B1" t="s">
        <v>47</v>
      </c>
      <c r="C1" t="s">
        <v>38</v>
      </c>
      <c r="D1" t="s">
        <v>57</v>
      </c>
      <c r="E1" t="s">
        <v>58</v>
      </c>
      <c r="F1" t="s">
        <v>2</v>
      </c>
      <c r="G1" t="s">
        <v>59</v>
      </c>
      <c r="H1" t="s">
        <v>3</v>
      </c>
      <c r="I1" t="s">
        <v>31</v>
      </c>
      <c r="J1" t="s">
        <v>33</v>
      </c>
      <c r="K1" t="s">
        <v>62</v>
      </c>
      <c r="L1" t="s">
        <v>63</v>
      </c>
      <c r="M1" t="s">
        <v>4</v>
      </c>
      <c r="N1" t="s">
        <v>5</v>
      </c>
    </row>
    <row r="2" spans="1:14" x14ac:dyDescent="0.25">
      <c r="A2" t="s">
        <v>39</v>
      </c>
      <c r="B2" t="s">
        <v>48</v>
      </c>
      <c r="C2" t="s">
        <v>39</v>
      </c>
      <c r="D2" t="str">
        <f>CONCATENATE(B2," ",C2)</f>
        <v>AKUSA DAVID</v>
      </c>
      <c r="E2" t="str">
        <f>PROPER(D2)</f>
        <v>Akusa David</v>
      </c>
      <c r="F2">
        <v>23</v>
      </c>
      <c r="G2" t="str">
        <f>IF(F2&lt;=25,"Young", "Adult")</f>
        <v>Young</v>
      </c>
      <c r="H2" t="s">
        <v>65</v>
      </c>
      <c r="I2" t="s">
        <v>32</v>
      </c>
      <c r="J2">
        <v>50000</v>
      </c>
      <c r="K2" t="str">
        <f>_xlfn.IFS(I2:I10="Data Analysis", "Logical tech", I2:I10="programming","core Tech")</f>
        <v>Logical tech</v>
      </c>
      <c r="L2">
        <f>SUMIF(J2:J10,"&lt;50000")</f>
        <v>151000</v>
      </c>
      <c r="M2">
        <v>44532</v>
      </c>
      <c r="N2" t="s">
        <v>9</v>
      </c>
    </row>
    <row r="3" spans="1:14" x14ac:dyDescent="0.25">
      <c r="A3" t="s">
        <v>40</v>
      </c>
      <c r="B3" t="s">
        <v>49</v>
      </c>
      <c r="C3" t="s">
        <v>40</v>
      </c>
      <c r="D3" t="str">
        <f t="shared" ref="D3:D10" si="0">CONCATENATE(B3," ",C3)</f>
        <v>FAVOUR AMADI</v>
      </c>
      <c r="E3" t="str">
        <f t="shared" ref="E3:E10" si="1">PROPER(D3)</f>
        <v>Favour Amadi</v>
      </c>
      <c r="F3">
        <v>25</v>
      </c>
      <c r="G3" t="str">
        <f t="shared" ref="G3:G10" si="2">IF(F3&lt;=25,"Young", "Adult")</f>
        <v>Young</v>
      </c>
      <c r="H3" t="s">
        <v>66</v>
      </c>
      <c r="I3" t="s">
        <v>34</v>
      </c>
      <c r="J3">
        <v>34000</v>
      </c>
      <c r="K3" t="e">
        <f t="shared" ref="K3:K10" si="3">_xlfn.IFS(I3:I11="Data Analysis", "Logical tech", I3:I11="programming","core Tech")</f>
        <v>#N/A</v>
      </c>
      <c r="L3" t="s">
        <v>60</v>
      </c>
      <c r="M3" t="s">
        <v>13</v>
      </c>
      <c r="N3">
        <v>45253</v>
      </c>
    </row>
    <row r="4" spans="1:14" x14ac:dyDescent="0.25">
      <c r="A4" t="s">
        <v>41</v>
      </c>
      <c r="B4" t="s">
        <v>50</v>
      </c>
      <c r="C4" t="s">
        <v>41</v>
      </c>
      <c r="D4" t="str">
        <f t="shared" si="0"/>
        <v>ANGEL MIKEAL</v>
      </c>
      <c r="E4" t="str">
        <f t="shared" si="1"/>
        <v>Angel Mikeal</v>
      </c>
      <c r="F4">
        <v>34</v>
      </c>
      <c r="G4" t="str">
        <f t="shared" si="2"/>
        <v>Adult</v>
      </c>
      <c r="H4" t="s">
        <v>66</v>
      </c>
      <c r="I4" t="s">
        <v>32</v>
      </c>
      <c r="J4">
        <v>50000</v>
      </c>
      <c r="K4" t="str">
        <f t="shared" si="3"/>
        <v>Logical tech</v>
      </c>
      <c r="L4">
        <f>COUNTIF(J2:J10,"=50000")</f>
        <v>2</v>
      </c>
      <c r="M4">
        <v>42780</v>
      </c>
      <c r="N4">
        <v>43865</v>
      </c>
    </row>
    <row r="5" spans="1:14" x14ac:dyDescent="0.25">
      <c r="A5" t="s">
        <v>42</v>
      </c>
      <c r="B5" t="s">
        <v>51</v>
      </c>
      <c r="C5" t="s">
        <v>42</v>
      </c>
      <c r="D5" t="str">
        <f t="shared" si="0"/>
        <v>JUDE MANE</v>
      </c>
      <c r="E5" t="str">
        <f t="shared" si="1"/>
        <v>Jude Mane</v>
      </c>
      <c r="F5">
        <v>24</v>
      </c>
      <c r="G5" t="str">
        <f t="shared" si="2"/>
        <v>Young</v>
      </c>
      <c r="H5" t="s">
        <v>65</v>
      </c>
      <c r="I5" t="s">
        <v>34</v>
      </c>
      <c r="J5">
        <v>34000</v>
      </c>
      <c r="K5" t="e">
        <f t="shared" si="3"/>
        <v>#N/A</v>
      </c>
      <c r="L5" t="s">
        <v>61</v>
      </c>
      <c r="M5">
        <v>43235</v>
      </c>
      <c r="N5">
        <v>44017</v>
      </c>
    </row>
    <row r="6" spans="1:14" x14ac:dyDescent="0.25">
      <c r="A6" t="s">
        <v>43</v>
      </c>
      <c r="B6" t="s">
        <v>52</v>
      </c>
      <c r="C6" t="s">
        <v>43</v>
      </c>
      <c r="D6" t="str">
        <f t="shared" si="0"/>
        <v>QUEEN JASON</v>
      </c>
      <c r="E6" t="str">
        <f t="shared" si="1"/>
        <v>Queen Jason</v>
      </c>
      <c r="F6">
        <v>32</v>
      </c>
      <c r="G6" t="str">
        <f t="shared" si="2"/>
        <v>Adult</v>
      </c>
      <c r="H6" t="s">
        <v>66</v>
      </c>
      <c r="I6" t="s">
        <v>36</v>
      </c>
      <c r="J6">
        <v>40000</v>
      </c>
      <c r="K6" t="e">
        <f t="shared" si="3"/>
        <v>#N/A</v>
      </c>
      <c r="L6">
        <f>SUMIFS(J2:J10,I2:I10,"Data Analysis",H2:H10,"Male")</f>
        <v>110000</v>
      </c>
      <c r="M6">
        <v>43865</v>
      </c>
      <c r="N6">
        <v>45627</v>
      </c>
    </row>
    <row r="7" spans="1:14" x14ac:dyDescent="0.25">
      <c r="A7" t="s">
        <v>44</v>
      </c>
      <c r="B7" t="s">
        <v>53</v>
      </c>
      <c r="C7" t="s">
        <v>44</v>
      </c>
      <c r="D7" t="str">
        <f t="shared" si="0"/>
        <v>TRUST PIUS</v>
      </c>
      <c r="E7" t="str">
        <f t="shared" si="1"/>
        <v>Trust Pius</v>
      </c>
      <c r="F7">
        <v>28</v>
      </c>
      <c r="G7" t="str">
        <f t="shared" si="2"/>
        <v>Adult</v>
      </c>
      <c r="H7" t="s">
        <v>65</v>
      </c>
      <c r="I7" t="s">
        <v>35</v>
      </c>
      <c r="J7">
        <v>100000</v>
      </c>
      <c r="K7" t="str">
        <f t="shared" si="3"/>
        <v>core Tech</v>
      </c>
      <c r="L7" t="s">
        <v>64</v>
      </c>
      <c r="M7">
        <v>42779</v>
      </c>
      <c r="N7">
        <v>43864</v>
      </c>
    </row>
    <row r="8" spans="1:14" x14ac:dyDescent="0.25">
      <c r="A8" t="s">
        <v>45</v>
      </c>
      <c r="B8" t="s">
        <v>54</v>
      </c>
      <c r="C8" t="s">
        <v>45</v>
      </c>
      <c r="D8" t="str">
        <f t="shared" si="0"/>
        <v>DEBORAH AKAJURU</v>
      </c>
      <c r="E8" t="str">
        <f t="shared" si="1"/>
        <v>Deborah Akajuru</v>
      </c>
      <c r="F8">
        <v>25</v>
      </c>
      <c r="G8" t="str">
        <f t="shared" si="2"/>
        <v>Young</v>
      </c>
      <c r="H8" t="s">
        <v>66</v>
      </c>
      <c r="I8" t="s">
        <v>35</v>
      </c>
      <c r="J8">
        <v>43000</v>
      </c>
      <c r="K8" t="str">
        <f t="shared" si="3"/>
        <v>core Tech</v>
      </c>
      <c r="L8">
        <v>550000</v>
      </c>
      <c r="M8" t="s">
        <v>24</v>
      </c>
      <c r="N8">
        <v>43867</v>
      </c>
    </row>
    <row r="9" spans="1:14" x14ac:dyDescent="0.25">
      <c r="A9" t="s">
        <v>25</v>
      </c>
      <c r="B9" t="s">
        <v>55</v>
      </c>
      <c r="C9" t="s">
        <v>25</v>
      </c>
      <c r="D9" t="str">
        <f t="shared" si="0"/>
        <v>PROSPER EZEKIEL</v>
      </c>
      <c r="E9" t="str">
        <f t="shared" si="1"/>
        <v>Prosper Ezekiel</v>
      </c>
      <c r="F9">
        <v>26</v>
      </c>
      <c r="G9" t="str">
        <f t="shared" si="2"/>
        <v>Adult</v>
      </c>
      <c r="H9" t="s">
        <v>65</v>
      </c>
      <c r="I9" t="s">
        <v>32</v>
      </c>
      <c r="J9">
        <v>60000</v>
      </c>
      <c r="K9" t="str">
        <f t="shared" si="3"/>
        <v>Logical tech</v>
      </c>
      <c r="M9">
        <v>42783</v>
      </c>
      <c r="N9">
        <v>43868</v>
      </c>
    </row>
    <row r="10" spans="1:14" x14ac:dyDescent="0.25">
      <c r="A10" t="s">
        <v>46</v>
      </c>
      <c r="B10" t="s">
        <v>56</v>
      </c>
      <c r="C10" t="s">
        <v>46</v>
      </c>
      <c r="D10" t="str">
        <f t="shared" si="0"/>
        <v>MIRACLE OLA</v>
      </c>
      <c r="E10" t="str">
        <f t="shared" si="1"/>
        <v>Miracle Ola</v>
      </c>
      <c r="F10">
        <v>28</v>
      </c>
      <c r="G10" t="str">
        <f t="shared" si="2"/>
        <v>Adult</v>
      </c>
      <c r="H10" t="s">
        <v>66</v>
      </c>
      <c r="I10" t="s">
        <v>35</v>
      </c>
      <c r="J10">
        <v>52000</v>
      </c>
      <c r="K10" t="str">
        <f t="shared" si="3"/>
        <v>core Tech</v>
      </c>
      <c r="M10">
        <v>42784</v>
      </c>
      <c r="N10">
        <v>43869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DF9-17A4-4A80-A4F1-9485372124EA}">
  <dimension ref="A1:C47"/>
  <sheetViews>
    <sheetView workbookViewId="0"/>
  </sheetViews>
  <sheetFormatPr defaultRowHeight="15" x14ac:dyDescent="0.25"/>
  <cols>
    <col min="2" max="2" width="11" customWidth="1"/>
  </cols>
  <sheetData>
    <row r="1" spans="1:3" x14ac:dyDescent="0.25">
      <c r="A1" t="s">
        <v>2</v>
      </c>
      <c r="B1" t="s">
        <v>67</v>
      </c>
      <c r="C1" t="s">
        <v>72</v>
      </c>
    </row>
    <row r="2" spans="1:3" x14ac:dyDescent="0.25">
      <c r="A2">
        <v>15</v>
      </c>
      <c r="B2" t="s">
        <v>68</v>
      </c>
      <c r="C2" t="str">
        <f>IF(A2&lt;=19,"Teenager",IF(A2&lt;=30,"Youth",IF(A2&lt;=49,"Adult",IF(A2&lt;=50,"Old",))))</f>
        <v>Teenager</v>
      </c>
    </row>
    <row r="3" spans="1:3" x14ac:dyDescent="0.25">
      <c r="A3">
        <v>16</v>
      </c>
      <c r="B3" t="s">
        <v>69</v>
      </c>
      <c r="C3" t="str">
        <f t="shared" ref="C3:C47" si="0">IF(A3&lt;=19,"Teenager",IF(A3&lt;=30,"Youth",IF(A3&lt;=49,"Adult",IF(A3&lt;=50,"Old",))))</f>
        <v>Teenager</v>
      </c>
    </row>
    <row r="4" spans="1:3" x14ac:dyDescent="0.25">
      <c r="A4">
        <v>17</v>
      </c>
      <c r="B4" t="s">
        <v>70</v>
      </c>
      <c r="C4" t="str">
        <f t="shared" si="0"/>
        <v>Teenager</v>
      </c>
    </row>
    <row r="5" spans="1:3" x14ac:dyDescent="0.25">
      <c r="A5">
        <v>18</v>
      </c>
      <c r="B5" t="s">
        <v>71</v>
      </c>
      <c r="C5" t="str">
        <f t="shared" si="0"/>
        <v>Teenager</v>
      </c>
    </row>
    <row r="6" spans="1:3" x14ac:dyDescent="0.25">
      <c r="A6">
        <v>19</v>
      </c>
      <c r="C6" t="str">
        <f t="shared" si="0"/>
        <v>Teenager</v>
      </c>
    </row>
    <row r="7" spans="1:3" x14ac:dyDescent="0.25">
      <c r="A7">
        <v>20</v>
      </c>
      <c r="C7" t="str">
        <f t="shared" si="0"/>
        <v>Youth</v>
      </c>
    </row>
    <row r="8" spans="1:3" x14ac:dyDescent="0.25">
      <c r="A8">
        <v>21</v>
      </c>
      <c r="C8" t="str">
        <f t="shared" si="0"/>
        <v>Youth</v>
      </c>
    </row>
    <row r="9" spans="1:3" x14ac:dyDescent="0.25">
      <c r="A9">
        <v>22</v>
      </c>
      <c r="C9" t="str">
        <f t="shared" si="0"/>
        <v>Youth</v>
      </c>
    </row>
    <row r="10" spans="1:3" x14ac:dyDescent="0.25">
      <c r="A10">
        <v>23</v>
      </c>
      <c r="C10" t="str">
        <f t="shared" si="0"/>
        <v>Youth</v>
      </c>
    </row>
    <row r="11" spans="1:3" x14ac:dyDescent="0.25">
      <c r="A11">
        <v>24</v>
      </c>
      <c r="C11" t="str">
        <f t="shared" si="0"/>
        <v>Youth</v>
      </c>
    </row>
    <row r="12" spans="1:3" x14ac:dyDescent="0.25">
      <c r="A12">
        <v>25</v>
      </c>
      <c r="C12" t="str">
        <f t="shared" si="0"/>
        <v>Youth</v>
      </c>
    </row>
    <row r="13" spans="1:3" x14ac:dyDescent="0.25">
      <c r="A13">
        <v>26</v>
      </c>
      <c r="C13" t="str">
        <f t="shared" si="0"/>
        <v>Youth</v>
      </c>
    </row>
    <row r="14" spans="1:3" x14ac:dyDescent="0.25">
      <c r="A14">
        <v>27</v>
      </c>
      <c r="C14" t="str">
        <f t="shared" si="0"/>
        <v>Youth</v>
      </c>
    </row>
    <row r="15" spans="1:3" x14ac:dyDescent="0.25">
      <c r="A15">
        <v>28</v>
      </c>
      <c r="C15" t="str">
        <f t="shared" si="0"/>
        <v>Youth</v>
      </c>
    </row>
    <row r="16" spans="1:3" x14ac:dyDescent="0.25">
      <c r="A16">
        <v>29</v>
      </c>
      <c r="C16" t="str">
        <f t="shared" si="0"/>
        <v>Youth</v>
      </c>
    </row>
    <row r="17" spans="1:3" x14ac:dyDescent="0.25">
      <c r="A17">
        <v>30</v>
      </c>
      <c r="C17" t="str">
        <f t="shared" si="0"/>
        <v>Youth</v>
      </c>
    </row>
    <row r="18" spans="1:3" x14ac:dyDescent="0.25">
      <c r="A18">
        <v>31</v>
      </c>
      <c r="C18" t="str">
        <f t="shared" si="0"/>
        <v>Adult</v>
      </c>
    </row>
    <row r="19" spans="1:3" x14ac:dyDescent="0.25">
      <c r="A19">
        <v>32</v>
      </c>
      <c r="C19" t="str">
        <f t="shared" si="0"/>
        <v>Adult</v>
      </c>
    </row>
    <row r="20" spans="1:3" x14ac:dyDescent="0.25">
      <c r="A20">
        <v>33</v>
      </c>
      <c r="C20" t="str">
        <f t="shared" si="0"/>
        <v>Adult</v>
      </c>
    </row>
    <row r="21" spans="1:3" x14ac:dyDescent="0.25">
      <c r="A21">
        <v>34</v>
      </c>
      <c r="C21" t="str">
        <f t="shared" si="0"/>
        <v>Adult</v>
      </c>
    </row>
    <row r="22" spans="1:3" x14ac:dyDescent="0.25">
      <c r="A22">
        <v>35</v>
      </c>
      <c r="C22" t="str">
        <f t="shared" si="0"/>
        <v>Adult</v>
      </c>
    </row>
    <row r="23" spans="1:3" x14ac:dyDescent="0.25">
      <c r="A23">
        <v>36</v>
      </c>
      <c r="C23" t="str">
        <f t="shared" si="0"/>
        <v>Adult</v>
      </c>
    </row>
    <row r="24" spans="1:3" x14ac:dyDescent="0.25">
      <c r="A24">
        <v>37</v>
      </c>
      <c r="C24" t="str">
        <f t="shared" si="0"/>
        <v>Adult</v>
      </c>
    </row>
    <row r="25" spans="1:3" x14ac:dyDescent="0.25">
      <c r="A25">
        <v>38</v>
      </c>
      <c r="C25" t="str">
        <f t="shared" si="0"/>
        <v>Adult</v>
      </c>
    </row>
    <row r="26" spans="1:3" x14ac:dyDescent="0.25">
      <c r="A26">
        <v>39</v>
      </c>
      <c r="C26" t="str">
        <f t="shared" si="0"/>
        <v>Adult</v>
      </c>
    </row>
    <row r="27" spans="1:3" x14ac:dyDescent="0.25">
      <c r="A27">
        <v>40</v>
      </c>
      <c r="C27" t="str">
        <f t="shared" si="0"/>
        <v>Adult</v>
      </c>
    </row>
    <row r="28" spans="1:3" x14ac:dyDescent="0.25">
      <c r="A28">
        <v>41</v>
      </c>
      <c r="C28" t="str">
        <f t="shared" si="0"/>
        <v>Adult</v>
      </c>
    </row>
    <row r="29" spans="1:3" x14ac:dyDescent="0.25">
      <c r="A29">
        <v>42</v>
      </c>
      <c r="C29" t="str">
        <f t="shared" si="0"/>
        <v>Adult</v>
      </c>
    </row>
    <row r="30" spans="1:3" x14ac:dyDescent="0.25">
      <c r="A30">
        <v>43</v>
      </c>
      <c r="C30" t="str">
        <f t="shared" si="0"/>
        <v>Adult</v>
      </c>
    </row>
    <row r="31" spans="1:3" x14ac:dyDescent="0.25">
      <c r="A31">
        <v>44</v>
      </c>
      <c r="C31" t="str">
        <f t="shared" si="0"/>
        <v>Adult</v>
      </c>
    </row>
    <row r="32" spans="1:3" x14ac:dyDescent="0.25">
      <c r="A32">
        <v>45</v>
      </c>
      <c r="C32" t="str">
        <f t="shared" si="0"/>
        <v>Adult</v>
      </c>
    </row>
    <row r="33" spans="1:3" x14ac:dyDescent="0.25">
      <c r="A33">
        <v>46</v>
      </c>
      <c r="C33" t="str">
        <f t="shared" si="0"/>
        <v>Adult</v>
      </c>
    </row>
    <row r="34" spans="1:3" x14ac:dyDescent="0.25">
      <c r="A34">
        <v>47</v>
      </c>
      <c r="C34" t="str">
        <f t="shared" si="0"/>
        <v>Adult</v>
      </c>
    </row>
    <row r="35" spans="1:3" x14ac:dyDescent="0.25">
      <c r="A35">
        <v>48</v>
      </c>
      <c r="C35" t="str">
        <f t="shared" si="0"/>
        <v>Adult</v>
      </c>
    </row>
    <row r="36" spans="1:3" x14ac:dyDescent="0.25">
      <c r="A36">
        <v>49</v>
      </c>
      <c r="C36" t="str">
        <f t="shared" si="0"/>
        <v>Adult</v>
      </c>
    </row>
    <row r="37" spans="1:3" x14ac:dyDescent="0.25">
      <c r="A37">
        <v>50</v>
      </c>
      <c r="C37" t="str">
        <f t="shared" si="0"/>
        <v>Old</v>
      </c>
    </row>
    <row r="38" spans="1:3" x14ac:dyDescent="0.25">
      <c r="A38">
        <v>51</v>
      </c>
      <c r="C38">
        <f t="shared" si="0"/>
        <v>0</v>
      </c>
    </row>
    <row r="39" spans="1:3" x14ac:dyDescent="0.25">
      <c r="A39">
        <v>52</v>
      </c>
      <c r="C39">
        <f t="shared" si="0"/>
        <v>0</v>
      </c>
    </row>
    <row r="40" spans="1:3" x14ac:dyDescent="0.25">
      <c r="A40">
        <v>53</v>
      </c>
      <c r="C40">
        <f t="shared" si="0"/>
        <v>0</v>
      </c>
    </row>
    <row r="41" spans="1:3" x14ac:dyDescent="0.25">
      <c r="A41">
        <v>54</v>
      </c>
      <c r="C41">
        <f t="shared" si="0"/>
        <v>0</v>
      </c>
    </row>
    <row r="42" spans="1:3" x14ac:dyDescent="0.25">
      <c r="A42">
        <v>55</v>
      </c>
      <c r="C42">
        <f t="shared" si="0"/>
        <v>0</v>
      </c>
    </row>
    <row r="43" spans="1:3" x14ac:dyDescent="0.25">
      <c r="A43">
        <v>56</v>
      </c>
      <c r="C43">
        <f t="shared" si="0"/>
        <v>0</v>
      </c>
    </row>
    <row r="44" spans="1:3" x14ac:dyDescent="0.25">
      <c r="A44">
        <v>57</v>
      </c>
      <c r="C44">
        <f t="shared" si="0"/>
        <v>0</v>
      </c>
    </row>
    <row r="45" spans="1:3" x14ac:dyDescent="0.25">
      <c r="A45">
        <v>58</v>
      </c>
      <c r="C45">
        <f t="shared" si="0"/>
        <v>0</v>
      </c>
    </row>
    <row r="46" spans="1:3" x14ac:dyDescent="0.25">
      <c r="A46">
        <v>59</v>
      </c>
      <c r="C46">
        <f t="shared" si="0"/>
        <v>0</v>
      </c>
    </row>
    <row r="47" spans="1:3" x14ac:dyDescent="0.25">
      <c r="A47">
        <v>60</v>
      </c>
      <c r="C4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394C-C265-41D3-A1C4-CD4235265E30}">
  <dimension ref="A1:I14"/>
  <sheetViews>
    <sheetView workbookViewId="0">
      <selection activeCell="H3" sqref="H3"/>
    </sheetView>
  </sheetViews>
  <sheetFormatPr defaultRowHeight="15" x14ac:dyDescent="0.25"/>
  <cols>
    <col min="1" max="1" width="50.28515625" customWidth="1"/>
    <col min="2" max="2" width="11.140625" customWidth="1"/>
    <col min="3" max="3" width="8.5703125" customWidth="1"/>
    <col min="5" max="5" width="18.28515625" customWidth="1"/>
    <col min="6" max="6" width="2.28515625" customWidth="1"/>
    <col min="7" max="7" width="46.5703125" customWidth="1"/>
    <col min="8" max="8" width="23.7109375" customWidth="1"/>
    <col min="9" max="9" width="28.42578125" customWidth="1"/>
  </cols>
  <sheetData>
    <row r="1" spans="1:9" x14ac:dyDescent="0.25">
      <c r="A1" t="s">
        <v>75</v>
      </c>
      <c r="G1" t="s">
        <v>107</v>
      </c>
      <c r="H1" t="s">
        <v>109</v>
      </c>
    </row>
    <row r="2" spans="1:9" x14ac:dyDescent="0.25">
      <c r="A2" s="3" t="s">
        <v>73</v>
      </c>
      <c r="B2" s="2" t="s">
        <v>74</v>
      </c>
      <c r="C2" s="2" t="s">
        <v>2</v>
      </c>
      <c r="D2" s="2" t="s">
        <v>3</v>
      </c>
      <c r="G2" t="s">
        <v>108</v>
      </c>
      <c r="H2" t="s">
        <v>110</v>
      </c>
      <c r="I2" t="s">
        <v>117</v>
      </c>
    </row>
    <row r="3" spans="1:9" x14ac:dyDescent="0.25">
      <c r="A3" s="2">
        <v>1000</v>
      </c>
      <c r="B3" s="2" t="s">
        <v>76</v>
      </c>
      <c r="C3" s="2">
        <v>30</v>
      </c>
      <c r="D3" s="2" t="s">
        <v>12</v>
      </c>
      <c r="G3" s="2" t="s">
        <v>112</v>
      </c>
      <c r="H3" s="2" t="s">
        <v>118</v>
      </c>
      <c r="I3" s="2" t="s">
        <v>119</v>
      </c>
    </row>
    <row r="4" spans="1:9" x14ac:dyDescent="0.25">
      <c r="A4" s="2">
        <v>10001</v>
      </c>
      <c r="B4" s="2" t="s">
        <v>77</v>
      </c>
      <c r="C4" s="2">
        <v>35</v>
      </c>
      <c r="D4" s="2" t="s">
        <v>8</v>
      </c>
      <c r="G4" s="2" t="s">
        <v>111</v>
      </c>
      <c r="H4" s="2" t="s">
        <v>120</v>
      </c>
      <c r="I4" s="2" t="s">
        <v>121</v>
      </c>
    </row>
    <row r="5" spans="1:9" x14ac:dyDescent="0.25">
      <c r="A5" s="2">
        <v>10003</v>
      </c>
      <c r="B5" s="2" t="s">
        <v>78</v>
      </c>
      <c r="C5" s="2">
        <v>45</v>
      </c>
      <c r="D5" s="2" t="s">
        <v>12</v>
      </c>
      <c r="G5" s="2" t="s">
        <v>113</v>
      </c>
      <c r="H5" s="2" t="s">
        <v>122</v>
      </c>
      <c r="I5" s="2" t="s">
        <v>123</v>
      </c>
    </row>
    <row r="6" spans="1:9" x14ac:dyDescent="0.25">
      <c r="A6" s="2">
        <v>10004</v>
      </c>
      <c r="B6" s="2" t="s">
        <v>79</v>
      </c>
      <c r="C6" s="2">
        <v>48</v>
      </c>
      <c r="D6" s="2" t="s">
        <v>8</v>
      </c>
      <c r="G6" s="2" t="s">
        <v>114</v>
      </c>
      <c r="H6" s="2" t="s">
        <v>124</v>
      </c>
      <c r="I6" s="2" t="s">
        <v>125</v>
      </c>
    </row>
    <row r="7" spans="1:9" x14ac:dyDescent="0.25">
      <c r="A7" s="2">
        <v>10005</v>
      </c>
      <c r="B7" s="2" t="s">
        <v>80</v>
      </c>
      <c r="C7" s="2">
        <v>52</v>
      </c>
      <c r="D7" s="2" t="s">
        <v>8</v>
      </c>
      <c r="G7" s="2" t="s">
        <v>115</v>
      </c>
      <c r="H7" s="2" t="s">
        <v>126</v>
      </c>
      <c r="I7" s="2" t="s">
        <v>127</v>
      </c>
    </row>
    <row r="8" spans="1:9" x14ac:dyDescent="0.25">
      <c r="G8" s="2" t="s">
        <v>116</v>
      </c>
      <c r="H8" s="2" t="s">
        <v>128</v>
      </c>
      <c r="I8" s="2" t="s">
        <v>129</v>
      </c>
    </row>
    <row r="9" spans="1:9" x14ac:dyDescent="0.25">
      <c r="A9" t="s">
        <v>81</v>
      </c>
      <c r="B9" t="s">
        <v>85</v>
      </c>
    </row>
    <row r="10" spans="1:9" x14ac:dyDescent="0.25">
      <c r="A10" s="2" t="s">
        <v>82</v>
      </c>
      <c r="B10" s="2" t="s">
        <v>83</v>
      </c>
      <c r="C10" s="2" t="s">
        <v>84</v>
      </c>
      <c r="D10" s="2" t="s">
        <v>89</v>
      </c>
      <c r="E10" s="2" t="s">
        <v>90</v>
      </c>
    </row>
    <row r="11" spans="1:9" x14ac:dyDescent="0.25">
      <c r="A11" s="2" t="s">
        <v>86</v>
      </c>
      <c r="B11" s="2" t="s">
        <v>92</v>
      </c>
      <c r="C11" s="2" t="s">
        <v>93</v>
      </c>
      <c r="D11" s="2" t="s">
        <v>94</v>
      </c>
      <c r="E11" s="2" t="s">
        <v>95</v>
      </c>
    </row>
    <row r="12" spans="1:9" x14ac:dyDescent="0.25">
      <c r="A12" s="2" t="s">
        <v>87</v>
      </c>
      <c r="B12" s="2" t="s">
        <v>96</v>
      </c>
      <c r="C12" s="2" t="s">
        <v>97</v>
      </c>
      <c r="D12" s="2" t="s">
        <v>98</v>
      </c>
      <c r="E12" s="2" t="s">
        <v>95</v>
      </c>
    </row>
    <row r="13" spans="1:9" x14ac:dyDescent="0.25">
      <c r="A13" s="2" t="s">
        <v>91</v>
      </c>
      <c r="B13" s="2" t="s">
        <v>99</v>
      </c>
      <c r="C13" s="2" t="s">
        <v>100</v>
      </c>
      <c r="D13" s="2" t="s">
        <v>101</v>
      </c>
      <c r="E13" s="2" t="s">
        <v>102</v>
      </c>
    </row>
    <row r="14" spans="1:9" x14ac:dyDescent="0.25">
      <c r="A14" s="2" t="s">
        <v>88</v>
      </c>
      <c r="B14" s="2" t="s">
        <v>103</v>
      </c>
      <c r="C14" s="2" t="s">
        <v>104</v>
      </c>
      <c r="D14" s="2" t="s">
        <v>105</v>
      </c>
      <c r="E14" s="2" t="s">
        <v>106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4091-3A03-462B-9D77-F70F8988842E}">
  <dimension ref="A1:M19"/>
  <sheetViews>
    <sheetView topLeftCell="A7" workbookViewId="0">
      <selection activeCell="A15" sqref="A15:A19"/>
    </sheetView>
  </sheetViews>
  <sheetFormatPr defaultRowHeight="15" x14ac:dyDescent="0.25"/>
  <cols>
    <col min="1" max="1" width="21.7109375" customWidth="1"/>
    <col min="2" max="2" width="16.28515625" customWidth="1"/>
    <col min="3" max="3" width="19.28515625" customWidth="1"/>
    <col min="4" max="4" width="17.85546875" customWidth="1"/>
    <col min="5" max="5" width="17" customWidth="1"/>
    <col min="7" max="7" width="11.7109375" customWidth="1"/>
    <col min="8" max="8" width="12.5703125" customWidth="1"/>
    <col min="11" max="11" width="13.7109375" customWidth="1"/>
    <col min="12" max="12" width="11.5703125" customWidth="1"/>
    <col min="13" max="13" width="10" customWidth="1"/>
  </cols>
  <sheetData>
    <row r="1" spans="1:13" x14ac:dyDescent="0.25">
      <c r="A1" t="s">
        <v>130</v>
      </c>
      <c r="B1" t="s">
        <v>131</v>
      </c>
      <c r="G1" t="s">
        <v>149</v>
      </c>
      <c r="H1" t="s">
        <v>150</v>
      </c>
      <c r="K1" t="s">
        <v>161</v>
      </c>
      <c r="L1" t="s">
        <v>162</v>
      </c>
    </row>
    <row r="2" spans="1:13" x14ac:dyDescent="0.25">
      <c r="A2" s="2" t="s">
        <v>108</v>
      </c>
      <c r="B2" s="2" t="s">
        <v>142</v>
      </c>
      <c r="C2" s="2" t="s">
        <v>132</v>
      </c>
      <c r="D2" s="2" t="s">
        <v>133</v>
      </c>
      <c r="E2" s="2" t="s">
        <v>134</v>
      </c>
      <c r="G2" s="4" t="s">
        <v>74</v>
      </c>
      <c r="H2" s="2" t="s">
        <v>38</v>
      </c>
      <c r="I2" s="2" t="s">
        <v>47</v>
      </c>
      <c r="K2" s="2" t="s">
        <v>74</v>
      </c>
      <c r="L2" s="2" t="s">
        <v>38</v>
      </c>
      <c r="M2" s="2" t="s">
        <v>47</v>
      </c>
    </row>
    <row r="3" spans="1:13" x14ac:dyDescent="0.25">
      <c r="A3" s="2" t="s">
        <v>135</v>
      </c>
      <c r="B3" s="2" t="s">
        <v>143</v>
      </c>
      <c r="C3" s="2">
        <v>1</v>
      </c>
      <c r="D3" s="2">
        <v>3</v>
      </c>
      <c r="E3" s="2" t="s">
        <v>144</v>
      </c>
      <c r="G3" s="2" t="s">
        <v>76</v>
      </c>
      <c r="H3" s="2" t="s">
        <v>152</v>
      </c>
      <c r="I3" s="2" t="s">
        <v>153</v>
      </c>
      <c r="K3" s="2" t="s">
        <v>163</v>
      </c>
      <c r="L3" s="2" t="s">
        <v>152</v>
      </c>
      <c r="M3" s="2" t="s">
        <v>153</v>
      </c>
    </row>
    <row r="4" spans="1:13" x14ac:dyDescent="0.25">
      <c r="A4" s="2" t="s">
        <v>136</v>
      </c>
      <c r="B4" s="2" t="s">
        <v>143</v>
      </c>
      <c r="C4" s="2">
        <v>1</v>
      </c>
      <c r="D4" s="2">
        <v>4</v>
      </c>
      <c r="E4" s="2" t="s">
        <v>145</v>
      </c>
      <c r="G4" s="2" t="s">
        <v>77</v>
      </c>
      <c r="H4" s="2" t="s">
        <v>154</v>
      </c>
      <c r="I4" s="2" t="s">
        <v>155</v>
      </c>
      <c r="K4" s="2" t="s">
        <v>164</v>
      </c>
      <c r="L4" s="2" t="s">
        <v>154</v>
      </c>
      <c r="M4" s="2" t="s">
        <v>155</v>
      </c>
    </row>
    <row r="5" spans="1:13" x14ac:dyDescent="0.25">
      <c r="A5" s="2" t="s">
        <v>137</v>
      </c>
      <c r="B5" s="2" t="s">
        <v>146</v>
      </c>
      <c r="C5" s="2">
        <v>1</v>
      </c>
      <c r="D5" s="2">
        <v>1</v>
      </c>
      <c r="E5" s="2" t="s">
        <v>145</v>
      </c>
      <c r="G5" s="2" t="s">
        <v>151</v>
      </c>
      <c r="H5" s="2" t="s">
        <v>156</v>
      </c>
      <c r="I5" s="2" t="s">
        <v>157</v>
      </c>
      <c r="K5" s="2" t="s">
        <v>165</v>
      </c>
      <c r="L5" s="2" t="s">
        <v>156</v>
      </c>
      <c r="M5" s="2" t="s">
        <v>157</v>
      </c>
    </row>
    <row r="6" spans="1:13" x14ac:dyDescent="0.25">
      <c r="A6" s="2" t="s">
        <v>138</v>
      </c>
      <c r="B6" s="2" t="s">
        <v>146</v>
      </c>
      <c r="C6" s="2">
        <v>4</v>
      </c>
      <c r="D6" s="2">
        <v>1</v>
      </c>
      <c r="E6" s="2" t="s">
        <v>147</v>
      </c>
      <c r="G6" s="2" t="s">
        <v>79</v>
      </c>
      <c r="H6" s="2" t="s">
        <v>158</v>
      </c>
      <c r="I6" s="2" t="s">
        <v>155</v>
      </c>
      <c r="K6" s="2" t="s">
        <v>166</v>
      </c>
      <c r="L6" s="2" t="s">
        <v>158</v>
      </c>
      <c r="M6" s="2" t="s">
        <v>155</v>
      </c>
    </row>
    <row r="7" spans="1:13" x14ac:dyDescent="0.25">
      <c r="A7" s="2" t="s">
        <v>139</v>
      </c>
      <c r="B7" s="2" t="s">
        <v>146</v>
      </c>
      <c r="C7" s="2">
        <v>9</v>
      </c>
      <c r="D7" s="2">
        <v>9</v>
      </c>
      <c r="E7" s="2" t="s">
        <v>147</v>
      </c>
      <c r="G7" s="2" t="s">
        <v>80</v>
      </c>
      <c r="H7" s="2" t="s">
        <v>159</v>
      </c>
      <c r="I7" s="2" t="s">
        <v>160</v>
      </c>
      <c r="K7" s="2" t="s">
        <v>167</v>
      </c>
      <c r="L7" s="2" t="s">
        <v>159</v>
      </c>
      <c r="M7" s="2" t="s">
        <v>160</v>
      </c>
    </row>
    <row r="8" spans="1:13" x14ac:dyDescent="0.25">
      <c r="A8" s="2" t="s">
        <v>140</v>
      </c>
      <c r="B8" s="2" t="s">
        <v>148</v>
      </c>
      <c r="C8" s="2">
        <v>1</v>
      </c>
      <c r="D8" s="2">
        <v>1</v>
      </c>
      <c r="E8" s="2" t="s">
        <v>145</v>
      </c>
    </row>
    <row r="9" spans="1:13" x14ac:dyDescent="0.25">
      <c r="A9" s="2" t="s">
        <v>141</v>
      </c>
      <c r="B9" s="2" t="s">
        <v>148</v>
      </c>
      <c r="C9" s="2">
        <v>3</v>
      </c>
      <c r="D9" s="2">
        <v>1</v>
      </c>
      <c r="E9" s="2" t="s">
        <v>147</v>
      </c>
    </row>
    <row r="13" spans="1:13" x14ac:dyDescent="0.25">
      <c r="A13" t="s">
        <v>168</v>
      </c>
      <c r="B13" t="s">
        <v>169</v>
      </c>
    </row>
    <row r="14" spans="1:13" x14ac:dyDescent="0.25">
      <c r="A14" s="2" t="s">
        <v>170</v>
      </c>
      <c r="B14" s="2" t="s">
        <v>171</v>
      </c>
      <c r="C14" s="2" t="s">
        <v>172</v>
      </c>
    </row>
    <row r="15" spans="1:13" x14ac:dyDescent="0.25">
      <c r="A15" s="5" t="s">
        <v>173</v>
      </c>
      <c r="B15" s="2" t="s">
        <v>178</v>
      </c>
      <c r="C15" s="2" t="s">
        <v>179</v>
      </c>
    </row>
    <row r="16" spans="1:13" x14ac:dyDescent="0.25">
      <c r="A16" s="5" t="s">
        <v>174</v>
      </c>
      <c r="B16" s="2" t="s">
        <v>180</v>
      </c>
      <c r="C16" s="2" t="s">
        <v>179</v>
      </c>
    </row>
    <row r="17" spans="1:3" x14ac:dyDescent="0.25">
      <c r="A17" s="5" t="s">
        <v>175</v>
      </c>
      <c r="B17" s="2" t="s">
        <v>181</v>
      </c>
      <c r="C17" s="2" t="s">
        <v>179</v>
      </c>
    </row>
    <row r="18" spans="1:3" x14ac:dyDescent="0.25">
      <c r="A18" s="5" t="s">
        <v>176</v>
      </c>
      <c r="B18" s="2" t="s">
        <v>182</v>
      </c>
      <c r="C18" s="2" t="s">
        <v>179</v>
      </c>
    </row>
    <row r="19" spans="1:3" x14ac:dyDescent="0.25">
      <c r="A19" s="5" t="s">
        <v>177</v>
      </c>
      <c r="B19" s="2" t="s">
        <v>183</v>
      </c>
      <c r="C19" s="2" t="s">
        <v>179</v>
      </c>
    </row>
  </sheetData>
  <hyperlinks>
    <hyperlink ref="A15" r:id="rId1" xr:uid="{538C2953-5407-4DBD-AE2F-2FCAA64606C5}"/>
    <hyperlink ref="A16" r:id="rId2" xr:uid="{AF959F91-1CF3-4C46-A73F-8B23B59BED1B}"/>
    <hyperlink ref="A17" r:id="rId3" xr:uid="{741A49E5-8BFD-41A8-9D20-92EF86E0CB43}"/>
    <hyperlink ref="A18" r:id="rId4" xr:uid="{5C8C4C4A-EE65-4A5A-8DAE-BC002EE339C9}"/>
    <hyperlink ref="A19" r:id="rId5" xr:uid="{A8A0FADD-F826-4193-89CA-6C407FA7DA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Sheet3</vt:lpstr>
      <vt:lpstr>Sheet5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2024-06-12T19:38:49Z</dcterms:created>
  <dcterms:modified xsi:type="dcterms:W3CDTF">2024-07-13T19:25:06Z</dcterms:modified>
</cp:coreProperties>
</file>