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0" windowWidth="22260" windowHeight="12648" tabRatio="600" firstSheet="0" activeTab="0" autoFilterDateGrouping="1"/>
  </bookViews>
  <sheets>
    <sheet name="data" sheetId="1" state="visible" r:id="rId1"/>
    <sheet name="output" sheetId="2" state="visible" r:id="rId2"/>
  </sheets>
  <definedNames/>
  <calcPr calcId="162913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charset val="204"/>
      <family val="2"/>
      <b val="1"/>
      <color theme="1"/>
      <sz val="11"/>
      <scheme val="minor"/>
    </font>
  </fonts>
  <fills count="10">
    <fill>
      <patternFill/>
    </fill>
    <fill>
      <patternFill patternType="gray125"/>
    </fill>
    <fill>
      <patternFill patternType="solid">
        <fgColor theme="2" tint="-0.09997863704336681"/>
        <bgColor indexed="64"/>
      </patternFill>
    </fill>
    <fill>
      <patternFill patternType="solid">
        <fgColor theme="5" tint="0.7999816888943144"/>
        <bgColor indexed="64"/>
      </patternFill>
    </fill>
    <fill>
      <patternFill patternType="solid">
        <fgColor theme="5" tint="0.5999938962981048"/>
        <bgColor indexed="64"/>
      </patternFill>
    </fill>
    <fill>
      <patternFill patternType="solid">
        <fgColor theme="5" tint="0.3999755851924192"/>
        <bgColor indexed="64"/>
      </patternFill>
    </fill>
    <fill>
      <patternFill patternType="solid">
        <fgColor theme="8" tint="0.5999938962981048"/>
        <bgColor indexed="64"/>
      </patternFill>
    </fill>
    <fill>
      <patternFill patternType="solid">
        <fgColor theme="9" tint="0.7999816888943144"/>
        <bgColor indexed="64"/>
      </patternFill>
    </fill>
    <fill>
      <patternFill patternType="solid">
        <fgColor theme="9" tint="0.5999938962981048"/>
        <bgColor indexed="64"/>
      </patternFill>
    </fill>
    <fill>
      <patternFill patternType="solid">
        <fgColor theme="8" tint="0.7999816888943144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pivotButton="0" quotePrefix="0" xfId="0"/>
    <xf numFmtId="49" fontId="1" fillId="2" borderId="1" pivotButton="0" quotePrefix="0" xfId="0"/>
    <xf numFmtId="0" fontId="1" fillId="2" borderId="1" pivotButton="0" quotePrefix="0" xfId="0"/>
    <xf numFmtId="49" fontId="0" fillId="0" borderId="1" pivotButton="0" quotePrefix="0" xfId="0"/>
    <xf numFmtId="0" fontId="0" fillId="0" borderId="1" pivotButton="0" quotePrefix="0" xfId="0"/>
    <xf numFmtId="0" fontId="0" fillId="3" borderId="1" pivotButton="0" quotePrefix="0" xfId="0"/>
    <xf numFmtId="49" fontId="0" fillId="2" borderId="1" applyAlignment="1" pivotButton="0" quotePrefix="0" xfId="0">
      <alignment horizontal="center"/>
    </xf>
    <xf numFmtId="0" fontId="0" fillId="7" borderId="1" applyAlignment="1" pivotButton="0" quotePrefix="0" xfId="0">
      <alignment horizontal="center"/>
    </xf>
    <xf numFmtId="0" fontId="1" fillId="8" borderId="1" applyAlignment="1" pivotButton="0" quotePrefix="0" xfId="0">
      <alignment horizontal="center"/>
    </xf>
    <xf numFmtId="0" fontId="0" fillId="9" borderId="1" applyAlignment="1" pivotButton="0" quotePrefix="0" xfId="0">
      <alignment horizontal="center"/>
    </xf>
    <xf numFmtId="0" fontId="1" fillId="6" borderId="1" applyAlignment="1" pivotButton="0" quotePrefix="0" xfId="0">
      <alignment horizontal="center"/>
    </xf>
    <xf numFmtId="0" fontId="1" fillId="5" borderId="1" applyAlignment="1" pivotButton="0" quotePrefix="0" xfId="0">
      <alignment horizontal="center"/>
    </xf>
    <xf numFmtId="0" fontId="0" fillId="4" borderId="1" applyAlignment="1" pivotButton="0" quotePrefix="0" xfId="0">
      <alignment horizontal="center"/>
    </xf>
    <xf numFmtId="0" fontId="0" fillId="2" borderId="1" applyAlignment="1" pivotButton="0" quotePrefix="0" xfId="0">
      <alignment horizontal="center"/>
    </xf>
  </cellXfs>
  <cellStyles count="1">
    <cellStyle name="Обычный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7"/>
  <sheetViews>
    <sheetView tabSelected="1" workbookViewId="0">
      <selection activeCell="C6" sqref="C6"/>
    </sheetView>
  </sheetViews>
  <sheetFormatPr baseColWidth="8" defaultRowHeight="14.4"/>
  <cols>
    <col width="7.88671875" bestFit="1" customWidth="1" style="3" min="1" max="1"/>
    <col width="11.6640625" bestFit="1" customWidth="1" style="4" min="2" max="2"/>
    <col width="12.21875" bestFit="1" customWidth="1" style="4" min="3" max="3"/>
    <col width="7.44140625" bestFit="1" customWidth="1" style="4" min="9" max="9"/>
    <col width="14.6640625" bestFit="1" customWidth="1" style="4" min="10" max="10"/>
    <col width="4.21875" bestFit="1" customWidth="1" style="4" min="11" max="11"/>
    <col width="14.6640625" bestFit="1" customWidth="1" style="4" min="12" max="12"/>
    <col width="7.44140625" bestFit="1" customWidth="1" style="4" min="16" max="16"/>
    <col width="15.21875" bestFit="1" customWidth="1" style="4" min="17" max="17"/>
    <col width="4.21875" bestFit="1" customWidth="1" style="4" min="18" max="18"/>
    <col width="15.21875" bestFit="1" customWidth="1" style="4" min="19" max="19"/>
  </cols>
  <sheetData>
    <row r="1">
      <c r="A1" s="1" t="inlineStr">
        <is>
          <t xml:space="preserve">trade id </t>
        </is>
      </c>
      <c r="B1" s="2" t="inlineStr">
        <is>
          <t>external accr</t>
        </is>
      </c>
      <c r="C1" s="2" t="inlineStr">
        <is>
          <t>external fund</t>
        </is>
      </c>
      <c r="I1" s="2" t="inlineStr">
        <is>
          <t>trade id</t>
        </is>
      </c>
      <c r="J1" s="2" t="inlineStr">
        <is>
          <t>internal accr eur</t>
        </is>
      </c>
      <c r="K1" s="2" t="inlineStr">
        <is>
          <t>CCY</t>
        </is>
      </c>
      <c r="L1" s="2" t="inlineStr">
        <is>
          <t>internal accr ccy</t>
        </is>
      </c>
      <c r="P1" s="2" t="inlineStr">
        <is>
          <t>trade id</t>
        </is>
      </c>
      <c r="Q1" s="2" t="inlineStr">
        <is>
          <t>internal fund eur</t>
        </is>
      </c>
      <c r="R1" s="2" t="inlineStr">
        <is>
          <t>CCY</t>
        </is>
      </c>
      <c r="S1" s="2" t="inlineStr">
        <is>
          <t>internal fund ccy</t>
        </is>
      </c>
    </row>
    <row r="2">
      <c r="A2" t="inlineStr">
        <is>
          <t>051234</t>
        </is>
      </c>
      <c r="B2" t="n">
        <v>13449.10354034663</v>
      </c>
      <c r="C2" t="n">
        <v>18325.07865938779</v>
      </c>
      <c r="I2" t="inlineStr">
        <is>
          <t>051234</t>
        </is>
      </c>
      <c r="J2" t="n">
        <v>13449.10354034663</v>
      </c>
      <c r="K2" t="inlineStr">
        <is>
          <t>HKD</t>
        </is>
      </c>
      <c r="L2" t="n">
        <v>4034731.062103988</v>
      </c>
      <c r="P2" t="inlineStr">
        <is>
          <t>051234</t>
        </is>
      </c>
      <c r="Q2" t="n">
        <v>18325.07865938779</v>
      </c>
      <c r="R2" t="inlineStr">
        <is>
          <t>HKD</t>
        </is>
      </c>
      <c r="S2" t="n">
        <v>5497523.597816337</v>
      </c>
    </row>
    <row r="3">
      <c r="A3" t="inlineStr">
        <is>
          <t>051235</t>
        </is>
      </c>
      <c r="B3" t="n">
        <v>88943.79441188239</v>
      </c>
      <c r="C3" t="n">
        <v>14361.84614837612</v>
      </c>
      <c r="I3" t="inlineStr">
        <is>
          <t>051235</t>
        </is>
      </c>
      <c r="J3" t="n">
        <v>88943.79441188239</v>
      </c>
      <c r="K3" t="inlineStr">
        <is>
          <t>USD</t>
        </is>
      </c>
      <c r="L3" t="n">
        <v>96059.29796483299</v>
      </c>
      <c r="P3" t="inlineStr">
        <is>
          <t>051235</t>
        </is>
      </c>
      <c r="Q3" t="n">
        <v>14361.84614837612</v>
      </c>
      <c r="R3" t="inlineStr">
        <is>
          <t>USD</t>
        </is>
      </c>
      <c r="S3" t="n">
        <v>15510.79384024621</v>
      </c>
    </row>
    <row r="4">
      <c r="A4" t="inlineStr">
        <is>
          <t>051236</t>
        </is>
      </c>
      <c r="B4" t="n">
        <v>13303.57206739438</v>
      </c>
      <c r="C4" t="n">
        <v>23042.00541283039</v>
      </c>
      <c r="I4" t="inlineStr">
        <is>
          <t>051236</t>
        </is>
      </c>
      <c r="J4" t="n">
        <v>13303.57206739438</v>
      </c>
      <c r="K4" t="inlineStr">
        <is>
          <t>EUR</t>
        </is>
      </c>
      <c r="L4" t="n">
        <v>13303.57206739438</v>
      </c>
      <c r="P4" t="inlineStr">
        <is>
          <t>051236</t>
        </is>
      </c>
      <c r="Q4" t="n">
        <v>23042.00541283039</v>
      </c>
      <c r="R4" t="inlineStr">
        <is>
          <t>EUR</t>
        </is>
      </c>
      <c r="S4" t="n">
        <v>23042.00541283039</v>
      </c>
    </row>
    <row r="5">
      <c r="A5" t="inlineStr">
        <is>
          <t>051237</t>
        </is>
      </c>
      <c r="B5" t="n">
        <v>33094.15246316052</v>
      </c>
      <c r="C5" t="n">
        <v>130097.4904494409</v>
      </c>
      <c r="I5" t="inlineStr">
        <is>
          <t>051237</t>
        </is>
      </c>
      <c r="J5" t="n">
        <v>33094.15246316052</v>
      </c>
      <c r="K5" t="inlineStr">
        <is>
          <t>EUR</t>
        </is>
      </c>
      <c r="L5" t="n">
        <v>33094.15246316052</v>
      </c>
      <c r="P5" t="inlineStr">
        <is>
          <t>051237</t>
        </is>
      </c>
      <c r="Q5" t="n">
        <v>130097.4904494409</v>
      </c>
      <c r="R5" t="inlineStr">
        <is>
          <t>EUR</t>
        </is>
      </c>
      <c r="S5" t="n">
        <v>130097.4904494409</v>
      </c>
    </row>
    <row r="6">
      <c r="A6" t="inlineStr">
        <is>
          <t>051238</t>
        </is>
      </c>
      <c r="B6" t="n">
        <v>1620086.046947382</v>
      </c>
      <c r="C6" t="n">
        <v>12637.35682339967</v>
      </c>
      <c r="I6" t="inlineStr">
        <is>
          <t>051238</t>
        </is>
      </c>
      <c r="J6" t="n">
        <v>1620086.046947382</v>
      </c>
      <c r="K6" t="inlineStr">
        <is>
          <t>USD</t>
        </is>
      </c>
      <c r="L6" t="n">
        <v>1749692.930703172</v>
      </c>
      <c r="P6" t="inlineStr">
        <is>
          <t>051238</t>
        </is>
      </c>
      <c r="Q6" t="n">
        <v>12637.35682339967</v>
      </c>
      <c r="R6" t="inlineStr">
        <is>
          <t>USD</t>
        </is>
      </c>
      <c r="S6" t="n">
        <v>13648.34536927164</v>
      </c>
    </row>
    <row r="7"/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C7" sqref="C7"/>
    </sheetView>
  </sheetViews>
  <sheetFormatPr baseColWidth="8" defaultRowHeight="14.4"/>
  <cols>
    <col width="7.21875" bestFit="1" customWidth="1" style="3" min="1" max="1"/>
    <col width="11.109375" bestFit="1" customWidth="1" style="4" min="2" max="2"/>
    <col width="11.33203125" bestFit="1" customWidth="1" style="4" min="3" max="3"/>
    <col width="11.77734375" bestFit="1" customWidth="1" style="4" min="4" max="4"/>
    <col width="11.5546875" bestFit="1" customWidth="1" style="4" min="5" max="5"/>
    <col width="11.77734375" bestFit="1" customWidth="1" style="4" min="6" max="6"/>
    <col width="12.109375" bestFit="1" customWidth="1" style="4" min="7" max="7"/>
    <col width="8.6640625" bestFit="1" customWidth="1" style="5" min="8" max="8"/>
    <col width="7.88671875" bestFit="1" customWidth="1" style="4" min="9" max="9"/>
    <col width="8.109375" bestFit="1" customWidth="1" style="4" min="10" max="10"/>
    <col width="4.21875" bestFit="1" customWidth="1" style="4" min="11" max="11"/>
  </cols>
  <sheetData>
    <row r="1">
      <c r="A1" s="6" t="inlineStr">
        <is>
          <t>trade id</t>
        </is>
      </c>
      <c r="B1" s="7" t="inlineStr">
        <is>
          <t>internal accr</t>
        </is>
      </c>
      <c r="C1" s="7" t="inlineStr">
        <is>
          <t>internal fund</t>
        </is>
      </c>
      <c r="D1" s="8" t="inlineStr">
        <is>
          <t>internal total</t>
        </is>
      </c>
      <c r="E1" s="9" t="inlineStr">
        <is>
          <t>external accr</t>
        </is>
      </c>
      <c r="F1" s="9" t="inlineStr">
        <is>
          <t>external fund</t>
        </is>
      </c>
      <c r="G1" s="10" t="inlineStr">
        <is>
          <t>external total</t>
        </is>
      </c>
      <c r="H1" s="11" t="inlineStr">
        <is>
          <t>Diff Total</t>
        </is>
      </c>
      <c r="I1" s="12" t="inlineStr">
        <is>
          <t>Diff accr</t>
        </is>
      </c>
      <c r="J1" s="12" t="inlineStr">
        <is>
          <t>Diff fund</t>
        </is>
      </c>
      <c r="K1" s="13" t="inlineStr">
        <is>
          <t>CCY</t>
        </is>
      </c>
    </row>
    <row r="2">
      <c r="A2" t="inlineStr">
        <is>
          <t>051236</t>
        </is>
      </c>
      <c r="B2" s="4">
        <f>IFERROR(VLOOKUP($A2,data!I:J,2,0),0)</f>
        <v/>
      </c>
      <c r="C2" s="4">
        <f>IFERROR(VLOOKUP($A2,data!P:Q,2,0),0)</f>
        <v/>
      </c>
      <c r="D2" s="4">
        <f>B2+C2</f>
        <v/>
      </c>
      <c r="E2" s="4">
        <f>IFERROR(VLOOKUP($A2,data!A:B,2,0),0)</f>
        <v/>
      </c>
      <c r="F2" s="4">
        <f>IFERROR(VLOOKUP($A2,data!A:C,3,0),0)</f>
        <v/>
      </c>
      <c r="G2" s="4">
        <f>E2+F2</f>
        <v/>
      </c>
      <c r="H2" s="5">
        <f>D2-G2</f>
        <v/>
      </c>
      <c r="I2" s="4">
        <f>B2-E2</f>
        <v/>
      </c>
      <c r="J2" s="4">
        <f>C2-F2</f>
        <v/>
      </c>
      <c r="K2" s="4">
        <f>IFERROR(VLOOKUP($A2,data!I:K,3,0),0)</f>
        <v/>
      </c>
    </row>
    <row r="3">
      <c r="A3" t="inlineStr">
        <is>
          <t>051235</t>
        </is>
      </c>
    </row>
    <row r="4">
      <c r="A4" t="inlineStr">
        <is>
          <t>051237</t>
        </is>
      </c>
    </row>
    <row r="5">
      <c r="A5" t="inlineStr">
        <is>
          <t>051234</t>
        </is>
      </c>
    </row>
    <row r="6">
      <c r="A6" t="inlineStr">
        <is>
          <t>051238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2015-06-05T18:19:34Z</dcterms:created>
  <dcterms:modified xsi:type="dcterms:W3CDTF">2023-12-31T14:22:39Z</dcterms:modified>
</cp:coreProperties>
</file>