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tes\Box\CANDASA (Shared Files)\Outputs\GhTzMw_SoftwareTools\Nutrient Requirements - DRIs + WHO growth charts\Gates Open Research Article\"/>
    </mc:Choice>
  </mc:AlternateContent>
  <xr:revisionPtr revIDLastSave="0" documentId="13_ncr:1_{F6DF8C5D-1C2B-41D8-BE87-9C1A0CE129E5}" xr6:coauthVersionLast="45" xr6:coauthVersionMax="45" xr10:uidLastSave="{00000000-0000-0000-0000-000000000000}"/>
  <bookViews>
    <workbookView xWindow="-103" yWindow="-103" windowWidth="16663" windowHeight="8863" tabRatio="740" xr2:uid="{04566773-C0ED-480C-948A-5F3BA863EC52}"/>
  </bookViews>
  <sheets>
    <sheet name="Notes" sheetId="8" r:id="rId1"/>
    <sheet name="Definitions" sheetId="14" r:id="rId2"/>
    <sheet name="Units_Notes" sheetId="6" r:id="rId3"/>
    <sheet name="Reference_Values" sheetId="13" r:id="rId4"/>
    <sheet name="Energy" sheetId="2" r:id="rId5"/>
    <sheet name="Micronutrients_EAR" sheetId="1" r:id="rId6"/>
    <sheet name="Micronutrients_RDA" sheetId="7" r:id="rId7"/>
    <sheet name="Micronutrients_UL" sheetId="9" r:id="rId8"/>
    <sheet name="Macronutrients_EAR" sheetId="10" r:id="rId9"/>
    <sheet name="Macronutrients_RDA" sheetId="11" r:id="rId10"/>
    <sheet name="Macronutrients_AMDR" sheetId="12" r:id="rId11"/>
    <sheet name="P(Inadequacy) Iron" sheetId="18" r:id="rId12"/>
  </sheets>
  <definedNames>
    <definedName name="_xlnm._FilterDatabase" localSheetId="4" hidden="1">Energy!$A$1:$L$101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13" l="1"/>
  <c r="H23" i="13" l="1"/>
  <c r="H24" i="13"/>
  <c r="H9" i="2" l="1"/>
  <c r="J9" i="2" s="1"/>
  <c r="H10" i="2"/>
  <c r="I7" i="11"/>
  <c r="H5" i="2"/>
  <c r="J5" i="2" s="1"/>
  <c r="L5" i="2" s="1"/>
  <c r="H7" i="11" l="1"/>
  <c r="I3" i="11"/>
  <c r="H3" i="11" s="1"/>
  <c r="I4" i="11"/>
  <c r="H4" i="11" s="1"/>
  <c r="I5" i="11"/>
  <c r="H5" i="11" s="1"/>
  <c r="I6" i="11"/>
  <c r="H6" i="11" s="1"/>
  <c r="I8" i="11"/>
  <c r="H8" i="11" s="1"/>
  <c r="I9" i="11"/>
  <c r="H9" i="11" s="1"/>
  <c r="I10" i="11"/>
  <c r="H10" i="11" s="1"/>
  <c r="I11" i="11"/>
  <c r="H11" i="11" s="1"/>
  <c r="I12" i="11"/>
  <c r="H12" i="11" s="1"/>
  <c r="I13" i="11"/>
  <c r="H13" i="11" s="1"/>
  <c r="I14" i="11"/>
  <c r="H14" i="11" s="1"/>
  <c r="I15" i="11"/>
  <c r="H15" i="11" s="1"/>
  <c r="I16" i="11"/>
  <c r="H16" i="11" s="1"/>
  <c r="I17" i="11"/>
  <c r="H17" i="11" s="1"/>
  <c r="I18" i="11"/>
  <c r="H18" i="11" s="1"/>
  <c r="I19" i="11"/>
  <c r="H19" i="11" s="1"/>
  <c r="I20" i="11"/>
  <c r="H20" i="11" s="1"/>
  <c r="I24" i="11"/>
  <c r="H24" i="11" s="1"/>
  <c r="I25" i="11"/>
  <c r="H25" i="11" s="1"/>
  <c r="I26" i="11"/>
  <c r="H26" i="11" s="1"/>
  <c r="I2" i="11"/>
  <c r="H2" i="11" s="1"/>
  <c r="H3" i="10"/>
  <c r="H4" i="10"/>
  <c r="F4" i="10" s="1"/>
  <c r="H5" i="10"/>
  <c r="H6" i="10"/>
  <c r="H7" i="10"/>
  <c r="H8" i="10"/>
  <c r="H9" i="10"/>
  <c r="H10" i="10"/>
  <c r="H11" i="10"/>
  <c r="H12" i="10"/>
  <c r="H13" i="10"/>
  <c r="H14" i="10"/>
  <c r="H15" i="10"/>
  <c r="H16" i="10"/>
  <c r="H17" i="10"/>
  <c r="F17" i="10" s="1"/>
  <c r="H18" i="10"/>
  <c r="H19" i="10"/>
  <c r="H20" i="10"/>
  <c r="H24" i="10"/>
  <c r="F24" i="10" s="1"/>
  <c r="H25" i="10"/>
  <c r="H26" i="10"/>
  <c r="H2" i="10"/>
  <c r="H27" i="2" l="1"/>
  <c r="H28" i="2"/>
  <c r="H29" i="2"/>
  <c r="H30" i="2"/>
  <c r="H31" i="2"/>
  <c r="H32" i="2"/>
  <c r="H33" i="2"/>
  <c r="H34" i="2"/>
  <c r="H35" i="2"/>
  <c r="H36" i="2"/>
  <c r="H37" i="2"/>
  <c r="H38" i="2"/>
  <c r="H39" i="2"/>
  <c r="H40" i="2"/>
  <c r="H41" i="2"/>
  <c r="H42" i="2"/>
  <c r="H43" i="2"/>
  <c r="H44" i="2"/>
  <c r="H45" i="2"/>
  <c r="H49" i="2"/>
  <c r="H50" i="2"/>
  <c r="H51" i="2"/>
  <c r="H52" i="2"/>
  <c r="H53" i="2"/>
  <c r="H54" i="2"/>
  <c r="H55" i="2"/>
  <c r="H56" i="2"/>
  <c r="H57" i="2"/>
  <c r="H58" i="2"/>
  <c r="H59" i="2"/>
  <c r="H60" i="2"/>
  <c r="H61" i="2"/>
  <c r="H62" i="2"/>
  <c r="H63" i="2"/>
  <c r="H64" i="2"/>
  <c r="H65" i="2"/>
  <c r="H66" i="2"/>
  <c r="H67" i="2"/>
  <c r="H68" i="2"/>
  <c r="H69" i="2"/>
  <c r="H70" i="2"/>
  <c r="H74" i="2"/>
  <c r="H75" i="2"/>
  <c r="H76" i="2"/>
  <c r="H77" i="2"/>
  <c r="H78" i="2"/>
  <c r="H79" i="2"/>
  <c r="H80" i="2"/>
  <c r="H81" i="2"/>
  <c r="H82" i="2"/>
  <c r="H83" i="2"/>
  <c r="H84" i="2"/>
  <c r="H85" i="2"/>
  <c r="H86" i="2"/>
  <c r="H87" i="2"/>
  <c r="H88" i="2"/>
  <c r="H89" i="2"/>
  <c r="H90" i="2"/>
  <c r="H91" i="2"/>
  <c r="H92" i="2"/>
  <c r="H93" i="2"/>
  <c r="H94" i="2"/>
  <c r="H95" i="2"/>
  <c r="H99" i="2"/>
  <c r="H100" i="2"/>
  <c r="H101" i="2"/>
  <c r="H3" i="2"/>
  <c r="H4" i="2"/>
  <c r="H6" i="2"/>
  <c r="J6" i="2" s="1"/>
  <c r="H7" i="2"/>
  <c r="H8" i="2"/>
  <c r="H11" i="2"/>
  <c r="H12" i="2"/>
  <c r="H13" i="2"/>
  <c r="H14" i="2"/>
  <c r="H15" i="2"/>
  <c r="H16" i="2"/>
  <c r="H17" i="2"/>
  <c r="H18" i="2"/>
  <c r="H19" i="2"/>
  <c r="H20" i="2"/>
  <c r="H24" i="2"/>
  <c r="J24" i="2" s="1"/>
  <c r="H25" i="2"/>
  <c r="J25" i="2" s="1"/>
  <c r="H26" i="2"/>
  <c r="H2" i="2"/>
  <c r="I23" i="11" l="1"/>
  <c r="H23" i="11" s="1"/>
  <c r="H23" i="10"/>
  <c r="H22" i="2"/>
  <c r="J22" i="2" s="1"/>
  <c r="I22" i="11"/>
  <c r="H22" i="11" s="1"/>
  <c r="H22" i="10"/>
  <c r="I21" i="11"/>
  <c r="H21" i="11" s="1"/>
  <c r="H21" i="2"/>
  <c r="H21" i="10"/>
  <c r="F21" i="10" s="1"/>
  <c r="H23" i="2"/>
  <c r="H48" i="2"/>
  <c r="H73" i="2"/>
  <c r="H98" i="2"/>
  <c r="H71" i="2"/>
  <c r="H96" i="2"/>
  <c r="H46" i="2"/>
  <c r="H47" i="2"/>
  <c r="H72" i="2"/>
  <c r="H97" i="2"/>
  <c r="F2" i="2"/>
  <c r="F27" i="2"/>
  <c r="F52" i="2"/>
  <c r="F77" i="2"/>
  <c r="F22" i="10" l="1"/>
  <c r="F3" i="10"/>
  <c r="F5" i="10"/>
  <c r="F6" i="10"/>
  <c r="F7" i="10"/>
  <c r="F8" i="10"/>
  <c r="F9" i="10"/>
  <c r="F10" i="10"/>
  <c r="F11" i="10"/>
  <c r="F12" i="10"/>
  <c r="F13" i="10"/>
  <c r="F14" i="10"/>
  <c r="F15" i="10"/>
  <c r="F16" i="10"/>
  <c r="F18" i="10"/>
  <c r="F19" i="10"/>
  <c r="F20" i="10"/>
  <c r="F25" i="10"/>
  <c r="F26" i="10"/>
  <c r="J101" i="2" l="1"/>
  <c r="F23" i="10" l="1"/>
  <c r="J89" i="2" l="1"/>
  <c r="J88" i="2"/>
  <c r="J87" i="2"/>
  <c r="J86" i="2"/>
  <c r="J64" i="2"/>
  <c r="J63" i="2"/>
  <c r="J62" i="2"/>
  <c r="J61" i="2"/>
  <c r="J39" i="2"/>
  <c r="J38" i="2"/>
  <c r="J37" i="2"/>
  <c r="J36" i="2"/>
  <c r="J14" i="2"/>
  <c r="J13" i="2"/>
  <c r="J12" i="2"/>
  <c r="J11" i="2"/>
  <c r="J55" i="2" l="1"/>
  <c r="L55" i="2" s="1"/>
  <c r="J56" i="2"/>
  <c r="L56" i="2" s="1"/>
  <c r="J80" i="2"/>
  <c r="L80" i="2" s="1"/>
  <c r="J81" i="2"/>
  <c r="L81" i="2" s="1"/>
  <c r="L27" i="2"/>
  <c r="L36" i="2"/>
  <c r="L37" i="2"/>
  <c r="L38" i="2"/>
  <c r="L39" i="2"/>
  <c r="L52" i="2"/>
  <c r="L61" i="2"/>
  <c r="L62" i="2"/>
  <c r="L63" i="2"/>
  <c r="L64" i="2"/>
  <c r="L77" i="2"/>
  <c r="L86" i="2"/>
  <c r="L87" i="2"/>
  <c r="L88" i="2"/>
  <c r="L89" i="2"/>
  <c r="J30" i="2"/>
  <c r="L30" i="2" s="1"/>
  <c r="J31" i="2"/>
  <c r="L31" i="2" s="1"/>
  <c r="L11" i="2"/>
  <c r="L12" i="2"/>
  <c r="L13" i="2"/>
  <c r="L14" i="2"/>
  <c r="L6" i="2"/>
  <c r="J79" i="2" l="1"/>
  <c r="L79" i="2" s="1"/>
  <c r="J78" i="2"/>
  <c r="L78" i="2" s="1"/>
  <c r="J54" i="2"/>
  <c r="L54" i="2" s="1"/>
  <c r="J53" i="2"/>
  <c r="L53" i="2" s="1"/>
  <c r="J29" i="2"/>
  <c r="L29" i="2" s="1"/>
  <c r="J28" i="2"/>
  <c r="L28" i="2" s="1"/>
  <c r="J4" i="2"/>
  <c r="L4" i="2" s="1"/>
  <c r="J3" i="2"/>
  <c r="L3" i="2" s="1"/>
  <c r="L101" i="2" l="1"/>
  <c r="J100" i="2"/>
  <c r="L100" i="2" s="1"/>
  <c r="J99" i="2"/>
  <c r="L99" i="2" s="1"/>
  <c r="J98" i="2"/>
  <c r="L98" i="2" s="1"/>
  <c r="J97" i="2"/>
  <c r="L97" i="2" s="1"/>
  <c r="J96" i="2"/>
  <c r="L96" i="2" s="1"/>
  <c r="J76" i="2"/>
  <c r="L76" i="2" s="1"/>
  <c r="J75" i="2"/>
  <c r="L75" i="2" s="1"/>
  <c r="J74" i="2"/>
  <c r="L74" i="2" s="1"/>
  <c r="J73" i="2"/>
  <c r="L73" i="2" s="1"/>
  <c r="J72" i="2"/>
  <c r="L72" i="2" s="1"/>
  <c r="J71" i="2"/>
  <c r="L71" i="2" s="1"/>
  <c r="J51" i="2"/>
  <c r="L51" i="2" s="1"/>
  <c r="J50" i="2"/>
  <c r="L50" i="2" s="1"/>
  <c r="J49" i="2"/>
  <c r="L49" i="2" s="1"/>
  <c r="J48" i="2"/>
  <c r="L48" i="2" s="1"/>
  <c r="J47" i="2"/>
  <c r="L47" i="2" s="1"/>
  <c r="J46" i="2"/>
  <c r="L46" i="2" s="1"/>
  <c r="J26" i="2"/>
  <c r="L26" i="2" s="1"/>
  <c r="L25" i="2"/>
  <c r="L24" i="2"/>
  <c r="J23" i="2"/>
  <c r="L23" i="2" s="1"/>
  <c r="L22" i="2"/>
  <c r="J21" i="2"/>
  <c r="L21" i="2" s="1"/>
  <c r="J95" i="2" l="1"/>
  <c r="L95" i="2" s="1"/>
  <c r="J94" i="2"/>
  <c r="L94" i="2" s="1"/>
  <c r="J93" i="2"/>
  <c r="L93" i="2" s="1"/>
  <c r="J92" i="2"/>
  <c r="L92" i="2" s="1"/>
  <c r="J91" i="2"/>
  <c r="L91" i="2" s="1"/>
  <c r="J90" i="2"/>
  <c r="L90" i="2" s="1"/>
  <c r="J85" i="2"/>
  <c r="L85" i="2" s="1"/>
  <c r="J84" i="2"/>
  <c r="L84" i="2" s="1"/>
  <c r="J83" i="2"/>
  <c r="L83" i="2" s="1"/>
  <c r="J82" i="2"/>
  <c r="L82" i="2" s="1"/>
  <c r="J70" i="2"/>
  <c r="L70" i="2" s="1"/>
  <c r="J69" i="2"/>
  <c r="L69" i="2" s="1"/>
  <c r="J68" i="2"/>
  <c r="L68" i="2" s="1"/>
  <c r="J67" i="2"/>
  <c r="L67" i="2" s="1"/>
  <c r="J66" i="2"/>
  <c r="L66" i="2" s="1"/>
  <c r="J65" i="2"/>
  <c r="L65" i="2" s="1"/>
  <c r="J60" i="2"/>
  <c r="L60" i="2" s="1"/>
  <c r="J59" i="2"/>
  <c r="L59" i="2" s="1"/>
  <c r="J58" i="2"/>
  <c r="L58" i="2" s="1"/>
  <c r="J57" i="2"/>
  <c r="L57" i="2" s="1"/>
  <c r="J45" i="2"/>
  <c r="L45" i="2" s="1"/>
  <c r="J44" i="2"/>
  <c r="L44" i="2" s="1"/>
  <c r="J43" i="2"/>
  <c r="L43" i="2" s="1"/>
  <c r="J42" i="2"/>
  <c r="L42" i="2" s="1"/>
  <c r="J41" i="2"/>
  <c r="L41" i="2" s="1"/>
  <c r="J40" i="2"/>
  <c r="L40" i="2" s="1"/>
  <c r="J35" i="2"/>
  <c r="L35" i="2" s="1"/>
  <c r="J34" i="2"/>
  <c r="L34" i="2" s="1"/>
  <c r="J33" i="2"/>
  <c r="L33" i="2" s="1"/>
  <c r="J32" i="2"/>
  <c r="L32" i="2" s="1"/>
  <c r="J8" i="2"/>
  <c r="L8" i="2" s="1"/>
  <c r="J7" i="2"/>
  <c r="L7" i="2" s="1"/>
  <c r="J18" i="2"/>
  <c r="L18" i="2" s="1"/>
  <c r="J19" i="2"/>
  <c r="L19" i="2" s="1"/>
  <c r="J20" i="2"/>
  <c r="L20" i="2" s="1"/>
  <c r="J17" i="2"/>
  <c r="L17" i="2" s="1"/>
  <c r="J16" i="2"/>
  <c r="L16" i="2" s="1"/>
  <c r="J15" i="2"/>
  <c r="L15" i="2" s="1"/>
  <c r="L9" i="2" l="1"/>
  <c r="J10" i="2"/>
  <c r="L10" i="2" s="1"/>
</calcChain>
</file>

<file path=xl/sharedStrings.xml><?xml version="1.0" encoding="utf-8"?>
<sst xmlns="http://schemas.openxmlformats.org/spreadsheetml/2006/main" count="1669" uniqueCount="178">
  <si>
    <t>Protein</t>
  </si>
  <si>
    <t>Infant</t>
  </si>
  <si>
    <t>Child</t>
  </si>
  <si>
    <t>Adult</t>
  </si>
  <si>
    <t>Male</t>
  </si>
  <si>
    <t>Adolescent</t>
  </si>
  <si>
    <t>Female</t>
  </si>
  <si>
    <t>Older Adult</t>
  </si>
  <si>
    <t>Pregnancy</t>
  </si>
  <si>
    <t>Lactation</t>
  </si>
  <si>
    <t>.</t>
  </si>
  <si>
    <t>Energy</t>
  </si>
  <si>
    <t>g</t>
  </si>
  <si>
    <t>mcg</t>
  </si>
  <si>
    <t>mg</t>
  </si>
  <si>
    <t>Calcium</t>
  </si>
  <si>
    <t>kcal</t>
  </si>
  <si>
    <t>nutr_no</t>
  </si>
  <si>
    <t>nutr</t>
  </si>
  <si>
    <t>unit</t>
  </si>
  <si>
    <t>ul_note</t>
  </si>
  <si>
    <t>supplement</t>
  </si>
  <si>
    <t>lifestage</t>
  </si>
  <si>
    <t>age_lower_yrs</t>
  </si>
  <si>
    <t>carbohydrates</t>
  </si>
  <si>
    <t>protein</t>
  </si>
  <si>
    <t>vitA</t>
  </si>
  <si>
    <t>vitE</t>
  </si>
  <si>
    <t>vitC</t>
  </si>
  <si>
    <t>thiamin</t>
  </si>
  <si>
    <t>riboflavin</t>
  </si>
  <si>
    <t>niacin</t>
  </si>
  <si>
    <t>vitB6</t>
  </si>
  <si>
    <t>folate</t>
  </si>
  <si>
    <t>vitB12</t>
  </si>
  <si>
    <t>copper</t>
  </si>
  <si>
    <t>iron</t>
  </si>
  <si>
    <t>magnesium</t>
  </si>
  <si>
    <t>phosphorys</t>
  </si>
  <si>
    <t>selenium</t>
  </si>
  <si>
    <t>zinc</t>
  </si>
  <si>
    <t>calcium</t>
  </si>
  <si>
    <t>all</t>
  </si>
  <si>
    <t>EER</t>
  </si>
  <si>
    <t>age_refmean</t>
  </si>
  <si>
    <t>AI for infants</t>
  </si>
  <si>
    <t>price</t>
  </si>
  <si>
    <t>energy</t>
  </si>
  <si>
    <t>carbohydrate</t>
  </si>
  <si>
    <t>lipids</t>
  </si>
  <si>
    <t>retinol</t>
  </si>
  <si>
    <t>phosphorus</t>
  </si>
  <si>
    <t>EAR/RDA for adults &gt;50 from supplements/fortified foods (crystalline form)</t>
  </si>
  <si>
    <t>AI for infants 0-6 months</t>
  </si>
  <si>
    <t>Explanation / Note</t>
  </si>
  <si>
    <t>rda_note</t>
  </si>
  <si>
    <t>protein_perkg</t>
  </si>
  <si>
    <t>carbohydrate_lower</t>
  </si>
  <si>
    <t>carbohydrate_upper</t>
  </si>
  <si>
    <t>protein_lower</t>
  </si>
  <si>
    <t>protein_upper</t>
  </si>
  <si>
    <t>lipids_lower</t>
  </si>
  <si>
    <t>lipids_upper</t>
  </si>
  <si>
    <t>amdr_unit</t>
  </si>
  <si>
    <t>% total kcal</t>
  </si>
  <si>
    <t>USD</t>
  </si>
  <si>
    <t>preformed only (retinol - listed separately)</t>
  </si>
  <si>
    <t>refheight_cm</t>
  </si>
  <si>
    <t>refweight_kg</t>
  </si>
  <si>
    <t>refPA</t>
  </si>
  <si>
    <t>PA_level</t>
  </si>
  <si>
    <t>sedentary</t>
  </si>
  <si>
    <t>low active</t>
  </si>
  <si>
    <t>active</t>
  </si>
  <si>
    <t>Physical activity levels</t>
  </si>
  <si>
    <t>Typical daily living activities in a modern, developed context (e.g. household tasks, minimal walking)</t>
  </si>
  <si>
    <t>Typical daily living activities plus 30-60 minutes of daily moderate activity (moderate = walking at a 5-7 km/h pace)</t>
  </si>
  <si>
    <t>Typcial daily living activities plus at least 60 minutes of daily moderate activity</t>
  </si>
  <si>
    <t>Typcial daily living activities plus at least 60 minutes of daily moderate activity, plus an additional 50 minutes of vigorous or 120 minutes of moderate activity</t>
  </si>
  <si>
    <t>Notes:</t>
  </si>
  <si>
    <t>Sedentary</t>
  </si>
  <si>
    <t>Low Active</t>
  </si>
  <si>
    <t>Active</t>
  </si>
  <si>
    <t>Very Active</t>
  </si>
  <si>
    <t>Acronym</t>
  </si>
  <si>
    <t>Definition</t>
  </si>
  <si>
    <t>Full Name</t>
  </si>
  <si>
    <t>DRI</t>
  </si>
  <si>
    <t>Dietary Reference Intakes</t>
  </si>
  <si>
    <t>EAR</t>
  </si>
  <si>
    <t>Estimated Average Requirement</t>
  </si>
  <si>
    <t>Estimated Energy Requirement</t>
  </si>
  <si>
    <t>RDA</t>
  </si>
  <si>
    <t>Recommended Dietary Allowance</t>
  </si>
  <si>
    <t>AI</t>
  </si>
  <si>
    <t>Adequate Intake</t>
  </si>
  <si>
    <t xml:space="preserve">The recommended average daily intake level based on observed or experimentally determined approximations or estimates of nutrient intake that are assumed to be adequate and is expected to meet the needs of most individuals; used when an RDA cannot be determined. </t>
  </si>
  <si>
    <t>UL</t>
  </si>
  <si>
    <t>Tolerable Upper Intake Level</t>
  </si>
  <si>
    <t>AMDR</t>
  </si>
  <si>
    <t>Acceptable Macronutrient Distribution Range</t>
  </si>
  <si>
    <t>Specific Notes</t>
  </si>
  <si>
    <t>Item</t>
  </si>
  <si>
    <t>Pregnant and lactating women</t>
  </si>
  <si>
    <t>refage_yrs</t>
  </si>
  <si>
    <t>very active</t>
  </si>
  <si>
    <t>age_upper_yrs</t>
  </si>
  <si>
    <t>EER_eq</t>
  </si>
  <si>
    <t>unit_note</t>
  </si>
  <si>
    <t>Calcium UL was listed in grams, has been converted to mg to be consistent in unit with RDA and EAR</t>
  </si>
  <si>
    <t>Unit has been converted from mcg to mg to be consistent with food composition tables</t>
  </si>
  <si>
    <t>Phosphorus UL has been converted from grams to mg</t>
  </si>
  <si>
    <t>Children 3 years old</t>
  </si>
  <si>
    <t>Sources:</t>
  </si>
  <si>
    <t>Institute of Medicine Food and Nutrition Board. Dietary Reference Intakes for Calcium and Vitamin D. Washington (DC): National Academies Press (US); 2011.</t>
  </si>
  <si>
    <t>Institute of Medicine Food and Nutrition Board. Dietary Reference Intakes for Sodium and Potassium. Washington (DC): National Academies Press (US); 2019.</t>
  </si>
  <si>
    <t>Physical Activity Level Definitions according to IOM</t>
  </si>
  <si>
    <t>Zinc</t>
  </si>
  <si>
    <t>Iron</t>
  </si>
  <si>
    <t>Copper</t>
  </si>
  <si>
    <t>age_lower_mos</t>
  </si>
  <si>
    <t>age_upper_mos</t>
  </si>
  <si>
    <t>Needs during continued breastfeeding</t>
  </si>
  <si>
    <t>sodium</t>
  </si>
  <si>
    <t>CDDR</t>
  </si>
  <si>
    <t>Chronic Disease Risk Reduction</t>
  </si>
  <si>
    <t>Sodium</t>
  </si>
  <si>
    <t>bf_match_id</t>
  </si>
  <si>
    <t>Institute of Medicine of the National Academies, and National Research Council. 2009. Weight gain during pregnancy: Reexamining the guidelines K. M. Rasmussen and A. L. Yaktine, eds. Washington, DC: The National Academies Press.</t>
  </si>
  <si>
    <t>dri_refheight_cm</t>
  </si>
  <si>
    <t>dri_refweight_kg</t>
  </si>
  <si>
    <t>Definitions of Nutrient Requirements contained in the Dietary Reference Intakes (IOM 2006, 2011, 2019)</t>
  </si>
  <si>
    <t>Units and other notes</t>
  </si>
  <si>
    <t>Micronutrients: EAR, RDA, UL</t>
  </si>
  <si>
    <t>Macronutrients: EAR, RDA, AMDR</t>
  </si>
  <si>
    <t>Institute of Medicine of the National Academies. 2006. Dietary Reference Intakes: the essential guide to nutrient requirements J. J. Otten, J. P. Hellwig, and L. D. Meyers, eds. Washington, DC: National Academies Press.</t>
  </si>
  <si>
    <t>4, 5, 6</t>
  </si>
  <si>
    <t>7,8,9</t>
  </si>
  <si>
    <t>Brief description of excluded nutrients.</t>
  </si>
  <si>
    <t>Micronutrients for which there is no EAR (and therefore no RDA) and for which there is only an AI, have been excluded from the analysis. In addition, 3 nutrients with an EAR have been excluded. 1) Iodine is not commonly measured in food composition tables. 2) Vitamin D has insufficient evidence for the percent of requirements that must be sourced by the diet since the body synthesizes some vitamin D. 3) Molybdenum is not commonly measured in food composition tables and deficiency in otherwise healthy individuals has never been observed in humans (it is widespread in the food system and needed in only trace amounts).
For macronutrients, fiber within total carbohydrates has been excluded due to having only an AI.
Total fat has no EAR or RDA, and essential fatty acids (omega-3 and omega-6) have been excluded due to having only an AI.
For further information and references, see the accompanying paper.</t>
  </si>
  <si>
    <t>Supplement 1</t>
  </si>
  <si>
    <t>Nutrient Requirements from the Dietary Reference Intakes (2006, 2011, 2019)</t>
  </si>
  <si>
    <r>
      <rPr>
        <b/>
        <sz val="12"/>
        <rFont val="Calibri"/>
        <family val="2"/>
        <scheme val="minor"/>
      </rPr>
      <t>Contact:</t>
    </r>
    <r>
      <rPr>
        <sz val="12"/>
        <color theme="1"/>
        <rFont val="Calibri"/>
        <family val="2"/>
        <scheme val="minor"/>
      </rPr>
      <t xml:space="preserve"> kate.schneider@tufts.edu</t>
    </r>
  </si>
  <si>
    <t>The requirements are not specified in the same units across the EAR/RDA and UL in the DRIs. The calcium UL has been converted from grams to mg in this spreadsheet to be consistent with the EAR and RDA.</t>
  </si>
  <si>
    <r>
      <t xml:space="preserve">Protein requirements for pregnant and lactating women are not provided in the DRIs and have not been included here. Energy requirements during pregnancy and lactation are specific to the trimester/post-partum duration. The reference weights are for healthy weight women at the onset of pregnancy and assume the midpoint weight gain range (13.25kg) over total pregnancy (pg. 254 in the reference below). The reference weight during lactation assumes women return to the prepregnancy weight. All other nutrient requirements for pregnant and lactating women have been included as listed in the DRIs. These values are taken from </t>
    </r>
    <r>
      <rPr>
        <b/>
        <sz val="12"/>
        <color theme="1"/>
        <rFont val="Calibri"/>
        <family val="2"/>
        <scheme val="minor"/>
      </rPr>
      <t xml:space="preserve"> Table 7-3 (pg. 254) in Rasmussen KM, Yaktine AL (Ed.) (2009).</t>
    </r>
  </si>
  <si>
    <t>Infants 0-6 months</t>
  </si>
  <si>
    <t>Infants in this age range should be consuming only breastmilk or infant formula and therefore no energy requirements are calculated. Any nutrient requirements specified are assumed to come from breastmilk.</t>
  </si>
  <si>
    <t>The IOM recently released a Chronic Disease Risk Reduction upper limit for sodium. It has been included in the UL tab for simplicity, however it differs from a UL because the evidence base refers to risk of chronic disease rather than symptoms of toxicological adverse effects which define a UL. For sodium, the CDRR is the intake above which intake reduction is expected to reduce chronic disease risk, within an apparently healthy population.</t>
  </si>
  <si>
    <t>The DRIs comprise all the subsequent nutrient requirement categories.</t>
  </si>
  <si>
    <t>The average daily nutrient intact level estimated to meet the requirements of half of the individuals in the population. Establishing the EAR requires sufficient scientific evidence. It is a tool for assessing and planning the intake of populations and groups, not individuals.</t>
  </si>
  <si>
    <t>The average dietary nutrient intake sufficient to meet the nutrient requirements of nearly all health individuals in the population. It is two standard deviations above the EAR.</t>
  </si>
  <si>
    <t xml:space="preserve">The highest average daily nutrient intake level that does not cause any adverse symptoms of toxicity to almost all individuals in the general population. </t>
  </si>
  <si>
    <t>The range of intakes of an energy source (percent of calories from each macronutrient) that is associated with a reduced risk of chronic disease, yet provides adequate amounts of essential nutrients.</t>
  </si>
  <si>
    <t>To date (2019) this has only been developed for sodium. The sodium Chronic Disease Risk Reduction Intake (CDRR) is the lowest level of
intake for which there was sufficient strength of evidence to characterize a chronic disease risk reduction. The concept of a range is embedded in the expression of the sodium CDRR in that for intakes above the CDDR, reduction in sodium intake is expected to reduce chronic disease risk.</t>
  </si>
  <si>
    <t>The copper EAR, RDA, and UL are defined in micrograms (mcg) in the DRIs, however copper is measured in milligrams (mg) in food composition tables. The requirements have been converted to mg for use in food-based analyses.</t>
  </si>
  <si>
    <t xml:space="preserve">The nutrient requirement for zinc is total dietary zinc and is set based on diets that have favorable bioavailability. </t>
  </si>
  <si>
    <t>EARs are based on grams per day per kg body weight, by age and sex. Reference Values reported in sheet 2) have been used.</t>
  </si>
  <si>
    <t>Energy required at each level of physical activity is specific to age, height, weight, sex and physical activity level. Reference Values reported in sheet 2) have been used.</t>
  </si>
  <si>
    <t>Mean PAL per category (per the value specified in the DRI documentation) has been used in EER equation for each age-sex group at each level of activity. Physical activity levels are specifed below, rural agricultural populations are assumed to be have the active level of physical activity.</t>
  </si>
  <si>
    <t>This Excel Workbook contains all the nutrient requirements for all age and sex groups from the Dietary Reference Intakes (IOM 2006, 2011, 2019), including the following (in order of sheets):</t>
  </si>
  <si>
    <t xml:space="preserve">For all nutrient requirements except energy, children are grouped into ages 1-3. For energy, children are grouped into 12-35 months and then 3-8 year olds by sex. For this reason, there are 3 age-sex groups for ages 1-3 (groups 3,4,5) to accurately calculate the energy needs of 3 year olds. </t>
  </si>
  <si>
    <t>The EER is the EAR for energy. It is the average dietary energy intake that is predicted to maintain energy balance in a healthy individual (specific to age, sex, weight, height, and physical activity level, as well as life stage for children and pregnant/lactating women) consistent with good health. The active level of physical activity is recommended for healthy individuals to maintain and promote long-term health.</t>
  </si>
  <si>
    <t>age_sex_grp</t>
  </si>
  <si>
    <t>sex</t>
  </si>
  <si>
    <t>Children 6-23 are recommended by the WHO to continue breastfeeding in addition to consuming complementary foods. The percent of requirements, per nutrient, required from foods are provided in Supplement 2.</t>
  </si>
  <si>
    <r>
      <t xml:space="preserve">Schneider, K. &amp; Herforth, A. "Software tools for practical application of human nutrient requirements in food-based social science research." </t>
    </r>
    <r>
      <rPr>
        <b/>
        <i/>
        <sz val="12"/>
        <color theme="1"/>
        <rFont val="Calibri"/>
        <family val="2"/>
        <scheme val="minor"/>
      </rPr>
      <t>Gates Open Research.</t>
    </r>
  </si>
  <si>
    <t>USDA Food Composition Unit</t>
  </si>
  <si>
    <t>p_inadequacy</t>
  </si>
  <si>
    <t>intake_lower</t>
  </si>
  <si>
    <t>intake_upper</t>
  </si>
  <si>
    <t>oralcontraceptive_mixedpop</t>
  </si>
  <si>
    <t>oralcontraceptive_nonusers</t>
  </si>
  <si>
    <t>Credit:</t>
  </si>
  <si>
    <t>National Academies of Sciences, Engineering, and Medicine. 2019. Dietary Reference Intakes for Sodium and Potassium. https://doi.org/10.17226/25353. Reproduced with permission from the National Academy of Sciences, Courtesy of The National Academies Press, Washington, D.C. All rights reserved.</t>
  </si>
  <si>
    <t>The nutrient requirement for iron is total dietary iron and assumes a bioavailability of 18%, consistent with a mixed North American diet. Iron requirements are not normally distributed, consult the "P(Inadequacy) Iron" tab to evaluate the adequacy of an observed intake.</t>
  </si>
  <si>
    <t>References weights and heights</t>
  </si>
  <si>
    <t>References weights and heights are from the DRIs Table 1. As stated there, since there is no evidence that weight should change with age, the reference value for the 19-30 age group applies to all adult age groups.  For the energy calculation, the reference age used for the calculation is the midpoint between the upper and lower bounds in the age range. All reference weights and heights are consistent with those in the "Reference_Values" tab.</t>
  </si>
  <si>
    <t>Probability of iron inadequacy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</si>
</sst>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1"/>
      <name val="Calibri"/>
      <family val="2"/>
      <scheme val="minor"/>
    </font>
    <font>
      <sz val="12"/>
      <name val="Calibri"/>
      <family val="2"/>
      <scheme val="minor"/>
    </font>
    <font>
      <sz val="11"/>
      <color rgb="FFFF0000"/>
      <name val="Calibri"/>
      <family val="2"/>
      <scheme val="minor"/>
    </font>
    <font>
      <b/>
      <sz val="12"/>
      <color theme="1"/>
      <name val="Calibri"/>
      <family val="2"/>
      <scheme val="minor"/>
    </font>
    <font>
      <b/>
      <i/>
      <sz val="12"/>
      <color theme="1"/>
      <name val="Calibri"/>
      <family val="2"/>
      <scheme val="minor"/>
    </font>
    <font>
      <b/>
      <sz val="12"/>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xf numFmtId="164" fontId="0" fillId="0" borderId="0" xfId="0" applyNumberFormat="1"/>
    <xf numFmtId="0" fontId="0" fillId="0" borderId="0" xfId="0" applyAlignment="1">
      <alignment wrapText="1"/>
    </xf>
    <xf numFmtId="1" fontId="0" fillId="0" borderId="0" xfId="0" applyNumberFormat="1"/>
    <xf numFmtId="2" fontId="0" fillId="0" borderId="0" xfId="0" applyNumberFormat="1"/>
    <xf numFmtId="0" fontId="3" fillId="0" borderId="0" xfId="0" applyFont="1"/>
    <xf numFmtId="0" fontId="3" fillId="0" borderId="0" xfId="0" applyFont="1" applyAlignment="1">
      <alignment horizontal="left"/>
    </xf>
    <xf numFmtId="2" fontId="1" fillId="0" borderId="0" xfId="0" applyNumberFormat="1" applyFont="1"/>
    <xf numFmtId="0" fontId="0" fillId="0" borderId="0" xfId="0" applyFont="1" applyBorder="1"/>
    <xf numFmtId="0" fontId="0" fillId="0" borderId="0" xfId="0" applyFont="1" applyFill="1" applyBorder="1"/>
    <xf numFmtId="165" fontId="0" fillId="0" borderId="0" xfId="0" applyNumberFormat="1"/>
    <xf numFmtId="166" fontId="0" fillId="0" borderId="0" xfId="0" applyNumberFormat="1"/>
    <xf numFmtId="0" fontId="3" fillId="0" borderId="0" xfId="0" applyFont="1" applyAlignment="1"/>
    <xf numFmtId="0" fontId="3" fillId="0" borderId="0" xfId="0" applyFont="1" applyAlignment="1">
      <alignment vertical="top" wrapText="1"/>
    </xf>
    <xf numFmtId="0" fontId="4" fillId="0" borderId="0" xfId="1" applyFont="1" applyAlignment="1">
      <alignment horizontal="left" vertical="top" wrapText="1"/>
    </xf>
    <xf numFmtId="0" fontId="1" fillId="0" borderId="0" xfId="0" applyFont="1" applyBorder="1"/>
    <xf numFmtId="0" fontId="3" fillId="0" borderId="0" xfId="0" applyFont="1" applyAlignment="1">
      <alignment wrapText="1"/>
    </xf>
    <xf numFmtId="0" fontId="0" fillId="0" borderId="0" xfId="0" applyFill="1"/>
    <xf numFmtId="0" fontId="1" fillId="0" borderId="0" xfId="0" applyFont="1" applyFill="1"/>
    <xf numFmtId="0" fontId="7" fillId="0" borderId="0" xfId="0" applyFont="1"/>
    <xf numFmtId="0" fontId="5" fillId="0" borderId="0" xfId="0" applyFont="1"/>
    <xf numFmtId="1" fontId="5" fillId="0" borderId="0" xfId="0" applyNumberFormat="1" applyFont="1"/>
    <xf numFmtId="0" fontId="6" fillId="0" borderId="0" xfId="0" applyFont="1" applyAlignment="1">
      <alignment horizontal="left" vertical="top" wrapText="1"/>
    </xf>
    <xf numFmtId="0" fontId="3" fillId="0" borderId="0" xfId="0" applyFont="1" applyAlignment="1">
      <alignment horizontal="right"/>
    </xf>
    <xf numFmtId="0" fontId="8" fillId="0" borderId="0" xfId="0" applyFont="1"/>
    <xf numFmtId="0" fontId="10" fillId="0" borderId="0" xfId="0" applyFont="1"/>
    <xf numFmtId="0" fontId="4" fillId="0" borderId="0" xfId="1" applyFont="1" applyAlignment="1"/>
    <xf numFmtId="0" fontId="10" fillId="0" borderId="1" xfId="0" applyFont="1" applyBorder="1"/>
    <xf numFmtId="0" fontId="3" fillId="0" borderId="0" xfId="0" applyFont="1" applyAlignment="1">
      <alignment vertical="center" wrapText="1"/>
    </xf>
    <xf numFmtId="0" fontId="3" fillId="0" borderId="0" xfId="0" applyFont="1" applyAlignment="1">
      <alignment horizontal="left" vertical="top" wrapText="1"/>
    </xf>
    <xf numFmtId="0" fontId="8" fillId="0" borderId="1" xfId="0" applyFont="1" applyBorder="1"/>
    <xf numFmtId="0" fontId="3" fillId="0" borderId="1" xfId="0" applyFont="1" applyBorder="1"/>
    <xf numFmtId="0" fontId="1" fillId="0" borderId="0" xfId="0" applyFont="1" applyAlignment="1">
      <alignment wrapText="1"/>
    </xf>
    <xf numFmtId="0" fontId="1" fillId="0" borderId="2" xfId="0" applyFont="1" applyBorder="1"/>
    <xf numFmtId="0" fontId="3" fillId="0" borderId="0" xfId="0" applyFont="1" applyAlignment="1">
      <alignment vertical="top"/>
    </xf>
    <xf numFmtId="0" fontId="8" fillId="0" borderId="0" xfId="0" applyFont="1" applyAlignment="1">
      <alignment vertical="top"/>
    </xf>
    <xf numFmtId="0" fontId="6" fillId="0" borderId="0" xfId="0" applyFont="1" applyAlignment="1">
      <alignment horizontal="left" vertical="top"/>
    </xf>
    <xf numFmtId="0" fontId="8" fillId="0" borderId="0" xfId="0" applyFont="1" applyAlignment="1">
      <alignment horizontal="left"/>
    </xf>
    <xf numFmtId="0" fontId="4" fillId="0" borderId="0" xfId="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p.edu/catalog/12584/weight-gain-during-pregnancy-reexamining-the-guidelines" TargetMode="External"/><Relationship Id="rId2" Type="http://schemas.openxmlformats.org/officeDocument/2006/relationships/hyperlink" Target="https://www.nap.edu/catalog/25353/dietary-reference-intakes-for-sodium-and-potassium" TargetMode="External"/><Relationship Id="rId1" Type="http://schemas.openxmlformats.org/officeDocument/2006/relationships/hyperlink" Target="https://www.nap.edu/catalog/13050/dietary-reference-intakes-for-calcium-and-vitamin-d" TargetMode="External"/><Relationship Id="rId5" Type="http://schemas.openxmlformats.org/officeDocument/2006/relationships/printerSettings" Target="../printerSettings/printerSettings1.bin"/><Relationship Id="rId4" Type="http://schemas.openxmlformats.org/officeDocument/2006/relationships/hyperlink" Target="https://www.nap.edu/catalog/11537/dietary-reference-intakes-the-essential-guide-to-nutrient-requiremen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7F5B-CD32-4F45-9F2E-659F8F56DCAD}">
  <sheetPr>
    <tabColor rgb="FFC00000"/>
  </sheetPr>
  <dimension ref="A1:XFD42"/>
  <sheetViews>
    <sheetView tabSelected="1" zoomScale="90" zoomScaleNormal="90" workbookViewId="0">
      <selection activeCell="A20" sqref="A20:XFD20"/>
    </sheetView>
  </sheetViews>
  <sheetFormatPr defaultColWidth="9.15234375" defaultRowHeight="15.9" x14ac:dyDescent="0.45"/>
  <cols>
    <col min="1" max="1" width="24.15234375" style="6" customWidth="1"/>
    <col min="2" max="2" width="115" style="6" customWidth="1"/>
    <col min="3" max="3" width="111.15234375" style="6" customWidth="1"/>
    <col min="4" max="4" width="12.69140625" style="6" bestFit="1" customWidth="1"/>
    <col min="5" max="5" width="15.3828125" style="6" bestFit="1" customWidth="1"/>
    <col min="6" max="6" width="15.84375" style="6" bestFit="1" customWidth="1"/>
    <col min="7" max="16384" width="9.15234375" style="6"/>
  </cols>
  <sheetData>
    <row r="1" spans="1:2" x14ac:dyDescent="0.45">
      <c r="A1" s="25" t="s">
        <v>165</v>
      </c>
    </row>
    <row r="2" spans="1:2" x14ac:dyDescent="0.45">
      <c r="A2" s="25" t="s">
        <v>140</v>
      </c>
      <c r="B2" s="25" t="s">
        <v>141</v>
      </c>
    </row>
    <row r="4" spans="1:2" x14ac:dyDescent="0.45">
      <c r="A4" s="26" t="s">
        <v>79</v>
      </c>
    </row>
    <row r="5" spans="1:2" x14ac:dyDescent="0.45">
      <c r="A5" s="7" t="s">
        <v>159</v>
      </c>
    </row>
    <row r="6" spans="1:2" x14ac:dyDescent="0.45">
      <c r="A6" s="6">
        <v>1</v>
      </c>
      <c r="B6" s="7" t="s">
        <v>131</v>
      </c>
    </row>
    <row r="7" spans="1:2" x14ac:dyDescent="0.45">
      <c r="A7" s="6">
        <v>2</v>
      </c>
      <c r="B7" s="6" t="s">
        <v>132</v>
      </c>
    </row>
    <row r="8" spans="1:2" x14ac:dyDescent="0.45">
      <c r="A8" s="6">
        <v>3</v>
      </c>
      <c r="B8" s="6" t="s">
        <v>132</v>
      </c>
    </row>
    <row r="9" spans="1:2" x14ac:dyDescent="0.45">
      <c r="A9" s="24" t="s">
        <v>136</v>
      </c>
      <c r="B9" s="7" t="s">
        <v>133</v>
      </c>
    </row>
    <row r="10" spans="1:2" x14ac:dyDescent="0.45">
      <c r="A10" s="24" t="s">
        <v>137</v>
      </c>
      <c r="B10" s="7" t="s">
        <v>134</v>
      </c>
    </row>
    <row r="11" spans="1:2" x14ac:dyDescent="0.45">
      <c r="A11" s="6">
        <v>10</v>
      </c>
      <c r="B11" s="6" t="s">
        <v>177</v>
      </c>
    </row>
    <row r="12" spans="1:2" x14ac:dyDescent="0.45">
      <c r="A12" s="26" t="s">
        <v>113</v>
      </c>
    </row>
    <row r="13" spans="1:2" x14ac:dyDescent="0.45">
      <c r="A13" s="27" t="s">
        <v>135</v>
      </c>
    </row>
    <row r="14" spans="1:2" s="17" customFormat="1" ht="17.25" customHeight="1" x14ac:dyDescent="0.45">
      <c r="A14" s="39" t="s">
        <v>114</v>
      </c>
      <c r="B14" s="39"/>
    </row>
    <row r="15" spans="1:2" s="17" customFormat="1" ht="17.25" customHeight="1" x14ac:dyDescent="0.45">
      <c r="A15" s="39" t="s">
        <v>115</v>
      </c>
      <c r="B15" s="39"/>
    </row>
    <row r="16" spans="1:2" s="17" customFormat="1" ht="30.75" customHeight="1" x14ac:dyDescent="0.45">
      <c r="A16" s="39" t="s">
        <v>128</v>
      </c>
      <c r="B16" s="39"/>
    </row>
    <row r="17" spans="1:16384" s="17" customFormat="1" ht="15" customHeight="1" x14ac:dyDescent="0.45">
      <c r="A17" s="36" t="s">
        <v>172</v>
      </c>
      <c r="B17" s="35" t="s">
        <v>173</v>
      </c>
    </row>
    <row r="18" spans="1:16384" x14ac:dyDescent="0.45">
      <c r="B18" s="14"/>
    </row>
    <row r="19" spans="1:16384" s="13" customFormat="1" x14ac:dyDescent="0.45">
      <c r="A19" s="37" t="s">
        <v>142</v>
      </c>
      <c r="B19" s="37"/>
    </row>
    <row r="20" spans="1:16384" x14ac:dyDescent="0.45">
      <c r="A20" s="15"/>
      <c r="B20" s="14"/>
    </row>
    <row r="21" spans="1:16384" x14ac:dyDescent="0.45">
      <c r="A21" s="28" t="s">
        <v>101</v>
      </c>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c r="QM21" s="28"/>
      <c r="QN21" s="28"/>
      <c r="QO21" s="28"/>
      <c r="QP21" s="28"/>
      <c r="QQ21" s="28"/>
      <c r="QR21" s="28"/>
      <c r="QS21" s="28"/>
      <c r="QT21" s="28"/>
      <c r="QU21" s="28"/>
      <c r="QV21" s="28"/>
      <c r="QW21" s="28"/>
      <c r="QX21" s="28"/>
      <c r="QY21" s="28"/>
      <c r="QZ21" s="28"/>
      <c r="RA21" s="28"/>
      <c r="RB21" s="28"/>
      <c r="RC21" s="28"/>
      <c r="RD21" s="28"/>
      <c r="RE21" s="28"/>
      <c r="RF21" s="28"/>
      <c r="RG21" s="28"/>
      <c r="RH21" s="28"/>
      <c r="RI21" s="28"/>
      <c r="RJ21" s="28"/>
      <c r="RK21" s="28"/>
      <c r="RL21" s="28"/>
      <c r="RM21" s="28"/>
      <c r="RN21" s="28"/>
      <c r="RO21" s="28"/>
      <c r="RP21" s="28"/>
      <c r="RQ21" s="28"/>
      <c r="RR21" s="28"/>
      <c r="RS21" s="28"/>
      <c r="RT21" s="28"/>
      <c r="RU21" s="28"/>
      <c r="RV21" s="28"/>
      <c r="RW21" s="28"/>
      <c r="RX21" s="28"/>
      <c r="RY21" s="28"/>
      <c r="RZ21" s="28"/>
      <c r="SA21" s="28"/>
      <c r="SB21" s="28"/>
      <c r="SC21" s="28"/>
      <c r="SD21" s="28"/>
      <c r="SE21" s="28"/>
      <c r="SF21" s="28"/>
      <c r="SG21" s="28"/>
      <c r="SH21" s="28"/>
      <c r="SI21" s="28"/>
      <c r="SJ21" s="28"/>
      <c r="SK21" s="28"/>
      <c r="SL21" s="28"/>
      <c r="SM21" s="28"/>
      <c r="SN21" s="28"/>
      <c r="SO21" s="28"/>
      <c r="SP21" s="28"/>
      <c r="SQ21" s="28"/>
      <c r="SR21" s="28"/>
      <c r="SS21" s="28"/>
      <c r="ST21" s="28"/>
      <c r="SU21" s="28"/>
      <c r="SV21" s="28"/>
      <c r="SW21" s="28"/>
      <c r="SX21" s="28"/>
      <c r="SY21" s="28"/>
      <c r="SZ21" s="28"/>
      <c r="TA21" s="28"/>
      <c r="TB21" s="28"/>
      <c r="TC21" s="28"/>
      <c r="TD21" s="28"/>
      <c r="TE21" s="28"/>
      <c r="TF21" s="28"/>
      <c r="TG21" s="28"/>
      <c r="TH21" s="28"/>
      <c r="TI21" s="28"/>
      <c r="TJ21" s="28"/>
      <c r="TK21" s="28"/>
      <c r="TL21" s="28"/>
      <c r="TM21" s="28"/>
      <c r="TN21" s="28"/>
      <c r="TO21" s="28"/>
      <c r="TP21" s="28"/>
      <c r="TQ21" s="28"/>
      <c r="TR21" s="28"/>
      <c r="TS21" s="28"/>
      <c r="TT21" s="28"/>
      <c r="TU21" s="28"/>
      <c r="TV21" s="28"/>
      <c r="TW21" s="28"/>
      <c r="TX21" s="28"/>
      <c r="TY21" s="28"/>
      <c r="TZ21" s="28"/>
      <c r="UA21" s="28"/>
      <c r="UB21" s="28"/>
      <c r="UC21" s="28"/>
      <c r="UD21" s="28"/>
      <c r="UE21" s="28"/>
      <c r="UF21" s="28"/>
      <c r="UG21" s="28"/>
      <c r="UH21" s="28"/>
      <c r="UI21" s="28"/>
      <c r="UJ21" s="28"/>
      <c r="UK21" s="28"/>
      <c r="UL21" s="28"/>
      <c r="UM21" s="28"/>
      <c r="UN21" s="28"/>
      <c r="UO21" s="28"/>
      <c r="UP21" s="28"/>
      <c r="UQ21" s="28"/>
      <c r="UR21" s="28"/>
      <c r="US21" s="28"/>
      <c r="UT21" s="28"/>
      <c r="UU21" s="28"/>
      <c r="UV21" s="28"/>
      <c r="UW21" s="28"/>
      <c r="UX21" s="28"/>
      <c r="UY21" s="28"/>
      <c r="UZ21" s="28"/>
      <c r="VA21" s="28"/>
      <c r="VB21" s="28"/>
      <c r="VC21" s="28"/>
      <c r="VD21" s="28"/>
      <c r="VE21" s="28"/>
      <c r="VF21" s="28"/>
      <c r="VG21" s="28"/>
      <c r="VH21" s="28"/>
      <c r="VI21" s="28"/>
      <c r="VJ21" s="28"/>
      <c r="VK21" s="28"/>
      <c r="VL21" s="28"/>
      <c r="VM21" s="28"/>
      <c r="VN21" s="28"/>
      <c r="VO21" s="28"/>
      <c r="VP21" s="28"/>
      <c r="VQ21" s="28"/>
      <c r="VR21" s="28"/>
      <c r="VS21" s="28"/>
      <c r="VT21" s="28"/>
      <c r="VU21" s="28"/>
      <c r="VV21" s="28"/>
      <c r="VW21" s="28"/>
      <c r="VX21" s="28"/>
      <c r="VY21" s="28"/>
      <c r="VZ21" s="28"/>
      <c r="WA21" s="28"/>
      <c r="WB21" s="28"/>
      <c r="WC21" s="28"/>
      <c r="WD21" s="28"/>
      <c r="WE21" s="28"/>
      <c r="WF21" s="28"/>
      <c r="WG21" s="28"/>
      <c r="WH21" s="28"/>
      <c r="WI21" s="28"/>
      <c r="WJ21" s="28"/>
      <c r="WK21" s="28"/>
      <c r="WL21" s="28"/>
      <c r="WM21" s="28"/>
      <c r="WN21" s="28"/>
      <c r="WO21" s="28"/>
      <c r="WP21" s="28"/>
      <c r="WQ21" s="28"/>
      <c r="WR21" s="28"/>
      <c r="WS21" s="28"/>
      <c r="WT21" s="28"/>
      <c r="WU21" s="28"/>
      <c r="WV21" s="28"/>
      <c r="WW21" s="28"/>
      <c r="WX21" s="28"/>
      <c r="WY21" s="28"/>
      <c r="WZ21" s="28"/>
      <c r="XA21" s="28"/>
      <c r="XB21" s="28"/>
      <c r="XC21" s="28"/>
      <c r="XD21" s="28"/>
      <c r="XE21" s="28"/>
      <c r="XF21" s="28"/>
      <c r="XG21" s="28"/>
      <c r="XH21" s="28"/>
      <c r="XI21" s="28"/>
      <c r="XJ21" s="28"/>
      <c r="XK21" s="28"/>
      <c r="XL21" s="28"/>
      <c r="XM21" s="28"/>
      <c r="XN21" s="28"/>
      <c r="XO21" s="28"/>
      <c r="XP21" s="28"/>
      <c r="XQ21" s="28"/>
      <c r="XR21" s="28"/>
      <c r="XS21" s="28"/>
      <c r="XT21" s="28"/>
      <c r="XU21" s="28"/>
      <c r="XV21" s="28"/>
      <c r="XW21" s="28"/>
      <c r="XX21" s="28"/>
      <c r="XY21" s="28"/>
      <c r="XZ21" s="28"/>
      <c r="YA21" s="28"/>
      <c r="YB21" s="28"/>
      <c r="YC21" s="28"/>
      <c r="YD21" s="28"/>
      <c r="YE21" s="28"/>
      <c r="YF21" s="28"/>
      <c r="YG21" s="28"/>
      <c r="YH21" s="28"/>
      <c r="YI21" s="28"/>
      <c r="YJ21" s="28"/>
      <c r="YK21" s="28"/>
      <c r="YL21" s="28"/>
      <c r="YM21" s="28"/>
      <c r="YN21" s="28"/>
      <c r="YO21" s="28"/>
      <c r="YP21" s="28"/>
      <c r="YQ21" s="28"/>
      <c r="YR21" s="28"/>
      <c r="YS21" s="28"/>
      <c r="YT21" s="28"/>
      <c r="YU21" s="28"/>
      <c r="YV21" s="28"/>
      <c r="YW21" s="28"/>
      <c r="YX21" s="28"/>
      <c r="YY21" s="28"/>
      <c r="YZ21" s="28"/>
      <c r="ZA21" s="28"/>
      <c r="ZB21" s="28"/>
      <c r="ZC21" s="28"/>
      <c r="ZD21" s="28"/>
      <c r="ZE21" s="28"/>
      <c r="ZF21" s="28"/>
      <c r="ZG21" s="28"/>
      <c r="ZH21" s="28"/>
      <c r="ZI21" s="28"/>
      <c r="ZJ21" s="28"/>
      <c r="ZK21" s="28"/>
      <c r="ZL21" s="28"/>
      <c r="ZM21" s="28"/>
      <c r="ZN21" s="28"/>
      <c r="ZO21" s="28"/>
      <c r="ZP21" s="28"/>
      <c r="ZQ21" s="28"/>
      <c r="ZR21" s="28"/>
      <c r="ZS21" s="28"/>
      <c r="ZT21" s="28"/>
      <c r="ZU21" s="28"/>
      <c r="ZV21" s="28"/>
      <c r="ZW21" s="28"/>
      <c r="ZX21" s="28"/>
      <c r="ZY21" s="28"/>
      <c r="ZZ21" s="28"/>
      <c r="AAA21" s="28"/>
      <c r="AAB21" s="28"/>
      <c r="AAC21" s="28"/>
      <c r="AAD21" s="28"/>
      <c r="AAE21" s="28"/>
      <c r="AAF21" s="28"/>
      <c r="AAG21" s="28"/>
      <c r="AAH21" s="28"/>
      <c r="AAI21" s="28"/>
      <c r="AAJ21" s="28"/>
      <c r="AAK21" s="28"/>
      <c r="AAL21" s="28"/>
      <c r="AAM21" s="28"/>
      <c r="AAN21" s="28"/>
      <c r="AAO21" s="28"/>
      <c r="AAP21" s="28"/>
      <c r="AAQ21" s="28"/>
      <c r="AAR21" s="28"/>
      <c r="AAS21" s="28"/>
      <c r="AAT21" s="28"/>
      <c r="AAU21" s="28"/>
      <c r="AAV21" s="28"/>
      <c r="AAW21" s="28"/>
      <c r="AAX21" s="28"/>
      <c r="AAY21" s="28"/>
      <c r="AAZ21" s="28"/>
      <c r="ABA21" s="28"/>
      <c r="ABB21" s="28"/>
      <c r="ABC21" s="28"/>
      <c r="ABD21" s="28"/>
      <c r="ABE21" s="28"/>
      <c r="ABF21" s="28"/>
      <c r="ABG21" s="28"/>
      <c r="ABH21" s="28"/>
      <c r="ABI21" s="28"/>
      <c r="ABJ21" s="28"/>
      <c r="ABK21" s="28"/>
      <c r="ABL21" s="28"/>
      <c r="ABM21" s="28"/>
      <c r="ABN21" s="28"/>
      <c r="ABO21" s="28"/>
      <c r="ABP21" s="28"/>
      <c r="ABQ21" s="28"/>
      <c r="ABR21" s="28"/>
      <c r="ABS21" s="28"/>
      <c r="ABT21" s="28"/>
      <c r="ABU21" s="28"/>
      <c r="ABV21" s="28"/>
      <c r="ABW21" s="28"/>
      <c r="ABX21" s="28"/>
      <c r="ABY21" s="28"/>
      <c r="ABZ21" s="28"/>
      <c r="ACA21" s="28"/>
      <c r="ACB21" s="28"/>
      <c r="ACC21" s="28"/>
      <c r="ACD21" s="28"/>
      <c r="ACE21" s="28"/>
      <c r="ACF21" s="28"/>
      <c r="ACG21" s="28"/>
      <c r="ACH21" s="28"/>
      <c r="ACI21" s="28"/>
      <c r="ACJ21" s="28"/>
      <c r="ACK21" s="28"/>
      <c r="ACL21" s="28"/>
      <c r="ACM21" s="28"/>
      <c r="ACN21" s="28"/>
      <c r="ACO21" s="28"/>
      <c r="ACP21" s="28"/>
      <c r="ACQ21" s="28"/>
      <c r="ACR21" s="28"/>
      <c r="ACS21" s="28"/>
      <c r="ACT21" s="28"/>
      <c r="ACU21" s="28"/>
      <c r="ACV21" s="28"/>
      <c r="ACW21" s="28"/>
      <c r="ACX21" s="28"/>
      <c r="ACY21" s="28"/>
      <c r="ACZ21" s="28"/>
      <c r="ADA21" s="28"/>
      <c r="ADB21" s="28"/>
      <c r="ADC21" s="28"/>
      <c r="ADD21" s="28"/>
      <c r="ADE21" s="28"/>
      <c r="ADF21" s="28"/>
      <c r="ADG21" s="28"/>
      <c r="ADH21" s="28"/>
      <c r="ADI21" s="28"/>
      <c r="ADJ21" s="28"/>
      <c r="ADK21" s="28"/>
      <c r="ADL21" s="28"/>
      <c r="ADM21" s="28"/>
      <c r="ADN21" s="28"/>
      <c r="ADO21" s="28"/>
      <c r="ADP21" s="28"/>
      <c r="ADQ21" s="28"/>
      <c r="ADR21" s="28"/>
      <c r="ADS21" s="28"/>
      <c r="ADT21" s="28"/>
      <c r="ADU21" s="28"/>
      <c r="ADV21" s="28"/>
      <c r="ADW21" s="28"/>
      <c r="ADX21" s="28"/>
      <c r="ADY21" s="28"/>
      <c r="ADZ21" s="28"/>
      <c r="AEA21" s="28"/>
      <c r="AEB21" s="28"/>
      <c r="AEC21" s="28"/>
      <c r="AED21" s="28"/>
      <c r="AEE21" s="28"/>
      <c r="AEF21" s="28"/>
      <c r="AEG21" s="28"/>
      <c r="AEH21" s="28"/>
      <c r="AEI21" s="28"/>
      <c r="AEJ21" s="28"/>
      <c r="AEK21" s="28"/>
      <c r="AEL21" s="28"/>
      <c r="AEM21" s="28"/>
      <c r="AEN21" s="28"/>
      <c r="AEO21" s="28"/>
      <c r="AEP21" s="28"/>
      <c r="AEQ21" s="28"/>
      <c r="AER21" s="28"/>
      <c r="AES21" s="28"/>
      <c r="AET21" s="28"/>
      <c r="AEU21" s="28"/>
      <c r="AEV21" s="28"/>
      <c r="AEW21" s="28"/>
      <c r="AEX21" s="28"/>
      <c r="AEY21" s="28"/>
      <c r="AEZ21" s="28"/>
      <c r="AFA21" s="28"/>
      <c r="AFB21" s="28"/>
      <c r="AFC21" s="28"/>
      <c r="AFD21" s="28"/>
      <c r="AFE21" s="28"/>
      <c r="AFF21" s="28"/>
      <c r="AFG21" s="28"/>
      <c r="AFH21" s="28"/>
      <c r="AFI21" s="28"/>
      <c r="AFJ21" s="28"/>
      <c r="AFK21" s="28"/>
      <c r="AFL21" s="28"/>
      <c r="AFM21" s="28"/>
      <c r="AFN21" s="28"/>
      <c r="AFO21" s="28"/>
      <c r="AFP21" s="28"/>
      <c r="AFQ21" s="28"/>
      <c r="AFR21" s="28"/>
      <c r="AFS21" s="28"/>
      <c r="AFT21" s="28"/>
      <c r="AFU21" s="28"/>
      <c r="AFV21" s="28"/>
      <c r="AFW21" s="28"/>
      <c r="AFX21" s="28"/>
      <c r="AFY21" s="28"/>
      <c r="AFZ21" s="28"/>
      <c r="AGA21" s="28"/>
      <c r="AGB21" s="28"/>
      <c r="AGC21" s="28"/>
      <c r="AGD21" s="28"/>
      <c r="AGE21" s="28"/>
      <c r="AGF21" s="28"/>
      <c r="AGG21" s="28"/>
      <c r="AGH21" s="28"/>
      <c r="AGI21" s="28"/>
      <c r="AGJ21" s="28"/>
      <c r="AGK21" s="28"/>
      <c r="AGL21" s="28"/>
      <c r="AGM21" s="28"/>
      <c r="AGN21" s="28"/>
      <c r="AGO21" s="28"/>
      <c r="AGP21" s="28"/>
      <c r="AGQ21" s="28"/>
      <c r="AGR21" s="28"/>
      <c r="AGS21" s="28"/>
      <c r="AGT21" s="28"/>
      <c r="AGU21" s="28"/>
      <c r="AGV21" s="28"/>
      <c r="AGW21" s="28"/>
      <c r="AGX21" s="28"/>
      <c r="AGY21" s="28"/>
      <c r="AGZ21" s="28"/>
      <c r="AHA21" s="28"/>
      <c r="AHB21" s="28"/>
      <c r="AHC21" s="28"/>
      <c r="AHD21" s="28"/>
      <c r="AHE21" s="28"/>
      <c r="AHF21" s="28"/>
      <c r="AHG21" s="28"/>
      <c r="AHH21" s="28"/>
      <c r="AHI21" s="28"/>
      <c r="AHJ21" s="28"/>
      <c r="AHK21" s="28"/>
      <c r="AHL21" s="28"/>
      <c r="AHM21" s="28"/>
      <c r="AHN21" s="28"/>
      <c r="AHO21" s="28"/>
      <c r="AHP21" s="28"/>
      <c r="AHQ21" s="28"/>
      <c r="AHR21" s="28"/>
      <c r="AHS21" s="28"/>
      <c r="AHT21" s="28"/>
      <c r="AHU21" s="28"/>
      <c r="AHV21" s="28"/>
      <c r="AHW21" s="28"/>
      <c r="AHX21" s="28"/>
      <c r="AHY21" s="28"/>
      <c r="AHZ21" s="28"/>
      <c r="AIA21" s="28"/>
      <c r="AIB21" s="28"/>
      <c r="AIC21" s="28"/>
      <c r="AID21" s="28"/>
      <c r="AIE21" s="28"/>
      <c r="AIF21" s="28"/>
      <c r="AIG21" s="28"/>
      <c r="AIH21" s="28"/>
      <c r="AII21" s="28"/>
      <c r="AIJ21" s="28"/>
      <c r="AIK21" s="28"/>
      <c r="AIL21" s="28"/>
      <c r="AIM21" s="28"/>
      <c r="AIN21" s="28"/>
      <c r="AIO21" s="28"/>
      <c r="AIP21" s="28"/>
      <c r="AIQ21" s="28"/>
      <c r="AIR21" s="28"/>
      <c r="AIS21" s="28"/>
      <c r="AIT21" s="28"/>
      <c r="AIU21" s="28"/>
      <c r="AIV21" s="28"/>
      <c r="AIW21" s="28"/>
      <c r="AIX21" s="28"/>
      <c r="AIY21" s="28"/>
      <c r="AIZ21" s="28"/>
      <c r="AJA21" s="28"/>
      <c r="AJB21" s="28"/>
      <c r="AJC21" s="28"/>
      <c r="AJD21" s="28"/>
      <c r="AJE21" s="28"/>
      <c r="AJF21" s="28"/>
      <c r="AJG21" s="28"/>
      <c r="AJH21" s="28"/>
      <c r="AJI21" s="28"/>
      <c r="AJJ21" s="28"/>
      <c r="AJK21" s="28"/>
      <c r="AJL21" s="28"/>
      <c r="AJM21" s="28"/>
      <c r="AJN21" s="28"/>
      <c r="AJO21" s="28"/>
      <c r="AJP21" s="28"/>
      <c r="AJQ21" s="28"/>
      <c r="AJR21" s="28"/>
      <c r="AJS21" s="28"/>
      <c r="AJT21" s="28"/>
      <c r="AJU21" s="28"/>
      <c r="AJV21" s="28"/>
      <c r="AJW21" s="28"/>
      <c r="AJX21" s="28"/>
      <c r="AJY21" s="28"/>
      <c r="AJZ21" s="28"/>
      <c r="AKA21" s="28"/>
      <c r="AKB21" s="28"/>
      <c r="AKC21" s="28"/>
      <c r="AKD21" s="28"/>
      <c r="AKE21" s="28"/>
      <c r="AKF21" s="28"/>
      <c r="AKG21" s="28"/>
      <c r="AKH21" s="28"/>
      <c r="AKI21" s="28"/>
      <c r="AKJ21" s="28"/>
      <c r="AKK21" s="28"/>
      <c r="AKL21" s="28"/>
      <c r="AKM21" s="28"/>
      <c r="AKN21" s="28"/>
      <c r="AKO21" s="28"/>
      <c r="AKP21" s="28"/>
      <c r="AKQ21" s="28"/>
      <c r="AKR21" s="28"/>
      <c r="AKS21" s="28"/>
      <c r="AKT21" s="28"/>
      <c r="AKU21" s="28"/>
      <c r="AKV21" s="28"/>
      <c r="AKW21" s="28"/>
      <c r="AKX21" s="28"/>
      <c r="AKY21" s="28"/>
      <c r="AKZ21" s="28"/>
      <c r="ALA21" s="28"/>
      <c r="ALB21" s="28"/>
      <c r="ALC21" s="28"/>
      <c r="ALD21" s="28"/>
      <c r="ALE21" s="28"/>
      <c r="ALF21" s="28"/>
      <c r="ALG21" s="28"/>
      <c r="ALH21" s="28"/>
      <c r="ALI21" s="28"/>
      <c r="ALJ21" s="28"/>
      <c r="ALK21" s="28"/>
      <c r="ALL21" s="28"/>
      <c r="ALM21" s="28"/>
      <c r="ALN21" s="28"/>
      <c r="ALO21" s="28"/>
      <c r="ALP21" s="28"/>
      <c r="ALQ21" s="28"/>
      <c r="ALR21" s="28"/>
      <c r="ALS21" s="28"/>
      <c r="ALT21" s="28"/>
      <c r="ALU21" s="28"/>
      <c r="ALV21" s="28"/>
      <c r="ALW21" s="28"/>
      <c r="ALX21" s="28"/>
      <c r="ALY21" s="28"/>
      <c r="ALZ21" s="28"/>
      <c r="AMA21" s="28"/>
      <c r="AMB21" s="28"/>
      <c r="AMC21" s="28"/>
      <c r="AMD21" s="28"/>
      <c r="AME21" s="28"/>
      <c r="AMF21" s="28"/>
      <c r="AMG21" s="28"/>
      <c r="AMH21" s="28"/>
      <c r="AMI21" s="28"/>
      <c r="AMJ21" s="28"/>
      <c r="AMK21" s="28"/>
      <c r="AML21" s="28"/>
      <c r="AMM21" s="28"/>
      <c r="AMN21" s="28"/>
      <c r="AMO21" s="28"/>
      <c r="AMP21" s="28"/>
      <c r="AMQ21" s="28"/>
      <c r="AMR21" s="28"/>
      <c r="AMS21" s="28"/>
      <c r="AMT21" s="28"/>
      <c r="AMU21" s="28"/>
      <c r="AMV21" s="28"/>
      <c r="AMW21" s="28"/>
      <c r="AMX21" s="28"/>
      <c r="AMY21" s="28"/>
      <c r="AMZ21" s="28"/>
      <c r="ANA21" s="28"/>
      <c r="ANB21" s="28"/>
      <c r="ANC21" s="28"/>
      <c r="AND21" s="28"/>
      <c r="ANE21" s="28"/>
      <c r="ANF21" s="28"/>
      <c r="ANG21" s="28"/>
      <c r="ANH21" s="28"/>
      <c r="ANI21" s="28"/>
      <c r="ANJ21" s="28"/>
      <c r="ANK21" s="28"/>
      <c r="ANL21" s="28"/>
      <c r="ANM21" s="28"/>
      <c r="ANN21" s="28"/>
      <c r="ANO21" s="28"/>
      <c r="ANP21" s="28"/>
      <c r="ANQ21" s="28"/>
      <c r="ANR21" s="28"/>
      <c r="ANS21" s="28"/>
      <c r="ANT21" s="28"/>
      <c r="ANU21" s="28"/>
      <c r="ANV21" s="28"/>
      <c r="ANW21" s="28"/>
      <c r="ANX21" s="28"/>
      <c r="ANY21" s="28"/>
      <c r="ANZ21" s="28"/>
      <c r="AOA21" s="28"/>
      <c r="AOB21" s="28"/>
      <c r="AOC21" s="28"/>
      <c r="AOD21" s="28"/>
      <c r="AOE21" s="28"/>
      <c r="AOF21" s="28"/>
      <c r="AOG21" s="28"/>
      <c r="AOH21" s="28"/>
      <c r="AOI21" s="28"/>
      <c r="AOJ21" s="28"/>
      <c r="AOK21" s="28"/>
      <c r="AOL21" s="28"/>
      <c r="AOM21" s="28"/>
      <c r="AON21" s="28"/>
      <c r="AOO21" s="28"/>
      <c r="AOP21" s="28"/>
      <c r="AOQ21" s="28"/>
      <c r="AOR21" s="28"/>
      <c r="AOS21" s="28"/>
      <c r="AOT21" s="28"/>
      <c r="AOU21" s="28"/>
      <c r="AOV21" s="28"/>
      <c r="AOW21" s="28"/>
      <c r="AOX21" s="28"/>
      <c r="AOY21" s="28"/>
      <c r="AOZ21" s="28"/>
      <c r="APA21" s="28"/>
      <c r="APB21" s="28"/>
      <c r="APC21" s="28"/>
      <c r="APD21" s="28"/>
      <c r="APE21" s="28"/>
      <c r="APF21" s="28"/>
      <c r="APG21" s="28"/>
      <c r="APH21" s="28"/>
      <c r="API21" s="28"/>
      <c r="APJ21" s="28"/>
      <c r="APK21" s="28"/>
      <c r="APL21" s="28"/>
      <c r="APM21" s="28"/>
      <c r="APN21" s="28"/>
      <c r="APO21" s="28"/>
      <c r="APP21" s="28"/>
      <c r="APQ21" s="28"/>
      <c r="APR21" s="28"/>
      <c r="APS21" s="28"/>
      <c r="APT21" s="28"/>
      <c r="APU21" s="28"/>
      <c r="APV21" s="28"/>
      <c r="APW21" s="28"/>
      <c r="APX21" s="28"/>
      <c r="APY21" s="28"/>
      <c r="APZ21" s="28"/>
      <c r="AQA21" s="28"/>
      <c r="AQB21" s="28"/>
      <c r="AQC21" s="28"/>
      <c r="AQD21" s="28"/>
      <c r="AQE21" s="28"/>
      <c r="AQF21" s="28"/>
      <c r="AQG21" s="28"/>
      <c r="AQH21" s="28"/>
      <c r="AQI21" s="28"/>
      <c r="AQJ21" s="28"/>
      <c r="AQK21" s="28"/>
      <c r="AQL21" s="28"/>
      <c r="AQM21" s="28"/>
      <c r="AQN21" s="28"/>
      <c r="AQO21" s="28"/>
      <c r="AQP21" s="28"/>
      <c r="AQQ21" s="28"/>
      <c r="AQR21" s="28"/>
      <c r="AQS21" s="28"/>
      <c r="AQT21" s="28"/>
      <c r="AQU21" s="28"/>
      <c r="AQV21" s="28"/>
      <c r="AQW21" s="28"/>
      <c r="AQX21" s="28"/>
      <c r="AQY21" s="28"/>
      <c r="AQZ21" s="28"/>
      <c r="ARA21" s="28"/>
      <c r="ARB21" s="28"/>
      <c r="ARC21" s="28"/>
      <c r="ARD21" s="28"/>
      <c r="ARE21" s="28"/>
      <c r="ARF21" s="28"/>
      <c r="ARG21" s="28"/>
      <c r="ARH21" s="28"/>
      <c r="ARI21" s="28"/>
      <c r="ARJ21" s="28"/>
      <c r="ARK21" s="28"/>
      <c r="ARL21" s="28"/>
      <c r="ARM21" s="28"/>
      <c r="ARN21" s="28"/>
      <c r="ARO21" s="28"/>
      <c r="ARP21" s="28"/>
      <c r="ARQ21" s="28"/>
      <c r="ARR21" s="28"/>
      <c r="ARS21" s="28"/>
      <c r="ART21" s="28"/>
      <c r="ARU21" s="28"/>
      <c r="ARV21" s="28"/>
      <c r="ARW21" s="28"/>
      <c r="ARX21" s="28"/>
      <c r="ARY21" s="28"/>
      <c r="ARZ21" s="28"/>
      <c r="ASA21" s="28"/>
      <c r="ASB21" s="28"/>
      <c r="ASC21" s="28"/>
      <c r="ASD21" s="28"/>
      <c r="ASE21" s="28"/>
      <c r="ASF21" s="28"/>
      <c r="ASG21" s="28"/>
      <c r="ASH21" s="28"/>
      <c r="ASI21" s="28"/>
      <c r="ASJ21" s="28"/>
      <c r="ASK21" s="28"/>
      <c r="ASL21" s="28"/>
      <c r="ASM21" s="28"/>
      <c r="ASN21" s="28"/>
      <c r="ASO21" s="28"/>
      <c r="ASP21" s="28"/>
      <c r="ASQ21" s="28"/>
      <c r="ASR21" s="28"/>
      <c r="ASS21" s="28"/>
      <c r="AST21" s="28"/>
      <c r="ASU21" s="28"/>
      <c r="ASV21" s="28"/>
      <c r="ASW21" s="28"/>
      <c r="ASX21" s="28"/>
      <c r="ASY21" s="28"/>
      <c r="ASZ21" s="28"/>
      <c r="ATA21" s="28"/>
      <c r="ATB21" s="28"/>
      <c r="ATC21" s="28"/>
      <c r="ATD21" s="28"/>
      <c r="ATE21" s="28"/>
      <c r="ATF21" s="28"/>
      <c r="ATG21" s="28"/>
      <c r="ATH21" s="28"/>
      <c r="ATI21" s="28"/>
      <c r="ATJ21" s="28"/>
      <c r="ATK21" s="28"/>
      <c r="ATL21" s="28"/>
      <c r="ATM21" s="28"/>
      <c r="ATN21" s="28"/>
      <c r="ATO21" s="28"/>
      <c r="ATP21" s="28"/>
      <c r="ATQ21" s="28"/>
      <c r="ATR21" s="28"/>
      <c r="ATS21" s="28"/>
      <c r="ATT21" s="28"/>
      <c r="ATU21" s="28"/>
      <c r="ATV21" s="28"/>
      <c r="ATW21" s="28"/>
      <c r="ATX21" s="28"/>
      <c r="ATY21" s="28"/>
      <c r="ATZ21" s="28"/>
      <c r="AUA21" s="28"/>
      <c r="AUB21" s="28"/>
      <c r="AUC21" s="28"/>
      <c r="AUD21" s="28"/>
      <c r="AUE21" s="28"/>
      <c r="AUF21" s="28"/>
      <c r="AUG21" s="28"/>
      <c r="AUH21" s="28"/>
      <c r="AUI21" s="28"/>
      <c r="AUJ21" s="28"/>
      <c r="AUK21" s="28"/>
      <c r="AUL21" s="28"/>
      <c r="AUM21" s="28"/>
      <c r="AUN21" s="28"/>
      <c r="AUO21" s="28"/>
      <c r="AUP21" s="28"/>
      <c r="AUQ21" s="28"/>
      <c r="AUR21" s="28"/>
      <c r="AUS21" s="28"/>
      <c r="AUT21" s="28"/>
      <c r="AUU21" s="28"/>
      <c r="AUV21" s="28"/>
      <c r="AUW21" s="28"/>
      <c r="AUX21" s="28"/>
      <c r="AUY21" s="28"/>
      <c r="AUZ21" s="28"/>
      <c r="AVA21" s="28"/>
      <c r="AVB21" s="28"/>
      <c r="AVC21" s="28"/>
      <c r="AVD21" s="28"/>
      <c r="AVE21" s="28"/>
      <c r="AVF21" s="28"/>
      <c r="AVG21" s="28"/>
      <c r="AVH21" s="28"/>
      <c r="AVI21" s="28"/>
      <c r="AVJ21" s="28"/>
      <c r="AVK21" s="28"/>
      <c r="AVL21" s="28"/>
      <c r="AVM21" s="28"/>
      <c r="AVN21" s="28"/>
      <c r="AVO21" s="28"/>
      <c r="AVP21" s="28"/>
      <c r="AVQ21" s="28"/>
      <c r="AVR21" s="28"/>
      <c r="AVS21" s="28"/>
      <c r="AVT21" s="28"/>
      <c r="AVU21" s="28"/>
      <c r="AVV21" s="28"/>
      <c r="AVW21" s="28"/>
      <c r="AVX21" s="28"/>
      <c r="AVY21" s="28"/>
      <c r="AVZ21" s="28"/>
      <c r="AWA21" s="28"/>
      <c r="AWB21" s="28"/>
      <c r="AWC21" s="28"/>
      <c r="AWD21" s="28"/>
      <c r="AWE21" s="28"/>
      <c r="AWF21" s="28"/>
      <c r="AWG21" s="28"/>
      <c r="AWH21" s="28"/>
      <c r="AWI21" s="28"/>
      <c r="AWJ21" s="28"/>
      <c r="AWK21" s="28"/>
      <c r="AWL21" s="28"/>
      <c r="AWM21" s="28"/>
      <c r="AWN21" s="28"/>
      <c r="AWO21" s="28"/>
      <c r="AWP21" s="28"/>
      <c r="AWQ21" s="28"/>
      <c r="AWR21" s="28"/>
      <c r="AWS21" s="28"/>
      <c r="AWT21" s="28"/>
      <c r="AWU21" s="28"/>
      <c r="AWV21" s="28"/>
      <c r="AWW21" s="28"/>
      <c r="AWX21" s="28"/>
      <c r="AWY21" s="28"/>
      <c r="AWZ21" s="28"/>
      <c r="AXA21" s="28"/>
      <c r="AXB21" s="28"/>
      <c r="AXC21" s="28"/>
      <c r="AXD21" s="28"/>
      <c r="AXE21" s="28"/>
      <c r="AXF21" s="28"/>
      <c r="AXG21" s="28"/>
      <c r="AXH21" s="28"/>
      <c r="AXI21" s="28"/>
      <c r="AXJ21" s="28"/>
      <c r="AXK21" s="28"/>
      <c r="AXL21" s="28"/>
      <c r="AXM21" s="28"/>
      <c r="AXN21" s="28"/>
      <c r="AXO21" s="28"/>
      <c r="AXP21" s="28"/>
      <c r="AXQ21" s="28"/>
      <c r="AXR21" s="28"/>
      <c r="AXS21" s="28"/>
      <c r="AXT21" s="28"/>
      <c r="AXU21" s="28"/>
      <c r="AXV21" s="28"/>
      <c r="AXW21" s="28"/>
      <c r="AXX21" s="28"/>
      <c r="AXY21" s="28"/>
      <c r="AXZ21" s="28"/>
      <c r="AYA21" s="28"/>
      <c r="AYB21" s="28"/>
      <c r="AYC21" s="28"/>
      <c r="AYD21" s="28"/>
      <c r="AYE21" s="28"/>
      <c r="AYF21" s="28"/>
      <c r="AYG21" s="28"/>
      <c r="AYH21" s="28"/>
      <c r="AYI21" s="28"/>
      <c r="AYJ21" s="28"/>
      <c r="AYK21" s="28"/>
      <c r="AYL21" s="28"/>
      <c r="AYM21" s="28"/>
      <c r="AYN21" s="28"/>
      <c r="AYO21" s="28"/>
      <c r="AYP21" s="28"/>
      <c r="AYQ21" s="28"/>
      <c r="AYR21" s="28"/>
      <c r="AYS21" s="28"/>
      <c r="AYT21" s="28"/>
      <c r="AYU21" s="28"/>
      <c r="AYV21" s="28"/>
      <c r="AYW21" s="28"/>
      <c r="AYX21" s="28"/>
      <c r="AYY21" s="28"/>
      <c r="AYZ21" s="28"/>
      <c r="AZA21" s="28"/>
      <c r="AZB21" s="28"/>
      <c r="AZC21" s="28"/>
      <c r="AZD21" s="28"/>
      <c r="AZE21" s="28"/>
      <c r="AZF21" s="28"/>
      <c r="AZG21" s="28"/>
      <c r="AZH21" s="28"/>
      <c r="AZI21" s="28"/>
      <c r="AZJ21" s="28"/>
      <c r="AZK21" s="28"/>
      <c r="AZL21" s="28"/>
      <c r="AZM21" s="28"/>
      <c r="AZN21" s="28"/>
      <c r="AZO21" s="28"/>
      <c r="AZP21" s="28"/>
      <c r="AZQ21" s="28"/>
      <c r="AZR21" s="28"/>
      <c r="AZS21" s="28"/>
      <c r="AZT21" s="28"/>
      <c r="AZU21" s="28"/>
      <c r="AZV21" s="28"/>
      <c r="AZW21" s="28"/>
      <c r="AZX21" s="28"/>
      <c r="AZY21" s="28"/>
      <c r="AZZ21" s="28"/>
      <c r="BAA21" s="28"/>
      <c r="BAB21" s="28"/>
      <c r="BAC21" s="28"/>
      <c r="BAD21" s="28"/>
      <c r="BAE21" s="28"/>
      <c r="BAF21" s="28"/>
      <c r="BAG21" s="28"/>
      <c r="BAH21" s="28"/>
      <c r="BAI21" s="28"/>
      <c r="BAJ21" s="28"/>
      <c r="BAK21" s="28"/>
      <c r="BAL21" s="28"/>
      <c r="BAM21" s="28"/>
      <c r="BAN21" s="28"/>
      <c r="BAO21" s="28"/>
      <c r="BAP21" s="28"/>
      <c r="BAQ21" s="28"/>
      <c r="BAR21" s="28"/>
      <c r="BAS21" s="28"/>
      <c r="BAT21" s="28"/>
      <c r="BAU21" s="28"/>
      <c r="BAV21" s="28"/>
      <c r="BAW21" s="28"/>
      <c r="BAX21" s="28"/>
      <c r="BAY21" s="28"/>
      <c r="BAZ21" s="28"/>
      <c r="BBA21" s="28"/>
      <c r="BBB21" s="28"/>
      <c r="BBC21" s="28"/>
      <c r="BBD21" s="28"/>
      <c r="BBE21" s="28"/>
      <c r="BBF21" s="28"/>
      <c r="BBG21" s="28"/>
      <c r="BBH21" s="28"/>
      <c r="BBI21" s="28"/>
      <c r="BBJ21" s="28"/>
      <c r="BBK21" s="28"/>
      <c r="BBL21" s="28"/>
      <c r="BBM21" s="28"/>
      <c r="BBN21" s="28"/>
      <c r="BBO21" s="28"/>
      <c r="BBP21" s="28"/>
      <c r="BBQ21" s="28"/>
      <c r="BBR21" s="28"/>
      <c r="BBS21" s="28"/>
      <c r="BBT21" s="28"/>
      <c r="BBU21" s="28"/>
      <c r="BBV21" s="28"/>
      <c r="BBW21" s="28"/>
      <c r="BBX21" s="28"/>
      <c r="BBY21" s="28"/>
      <c r="BBZ21" s="28"/>
      <c r="BCA21" s="28"/>
      <c r="BCB21" s="28"/>
      <c r="BCC21" s="28"/>
      <c r="BCD21" s="28"/>
      <c r="BCE21" s="28"/>
      <c r="BCF21" s="28"/>
      <c r="BCG21" s="28"/>
      <c r="BCH21" s="28"/>
      <c r="BCI21" s="28"/>
      <c r="BCJ21" s="28"/>
      <c r="BCK21" s="28"/>
      <c r="BCL21" s="28"/>
      <c r="BCM21" s="28"/>
      <c r="BCN21" s="28"/>
      <c r="BCO21" s="28"/>
      <c r="BCP21" s="28"/>
      <c r="BCQ21" s="28"/>
      <c r="BCR21" s="28"/>
      <c r="BCS21" s="28"/>
      <c r="BCT21" s="28"/>
      <c r="BCU21" s="28"/>
      <c r="BCV21" s="28"/>
      <c r="BCW21" s="28"/>
      <c r="BCX21" s="28"/>
      <c r="BCY21" s="28"/>
      <c r="BCZ21" s="28"/>
      <c r="BDA21" s="28"/>
      <c r="BDB21" s="28"/>
      <c r="BDC21" s="28"/>
      <c r="BDD21" s="28"/>
      <c r="BDE21" s="28"/>
      <c r="BDF21" s="28"/>
      <c r="BDG21" s="28"/>
      <c r="BDH21" s="28"/>
      <c r="BDI21" s="28"/>
      <c r="BDJ21" s="28"/>
      <c r="BDK21" s="28"/>
      <c r="BDL21" s="28"/>
      <c r="BDM21" s="28"/>
      <c r="BDN21" s="28"/>
      <c r="BDO21" s="28"/>
      <c r="BDP21" s="28"/>
      <c r="BDQ21" s="28"/>
      <c r="BDR21" s="28"/>
      <c r="BDS21" s="28"/>
      <c r="BDT21" s="28"/>
      <c r="BDU21" s="28"/>
      <c r="BDV21" s="28"/>
      <c r="BDW21" s="28"/>
      <c r="BDX21" s="28"/>
      <c r="BDY21" s="28"/>
      <c r="BDZ21" s="28"/>
      <c r="BEA21" s="28"/>
      <c r="BEB21" s="28"/>
      <c r="BEC21" s="28"/>
      <c r="BED21" s="28"/>
      <c r="BEE21" s="28"/>
      <c r="BEF21" s="28"/>
      <c r="BEG21" s="28"/>
      <c r="BEH21" s="28"/>
      <c r="BEI21" s="28"/>
      <c r="BEJ21" s="28"/>
      <c r="BEK21" s="28"/>
      <c r="BEL21" s="28"/>
      <c r="BEM21" s="28"/>
      <c r="BEN21" s="28"/>
      <c r="BEO21" s="28"/>
      <c r="BEP21" s="28"/>
      <c r="BEQ21" s="28"/>
      <c r="BER21" s="28"/>
      <c r="BES21" s="28"/>
      <c r="BET21" s="28"/>
      <c r="BEU21" s="28"/>
      <c r="BEV21" s="28"/>
      <c r="BEW21" s="28"/>
      <c r="BEX21" s="28"/>
      <c r="BEY21" s="28"/>
      <c r="BEZ21" s="28"/>
      <c r="BFA21" s="28"/>
      <c r="BFB21" s="28"/>
      <c r="BFC21" s="28"/>
      <c r="BFD21" s="28"/>
      <c r="BFE21" s="28"/>
      <c r="BFF21" s="28"/>
      <c r="BFG21" s="28"/>
      <c r="BFH21" s="28"/>
      <c r="BFI21" s="28"/>
      <c r="BFJ21" s="28"/>
      <c r="BFK21" s="28"/>
      <c r="BFL21" s="28"/>
      <c r="BFM21" s="28"/>
      <c r="BFN21" s="28"/>
      <c r="BFO21" s="28"/>
      <c r="BFP21" s="28"/>
      <c r="BFQ21" s="28"/>
      <c r="BFR21" s="28"/>
      <c r="BFS21" s="28"/>
      <c r="BFT21" s="28"/>
      <c r="BFU21" s="28"/>
      <c r="BFV21" s="28"/>
      <c r="BFW21" s="28"/>
      <c r="BFX21" s="28"/>
      <c r="BFY21" s="28"/>
      <c r="BFZ21" s="28"/>
      <c r="BGA21" s="28"/>
      <c r="BGB21" s="28"/>
      <c r="BGC21" s="28"/>
      <c r="BGD21" s="28"/>
      <c r="BGE21" s="28"/>
      <c r="BGF21" s="28"/>
      <c r="BGG21" s="28"/>
      <c r="BGH21" s="28"/>
      <c r="BGI21" s="28"/>
      <c r="BGJ21" s="28"/>
      <c r="BGK21" s="28"/>
      <c r="BGL21" s="28"/>
      <c r="BGM21" s="28"/>
      <c r="BGN21" s="28"/>
      <c r="BGO21" s="28"/>
      <c r="BGP21" s="28"/>
      <c r="BGQ21" s="28"/>
      <c r="BGR21" s="28"/>
      <c r="BGS21" s="28"/>
      <c r="BGT21" s="28"/>
      <c r="BGU21" s="28"/>
      <c r="BGV21" s="28"/>
      <c r="BGW21" s="28"/>
      <c r="BGX21" s="28"/>
      <c r="BGY21" s="28"/>
      <c r="BGZ21" s="28"/>
      <c r="BHA21" s="28"/>
      <c r="BHB21" s="28"/>
      <c r="BHC21" s="28"/>
      <c r="BHD21" s="28"/>
      <c r="BHE21" s="28"/>
      <c r="BHF21" s="28"/>
      <c r="BHG21" s="28"/>
      <c r="BHH21" s="28"/>
      <c r="BHI21" s="28"/>
      <c r="BHJ21" s="28"/>
      <c r="BHK21" s="28"/>
      <c r="BHL21" s="28"/>
      <c r="BHM21" s="28"/>
      <c r="BHN21" s="28"/>
      <c r="BHO21" s="28"/>
      <c r="BHP21" s="28"/>
      <c r="BHQ21" s="28"/>
      <c r="BHR21" s="28"/>
      <c r="BHS21" s="28"/>
      <c r="BHT21" s="28"/>
      <c r="BHU21" s="28"/>
      <c r="BHV21" s="28"/>
      <c r="BHW21" s="28"/>
      <c r="BHX21" s="28"/>
      <c r="BHY21" s="28"/>
      <c r="BHZ21" s="28"/>
      <c r="BIA21" s="28"/>
      <c r="BIB21" s="28"/>
      <c r="BIC21" s="28"/>
      <c r="BID21" s="28"/>
      <c r="BIE21" s="28"/>
      <c r="BIF21" s="28"/>
      <c r="BIG21" s="28"/>
      <c r="BIH21" s="28"/>
      <c r="BII21" s="28"/>
      <c r="BIJ21" s="28"/>
      <c r="BIK21" s="28"/>
      <c r="BIL21" s="28"/>
      <c r="BIM21" s="28"/>
      <c r="BIN21" s="28"/>
      <c r="BIO21" s="28"/>
      <c r="BIP21" s="28"/>
      <c r="BIQ21" s="28"/>
      <c r="BIR21" s="28"/>
      <c r="BIS21" s="28"/>
      <c r="BIT21" s="28"/>
      <c r="BIU21" s="28"/>
      <c r="BIV21" s="28"/>
      <c r="BIW21" s="28"/>
      <c r="BIX21" s="28"/>
      <c r="BIY21" s="28"/>
      <c r="BIZ21" s="28"/>
      <c r="BJA21" s="28"/>
      <c r="BJB21" s="28"/>
      <c r="BJC21" s="28"/>
      <c r="BJD21" s="28"/>
      <c r="BJE21" s="28"/>
      <c r="BJF21" s="28"/>
      <c r="BJG21" s="28"/>
      <c r="BJH21" s="28"/>
      <c r="BJI21" s="28"/>
      <c r="BJJ21" s="28"/>
      <c r="BJK21" s="28"/>
      <c r="BJL21" s="28"/>
      <c r="BJM21" s="28"/>
      <c r="BJN21" s="28"/>
      <c r="BJO21" s="28"/>
      <c r="BJP21" s="28"/>
      <c r="BJQ21" s="28"/>
      <c r="BJR21" s="28"/>
      <c r="BJS21" s="28"/>
      <c r="BJT21" s="28"/>
      <c r="BJU21" s="28"/>
      <c r="BJV21" s="28"/>
      <c r="BJW21" s="28"/>
      <c r="BJX21" s="28"/>
      <c r="BJY21" s="28"/>
      <c r="BJZ21" s="28"/>
      <c r="BKA21" s="28"/>
      <c r="BKB21" s="28"/>
      <c r="BKC21" s="28"/>
      <c r="BKD21" s="28"/>
      <c r="BKE21" s="28"/>
      <c r="BKF21" s="28"/>
      <c r="BKG21" s="28"/>
      <c r="BKH21" s="28"/>
      <c r="BKI21" s="28"/>
      <c r="BKJ21" s="28"/>
      <c r="BKK21" s="28"/>
      <c r="BKL21" s="28"/>
      <c r="BKM21" s="28"/>
      <c r="BKN21" s="28"/>
      <c r="BKO21" s="28"/>
      <c r="BKP21" s="28"/>
      <c r="BKQ21" s="28"/>
      <c r="BKR21" s="28"/>
      <c r="BKS21" s="28"/>
      <c r="BKT21" s="28"/>
      <c r="BKU21" s="28"/>
      <c r="BKV21" s="28"/>
      <c r="BKW21" s="28"/>
      <c r="BKX21" s="28"/>
      <c r="BKY21" s="28"/>
      <c r="BKZ21" s="28"/>
      <c r="BLA21" s="28"/>
      <c r="BLB21" s="28"/>
      <c r="BLC21" s="28"/>
      <c r="BLD21" s="28"/>
      <c r="BLE21" s="28"/>
      <c r="BLF21" s="28"/>
      <c r="BLG21" s="28"/>
      <c r="BLH21" s="28"/>
      <c r="BLI21" s="28"/>
      <c r="BLJ21" s="28"/>
      <c r="BLK21" s="28"/>
      <c r="BLL21" s="28"/>
      <c r="BLM21" s="28"/>
      <c r="BLN21" s="28"/>
      <c r="BLO21" s="28"/>
      <c r="BLP21" s="28"/>
      <c r="BLQ21" s="28"/>
      <c r="BLR21" s="28"/>
      <c r="BLS21" s="28"/>
      <c r="BLT21" s="28"/>
      <c r="BLU21" s="28"/>
      <c r="BLV21" s="28"/>
      <c r="BLW21" s="28"/>
      <c r="BLX21" s="28"/>
      <c r="BLY21" s="28"/>
      <c r="BLZ21" s="28"/>
      <c r="BMA21" s="28"/>
      <c r="BMB21" s="28"/>
      <c r="BMC21" s="28"/>
      <c r="BMD21" s="28"/>
      <c r="BME21" s="28"/>
      <c r="BMF21" s="28"/>
      <c r="BMG21" s="28"/>
      <c r="BMH21" s="28"/>
      <c r="BMI21" s="28"/>
      <c r="BMJ21" s="28"/>
      <c r="BMK21" s="28"/>
      <c r="BML21" s="28"/>
      <c r="BMM21" s="28"/>
      <c r="BMN21" s="28"/>
      <c r="BMO21" s="28"/>
      <c r="BMP21" s="28"/>
      <c r="BMQ21" s="28"/>
      <c r="BMR21" s="28"/>
      <c r="BMS21" s="28"/>
      <c r="BMT21" s="28"/>
      <c r="BMU21" s="28"/>
      <c r="BMV21" s="28"/>
      <c r="BMW21" s="28"/>
      <c r="BMX21" s="28"/>
      <c r="BMY21" s="28"/>
      <c r="BMZ21" s="28"/>
      <c r="BNA21" s="28"/>
      <c r="BNB21" s="28"/>
      <c r="BNC21" s="28"/>
      <c r="BND21" s="28"/>
      <c r="BNE21" s="28"/>
      <c r="BNF21" s="28"/>
      <c r="BNG21" s="28"/>
      <c r="BNH21" s="28"/>
      <c r="BNI21" s="28"/>
      <c r="BNJ21" s="28"/>
      <c r="BNK21" s="28"/>
      <c r="BNL21" s="28"/>
      <c r="BNM21" s="28"/>
      <c r="BNN21" s="28"/>
      <c r="BNO21" s="28"/>
      <c r="BNP21" s="28"/>
      <c r="BNQ21" s="28"/>
      <c r="BNR21" s="28"/>
      <c r="BNS21" s="28"/>
      <c r="BNT21" s="28"/>
      <c r="BNU21" s="28"/>
      <c r="BNV21" s="28"/>
      <c r="BNW21" s="28"/>
      <c r="BNX21" s="28"/>
      <c r="BNY21" s="28"/>
      <c r="BNZ21" s="28"/>
      <c r="BOA21" s="28"/>
      <c r="BOB21" s="28"/>
      <c r="BOC21" s="28"/>
      <c r="BOD21" s="28"/>
      <c r="BOE21" s="28"/>
      <c r="BOF21" s="28"/>
      <c r="BOG21" s="28"/>
      <c r="BOH21" s="28"/>
      <c r="BOI21" s="28"/>
      <c r="BOJ21" s="28"/>
      <c r="BOK21" s="28"/>
      <c r="BOL21" s="28"/>
      <c r="BOM21" s="28"/>
      <c r="BON21" s="28"/>
      <c r="BOO21" s="28"/>
      <c r="BOP21" s="28"/>
      <c r="BOQ21" s="28"/>
      <c r="BOR21" s="28"/>
      <c r="BOS21" s="28"/>
      <c r="BOT21" s="28"/>
      <c r="BOU21" s="28"/>
      <c r="BOV21" s="28"/>
      <c r="BOW21" s="28"/>
      <c r="BOX21" s="28"/>
      <c r="BOY21" s="28"/>
      <c r="BOZ21" s="28"/>
      <c r="BPA21" s="28"/>
      <c r="BPB21" s="28"/>
      <c r="BPC21" s="28"/>
      <c r="BPD21" s="28"/>
      <c r="BPE21" s="28"/>
      <c r="BPF21" s="28"/>
      <c r="BPG21" s="28"/>
      <c r="BPH21" s="28"/>
      <c r="BPI21" s="28"/>
      <c r="BPJ21" s="28"/>
      <c r="BPK21" s="28"/>
      <c r="BPL21" s="28"/>
      <c r="BPM21" s="28"/>
      <c r="BPN21" s="28"/>
      <c r="BPO21" s="28"/>
      <c r="BPP21" s="28"/>
      <c r="BPQ21" s="28"/>
      <c r="BPR21" s="28"/>
      <c r="BPS21" s="28"/>
      <c r="BPT21" s="28"/>
      <c r="BPU21" s="28"/>
      <c r="BPV21" s="28"/>
      <c r="BPW21" s="28"/>
      <c r="BPX21" s="28"/>
      <c r="BPY21" s="28"/>
      <c r="BPZ21" s="28"/>
      <c r="BQA21" s="28"/>
      <c r="BQB21" s="28"/>
      <c r="BQC21" s="28"/>
      <c r="BQD21" s="28"/>
      <c r="BQE21" s="28"/>
      <c r="BQF21" s="28"/>
      <c r="BQG21" s="28"/>
      <c r="BQH21" s="28"/>
      <c r="BQI21" s="28"/>
      <c r="BQJ21" s="28"/>
      <c r="BQK21" s="28"/>
      <c r="BQL21" s="28"/>
      <c r="BQM21" s="28"/>
      <c r="BQN21" s="28"/>
      <c r="BQO21" s="28"/>
      <c r="BQP21" s="28"/>
      <c r="BQQ21" s="28"/>
      <c r="BQR21" s="28"/>
      <c r="BQS21" s="28"/>
      <c r="BQT21" s="28"/>
      <c r="BQU21" s="28"/>
      <c r="BQV21" s="28"/>
      <c r="BQW21" s="28"/>
      <c r="BQX21" s="28"/>
      <c r="BQY21" s="28"/>
      <c r="BQZ21" s="28"/>
      <c r="BRA21" s="28"/>
      <c r="BRB21" s="28"/>
      <c r="BRC21" s="28"/>
      <c r="BRD21" s="28"/>
      <c r="BRE21" s="28"/>
      <c r="BRF21" s="28"/>
      <c r="BRG21" s="28"/>
      <c r="BRH21" s="28"/>
      <c r="BRI21" s="28"/>
      <c r="BRJ21" s="28"/>
      <c r="BRK21" s="28"/>
      <c r="BRL21" s="28"/>
      <c r="BRM21" s="28"/>
      <c r="BRN21" s="28"/>
      <c r="BRO21" s="28"/>
      <c r="BRP21" s="28"/>
      <c r="BRQ21" s="28"/>
      <c r="BRR21" s="28"/>
      <c r="BRS21" s="28"/>
      <c r="BRT21" s="28"/>
      <c r="BRU21" s="28"/>
      <c r="BRV21" s="28"/>
      <c r="BRW21" s="28"/>
      <c r="BRX21" s="28"/>
      <c r="BRY21" s="28"/>
      <c r="BRZ21" s="28"/>
      <c r="BSA21" s="28"/>
      <c r="BSB21" s="28"/>
      <c r="BSC21" s="28"/>
      <c r="BSD21" s="28"/>
      <c r="BSE21" s="28"/>
      <c r="BSF21" s="28"/>
      <c r="BSG21" s="28"/>
      <c r="BSH21" s="28"/>
      <c r="BSI21" s="28"/>
      <c r="BSJ21" s="28"/>
      <c r="BSK21" s="28"/>
      <c r="BSL21" s="28"/>
      <c r="BSM21" s="28"/>
      <c r="BSN21" s="28"/>
      <c r="BSO21" s="28"/>
      <c r="BSP21" s="28"/>
      <c r="BSQ21" s="28"/>
      <c r="BSR21" s="28"/>
      <c r="BSS21" s="28"/>
      <c r="BST21" s="28"/>
      <c r="BSU21" s="28"/>
      <c r="BSV21" s="28"/>
      <c r="BSW21" s="28"/>
      <c r="BSX21" s="28"/>
      <c r="BSY21" s="28"/>
      <c r="BSZ21" s="28"/>
      <c r="BTA21" s="28"/>
      <c r="BTB21" s="28"/>
      <c r="BTC21" s="28"/>
      <c r="BTD21" s="28"/>
      <c r="BTE21" s="28"/>
      <c r="BTF21" s="28"/>
      <c r="BTG21" s="28"/>
      <c r="BTH21" s="28"/>
      <c r="BTI21" s="28"/>
      <c r="BTJ21" s="28"/>
      <c r="BTK21" s="28"/>
      <c r="BTL21" s="28"/>
      <c r="BTM21" s="28"/>
      <c r="BTN21" s="28"/>
      <c r="BTO21" s="28"/>
      <c r="BTP21" s="28"/>
      <c r="BTQ21" s="28"/>
      <c r="BTR21" s="28"/>
      <c r="BTS21" s="28"/>
      <c r="BTT21" s="28"/>
      <c r="BTU21" s="28"/>
      <c r="BTV21" s="28"/>
      <c r="BTW21" s="28"/>
      <c r="BTX21" s="28"/>
      <c r="BTY21" s="28"/>
      <c r="BTZ21" s="28"/>
      <c r="BUA21" s="28"/>
      <c r="BUB21" s="28"/>
      <c r="BUC21" s="28"/>
      <c r="BUD21" s="28"/>
      <c r="BUE21" s="28"/>
      <c r="BUF21" s="28"/>
      <c r="BUG21" s="28"/>
      <c r="BUH21" s="28"/>
      <c r="BUI21" s="28"/>
      <c r="BUJ21" s="28"/>
      <c r="BUK21" s="28"/>
      <c r="BUL21" s="28"/>
      <c r="BUM21" s="28"/>
      <c r="BUN21" s="28"/>
      <c r="BUO21" s="28"/>
      <c r="BUP21" s="28"/>
      <c r="BUQ21" s="28"/>
      <c r="BUR21" s="28"/>
      <c r="BUS21" s="28"/>
      <c r="BUT21" s="28"/>
      <c r="BUU21" s="28"/>
      <c r="BUV21" s="28"/>
      <c r="BUW21" s="28"/>
      <c r="BUX21" s="28"/>
      <c r="BUY21" s="28"/>
      <c r="BUZ21" s="28"/>
      <c r="BVA21" s="28"/>
      <c r="BVB21" s="28"/>
      <c r="BVC21" s="28"/>
      <c r="BVD21" s="28"/>
      <c r="BVE21" s="28"/>
      <c r="BVF21" s="28"/>
      <c r="BVG21" s="28"/>
      <c r="BVH21" s="28"/>
      <c r="BVI21" s="28"/>
      <c r="BVJ21" s="28"/>
      <c r="BVK21" s="28"/>
      <c r="BVL21" s="28"/>
      <c r="BVM21" s="28"/>
      <c r="BVN21" s="28"/>
      <c r="BVO21" s="28"/>
      <c r="BVP21" s="28"/>
      <c r="BVQ21" s="28"/>
      <c r="BVR21" s="28"/>
      <c r="BVS21" s="28"/>
      <c r="BVT21" s="28"/>
      <c r="BVU21" s="28"/>
      <c r="BVV21" s="28"/>
      <c r="BVW21" s="28"/>
      <c r="BVX21" s="28"/>
      <c r="BVY21" s="28"/>
      <c r="BVZ21" s="28"/>
      <c r="BWA21" s="28"/>
      <c r="BWB21" s="28"/>
      <c r="BWC21" s="28"/>
      <c r="BWD21" s="28"/>
      <c r="BWE21" s="28"/>
      <c r="BWF21" s="28"/>
      <c r="BWG21" s="28"/>
      <c r="BWH21" s="28"/>
      <c r="BWI21" s="28"/>
      <c r="BWJ21" s="28"/>
      <c r="BWK21" s="28"/>
      <c r="BWL21" s="28"/>
      <c r="BWM21" s="28"/>
      <c r="BWN21" s="28"/>
      <c r="BWO21" s="28"/>
      <c r="BWP21" s="28"/>
      <c r="BWQ21" s="28"/>
      <c r="BWR21" s="28"/>
      <c r="BWS21" s="28"/>
      <c r="BWT21" s="28"/>
      <c r="BWU21" s="28"/>
      <c r="BWV21" s="28"/>
      <c r="BWW21" s="28"/>
      <c r="BWX21" s="28"/>
      <c r="BWY21" s="28"/>
      <c r="BWZ21" s="28"/>
      <c r="BXA21" s="28"/>
      <c r="BXB21" s="28"/>
      <c r="BXC21" s="28"/>
      <c r="BXD21" s="28"/>
      <c r="BXE21" s="28"/>
      <c r="BXF21" s="28"/>
      <c r="BXG21" s="28"/>
      <c r="BXH21" s="28"/>
      <c r="BXI21" s="28"/>
      <c r="BXJ21" s="28"/>
      <c r="BXK21" s="28"/>
      <c r="BXL21" s="28"/>
      <c r="BXM21" s="28"/>
      <c r="BXN21" s="28"/>
      <c r="BXO21" s="28"/>
      <c r="BXP21" s="28"/>
      <c r="BXQ21" s="28"/>
      <c r="BXR21" s="28"/>
      <c r="BXS21" s="28"/>
      <c r="BXT21" s="28"/>
      <c r="BXU21" s="28"/>
      <c r="BXV21" s="28"/>
      <c r="BXW21" s="28"/>
      <c r="BXX21" s="28"/>
      <c r="BXY21" s="28"/>
      <c r="BXZ21" s="28"/>
      <c r="BYA21" s="28"/>
      <c r="BYB21" s="28"/>
      <c r="BYC21" s="28"/>
      <c r="BYD21" s="28"/>
      <c r="BYE21" s="28"/>
      <c r="BYF21" s="28"/>
      <c r="BYG21" s="28"/>
      <c r="BYH21" s="28"/>
      <c r="BYI21" s="28"/>
      <c r="BYJ21" s="28"/>
      <c r="BYK21" s="28"/>
      <c r="BYL21" s="28"/>
      <c r="BYM21" s="28"/>
      <c r="BYN21" s="28"/>
      <c r="BYO21" s="28"/>
      <c r="BYP21" s="28"/>
      <c r="BYQ21" s="28"/>
      <c r="BYR21" s="28"/>
      <c r="BYS21" s="28"/>
      <c r="BYT21" s="28"/>
      <c r="BYU21" s="28"/>
      <c r="BYV21" s="28"/>
      <c r="BYW21" s="28"/>
      <c r="BYX21" s="28"/>
      <c r="BYY21" s="28"/>
      <c r="BYZ21" s="28"/>
      <c r="BZA21" s="28"/>
      <c r="BZB21" s="28"/>
      <c r="BZC21" s="28"/>
      <c r="BZD21" s="28"/>
      <c r="BZE21" s="28"/>
      <c r="BZF21" s="28"/>
      <c r="BZG21" s="28"/>
      <c r="BZH21" s="28"/>
      <c r="BZI21" s="28"/>
      <c r="BZJ21" s="28"/>
      <c r="BZK21" s="28"/>
      <c r="BZL21" s="28"/>
      <c r="BZM21" s="28"/>
      <c r="BZN21" s="28"/>
      <c r="BZO21" s="28"/>
      <c r="BZP21" s="28"/>
      <c r="BZQ21" s="28"/>
      <c r="BZR21" s="28"/>
      <c r="BZS21" s="28"/>
      <c r="BZT21" s="28"/>
      <c r="BZU21" s="28"/>
      <c r="BZV21" s="28"/>
      <c r="BZW21" s="28"/>
      <c r="BZX21" s="28"/>
      <c r="BZY21" s="28"/>
      <c r="BZZ21" s="28"/>
      <c r="CAA21" s="28"/>
      <c r="CAB21" s="28"/>
      <c r="CAC21" s="28"/>
      <c r="CAD21" s="28"/>
      <c r="CAE21" s="28"/>
      <c r="CAF21" s="28"/>
      <c r="CAG21" s="28"/>
      <c r="CAH21" s="28"/>
      <c r="CAI21" s="28"/>
      <c r="CAJ21" s="28"/>
      <c r="CAK21" s="28"/>
      <c r="CAL21" s="28"/>
      <c r="CAM21" s="28"/>
      <c r="CAN21" s="28"/>
      <c r="CAO21" s="28"/>
      <c r="CAP21" s="28"/>
      <c r="CAQ21" s="28"/>
      <c r="CAR21" s="28"/>
      <c r="CAS21" s="28"/>
      <c r="CAT21" s="28"/>
      <c r="CAU21" s="28"/>
      <c r="CAV21" s="28"/>
      <c r="CAW21" s="28"/>
      <c r="CAX21" s="28"/>
      <c r="CAY21" s="28"/>
      <c r="CAZ21" s="28"/>
      <c r="CBA21" s="28"/>
      <c r="CBB21" s="28"/>
      <c r="CBC21" s="28"/>
      <c r="CBD21" s="28"/>
      <c r="CBE21" s="28"/>
      <c r="CBF21" s="28"/>
      <c r="CBG21" s="28"/>
      <c r="CBH21" s="28"/>
      <c r="CBI21" s="28"/>
      <c r="CBJ21" s="28"/>
      <c r="CBK21" s="28"/>
      <c r="CBL21" s="28"/>
      <c r="CBM21" s="28"/>
      <c r="CBN21" s="28"/>
      <c r="CBO21" s="28"/>
      <c r="CBP21" s="28"/>
      <c r="CBQ21" s="28"/>
      <c r="CBR21" s="28"/>
      <c r="CBS21" s="28"/>
      <c r="CBT21" s="28"/>
      <c r="CBU21" s="28"/>
      <c r="CBV21" s="28"/>
      <c r="CBW21" s="28"/>
      <c r="CBX21" s="28"/>
      <c r="CBY21" s="28"/>
      <c r="CBZ21" s="28"/>
      <c r="CCA21" s="28"/>
      <c r="CCB21" s="28"/>
      <c r="CCC21" s="28"/>
      <c r="CCD21" s="28"/>
      <c r="CCE21" s="28"/>
      <c r="CCF21" s="28"/>
      <c r="CCG21" s="28"/>
      <c r="CCH21" s="28"/>
      <c r="CCI21" s="28"/>
      <c r="CCJ21" s="28"/>
      <c r="CCK21" s="28"/>
      <c r="CCL21" s="28"/>
      <c r="CCM21" s="28"/>
      <c r="CCN21" s="28"/>
      <c r="CCO21" s="28"/>
      <c r="CCP21" s="28"/>
      <c r="CCQ21" s="28"/>
      <c r="CCR21" s="28"/>
      <c r="CCS21" s="28"/>
      <c r="CCT21" s="28"/>
      <c r="CCU21" s="28"/>
      <c r="CCV21" s="28"/>
      <c r="CCW21" s="28"/>
      <c r="CCX21" s="28"/>
      <c r="CCY21" s="28"/>
      <c r="CCZ21" s="28"/>
      <c r="CDA21" s="28"/>
      <c r="CDB21" s="28"/>
      <c r="CDC21" s="28"/>
      <c r="CDD21" s="28"/>
      <c r="CDE21" s="28"/>
      <c r="CDF21" s="28"/>
      <c r="CDG21" s="28"/>
      <c r="CDH21" s="28"/>
      <c r="CDI21" s="28"/>
      <c r="CDJ21" s="28"/>
      <c r="CDK21" s="28"/>
      <c r="CDL21" s="28"/>
      <c r="CDM21" s="28"/>
      <c r="CDN21" s="28"/>
      <c r="CDO21" s="28"/>
      <c r="CDP21" s="28"/>
      <c r="CDQ21" s="28"/>
      <c r="CDR21" s="28"/>
      <c r="CDS21" s="28"/>
      <c r="CDT21" s="28"/>
      <c r="CDU21" s="28"/>
      <c r="CDV21" s="28"/>
      <c r="CDW21" s="28"/>
      <c r="CDX21" s="28"/>
      <c r="CDY21" s="28"/>
      <c r="CDZ21" s="28"/>
      <c r="CEA21" s="28"/>
      <c r="CEB21" s="28"/>
      <c r="CEC21" s="28"/>
      <c r="CED21" s="28"/>
      <c r="CEE21" s="28"/>
      <c r="CEF21" s="28"/>
      <c r="CEG21" s="28"/>
      <c r="CEH21" s="28"/>
      <c r="CEI21" s="28"/>
      <c r="CEJ21" s="28"/>
      <c r="CEK21" s="28"/>
      <c r="CEL21" s="28"/>
      <c r="CEM21" s="28"/>
      <c r="CEN21" s="28"/>
      <c r="CEO21" s="28"/>
      <c r="CEP21" s="28"/>
      <c r="CEQ21" s="28"/>
      <c r="CER21" s="28"/>
      <c r="CES21" s="28"/>
      <c r="CET21" s="28"/>
      <c r="CEU21" s="28"/>
      <c r="CEV21" s="28"/>
      <c r="CEW21" s="28"/>
      <c r="CEX21" s="28"/>
      <c r="CEY21" s="28"/>
      <c r="CEZ21" s="28"/>
      <c r="CFA21" s="28"/>
      <c r="CFB21" s="28"/>
      <c r="CFC21" s="28"/>
      <c r="CFD21" s="28"/>
      <c r="CFE21" s="28"/>
      <c r="CFF21" s="28"/>
      <c r="CFG21" s="28"/>
      <c r="CFH21" s="28"/>
      <c r="CFI21" s="28"/>
      <c r="CFJ21" s="28"/>
      <c r="CFK21" s="28"/>
      <c r="CFL21" s="28"/>
      <c r="CFM21" s="28"/>
      <c r="CFN21" s="28"/>
      <c r="CFO21" s="28"/>
      <c r="CFP21" s="28"/>
      <c r="CFQ21" s="28"/>
      <c r="CFR21" s="28"/>
      <c r="CFS21" s="28"/>
      <c r="CFT21" s="28"/>
      <c r="CFU21" s="28"/>
      <c r="CFV21" s="28"/>
      <c r="CFW21" s="28"/>
      <c r="CFX21" s="28"/>
      <c r="CFY21" s="28"/>
      <c r="CFZ21" s="28"/>
      <c r="CGA21" s="28"/>
      <c r="CGB21" s="28"/>
      <c r="CGC21" s="28"/>
      <c r="CGD21" s="28"/>
      <c r="CGE21" s="28"/>
      <c r="CGF21" s="28"/>
      <c r="CGG21" s="28"/>
      <c r="CGH21" s="28"/>
      <c r="CGI21" s="28"/>
      <c r="CGJ21" s="28"/>
      <c r="CGK21" s="28"/>
      <c r="CGL21" s="28"/>
      <c r="CGM21" s="28"/>
      <c r="CGN21" s="28"/>
      <c r="CGO21" s="28"/>
      <c r="CGP21" s="28"/>
      <c r="CGQ21" s="28"/>
      <c r="CGR21" s="28"/>
      <c r="CGS21" s="28"/>
      <c r="CGT21" s="28"/>
      <c r="CGU21" s="28"/>
      <c r="CGV21" s="28"/>
      <c r="CGW21" s="28"/>
      <c r="CGX21" s="28"/>
      <c r="CGY21" s="28"/>
      <c r="CGZ21" s="28"/>
      <c r="CHA21" s="28"/>
      <c r="CHB21" s="28"/>
      <c r="CHC21" s="28"/>
      <c r="CHD21" s="28"/>
      <c r="CHE21" s="28"/>
      <c r="CHF21" s="28"/>
      <c r="CHG21" s="28"/>
      <c r="CHH21" s="28"/>
      <c r="CHI21" s="28"/>
      <c r="CHJ21" s="28"/>
      <c r="CHK21" s="28"/>
      <c r="CHL21" s="28"/>
      <c r="CHM21" s="28"/>
      <c r="CHN21" s="28"/>
      <c r="CHO21" s="28"/>
      <c r="CHP21" s="28"/>
      <c r="CHQ21" s="28"/>
      <c r="CHR21" s="28"/>
      <c r="CHS21" s="28"/>
      <c r="CHT21" s="28"/>
      <c r="CHU21" s="28"/>
      <c r="CHV21" s="28"/>
      <c r="CHW21" s="28"/>
      <c r="CHX21" s="28"/>
      <c r="CHY21" s="28"/>
      <c r="CHZ21" s="28"/>
      <c r="CIA21" s="28"/>
      <c r="CIB21" s="28"/>
      <c r="CIC21" s="28"/>
      <c r="CID21" s="28"/>
      <c r="CIE21" s="28"/>
      <c r="CIF21" s="28"/>
      <c r="CIG21" s="28"/>
      <c r="CIH21" s="28"/>
      <c r="CII21" s="28"/>
      <c r="CIJ21" s="28"/>
      <c r="CIK21" s="28"/>
      <c r="CIL21" s="28"/>
      <c r="CIM21" s="28"/>
      <c r="CIN21" s="28"/>
      <c r="CIO21" s="28"/>
      <c r="CIP21" s="28"/>
      <c r="CIQ21" s="28"/>
      <c r="CIR21" s="28"/>
      <c r="CIS21" s="28"/>
      <c r="CIT21" s="28"/>
      <c r="CIU21" s="28"/>
      <c r="CIV21" s="28"/>
      <c r="CIW21" s="28"/>
      <c r="CIX21" s="28"/>
      <c r="CIY21" s="28"/>
      <c r="CIZ21" s="28"/>
      <c r="CJA21" s="28"/>
      <c r="CJB21" s="28"/>
      <c r="CJC21" s="28"/>
      <c r="CJD21" s="28"/>
      <c r="CJE21" s="28"/>
      <c r="CJF21" s="28"/>
      <c r="CJG21" s="28"/>
      <c r="CJH21" s="28"/>
      <c r="CJI21" s="28"/>
      <c r="CJJ21" s="28"/>
      <c r="CJK21" s="28"/>
      <c r="CJL21" s="28"/>
      <c r="CJM21" s="28"/>
      <c r="CJN21" s="28"/>
      <c r="CJO21" s="28"/>
      <c r="CJP21" s="28"/>
      <c r="CJQ21" s="28"/>
      <c r="CJR21" s="28"/>
      <c r="CJS21" s="28"/>
      <c r="CJT21" s="28"/>
      <c r="CJU21" s="28"/>
      <c r="CJV21" s="28"/>
      <c r="CJW21" s="28"/>
      <c r="CJX21" s="28"/>
      <c r="CJY21" s="28"/>
      <c r="CJZ21" s="28"/>
      <c r="CKA21" s="28"/>
      <c r="CKB21" s="28"/>
      <c r="CKC21" s="28"/>
      <c r="CKD21" s="28"/>
      <c r="CKE21" s="28"/>
      <c r="CKF21" s="28"/>
      <c r="CKG21" s="28"/>
      <c r="CKH21" s="28"/>
      <c r="CKI21" s="28"/>
      <c r="CKJ21" s="28"/>
      <c r="CKK21" s="28"/>
      <c r="CKL21" s="28"/>
      <c r="CKM21" s="28"/>
      <c r="CKN21" s="28"/>
      <c r="CKO21" s="28"/>
      <c r="CKP21" s="28"/>
      <c r="CKQ21" s="28"/>
      <c r="CKR21" s="28"/>
      <c r="CKS21" s="28"/>
      <c r="CKT21" s="28"/>
      <c r="CKU21" s="28"/>
      <c r="CKV21" s="28"/>
      <c r="CKW21" s="28"/>
      <c r="CKX21" s="28"/>
      <c r="CKY21" s="28"/>
      <c r="CKZ21" s="28"/>
      <c r="CLA21" s="28"/>
      <c r="CLB21" s="28"/>
      <c r="CLC21" s="28"/>
      <c r="CLD21" s="28"/>
      <c r="CLE21" s="28"/>
      <c r="CLF21" s="28"/>
      <c r="CLG21" s="28"/>
      <c r="CLH21" s="28"/>
      <c r="CLI21" s="28"/>
      <c r="CLJ21" s="28"/>
      <c r="CLK21" s="28"/>
      <c r="CLL21" s="28"/>
      <c r="CLM21" s="28"/>
      <c r="CLN21" s="28"/>
      <c r="CLO21" s="28"/>
      <c r="CLP21" s="28"/>
      <c r="CLQ21" s="28"/>
      <c r="CLR21" s="28"/>
      <c r="CLS21" s="28"/>
      <c r="CLT21" s="28"/>
      <c r="CLU21" s="28"/>
      <c r="CLV21" s="28"/>
      <c r="CLW21" s="28"/>
      <c r="CLX21" s="28"/>
      <c r="CLY21" s="28"/>
      <c r="CLZ21" s="28"/>
      <c r="CMA21" s="28"/>
      <c r="CMB21" s="28"/>
      <c r="CMC21" s="28"/>
      <c r="CMD21" s="28"/>
      <c r="CME21" s="28"/>
      <c r="CMF21" s="28"/>
      <c r="CMG21" s="28"/>
      <c r="CMH21" s="28"/>
      <c r="CMI21" s="28"/>
      <c r="CMJ21" s="28"/>
      <c r="CMK21" s="28"/>
      <c r="CML21" s="28"/>
      <c r="CMM21" s="28"/>
      <c r="CMN21" s="28"/>
      <c r="CMO21" s="28"/>
      <c r="CMP21" s="28"/>
      <c r="CMQ21" s="28"/>
      <c r="CMR21" s="28"/>
      <c r="CMS21" s="28"/>
      <c r="CMT21" s="28"/>
      <c r="CMU21" s="28"/>
      <c r="CMV21" s="28"/>
      <c r="CMW21" s="28"/>
      <c r="CMX21" s="28"/>
      <c r="CMY21" s="28"/>
      <c r="CMZ21" s="28"/>
      <c r="CNA21" s="28"/>
      <c r="CNB21" s="28"/>
      <c r="CNC21" s="28"/>
      <c r="CND21" s="28"/>
      <c r="CNE21" s="28"/>
      <c r="CNF21" s="28"/>
      <c r="CNG21" s="28"/>
      <c r="CNH21" s="28"/>
      <c r="CNI21" s="28"/>
      <c r="CNJ21" s="28"/>
      <c r="CNK21" s="28"/>
      <c r="CNL21" s="28"/>
      <c r="CNM21" s="28"/>
      <c r="CNN21" s="28"/>
      <c r="CNO21" s="28"/>
      <c r="CNP21" s="28"/>
      <c r="CNQ21" s="28"/>
      <c r="CNR21" s="28"/>
      <c r="CNS21" s="28"/>
      <c r="CNT21" s="28"/>
      <c r="CNU21" s="28"/>
      <c r="CNV21" s="28"/>
      <c r="CNW21" s="28"/>
      <c r="CNX21" s="28"/>
      <c r="CNY21" s="28"/>
      <c r="CNZ21" s="28"/>
      <c r="COA21" s="28"/>
      <c r="COB21" s="28"/>
      <c r="COC21" s="28"/>
      <c r="COD21" s="28"/>
      <c r="COE21" s="28"/>
      <c r="COF21" s="28"/>
      <c r="COG21" s="28"/>
      <c r="COH21" s="28"/>
      <c r="COI21" s="28"/>
      <c r="COJ21" s="28"/>
      <c r="COK21" s="28"/>
      <c r="COL21" s="28"/>
      <c r="COM21" s="28"/>
      <c r="CON21" s="28"/>
      <c r="COO21" s="28"/>
      <c r="COP21" s="28"/>
      <c r="COQ21" s="28"/>
      <c r="COR21" s="28"/>
      <c r="COS21" s="28"/>
      <c r="COT21" s="28"/>
      <c r="COU21" s="28"/>
      <c r="COV21" s="28"/>
      <c r="COW21" s="28"/>
      <c r="COX21" s="28"/>
      <c r="COY21" s="28"/>
      <c r="COZ21" s="28"/>
      <c r="CPA21" s="28"/>
      <c r="CPB21" s="28"/>
      <c r="CPC21" s="28"/>
      <c r="CPD21" s="28"/>
      <c r="CPE21" s="28"/>
      <c r="CPF21" s="28"/>
      <c r="CPG21" s="28"/>
      <c r="CPH21" s="28"/>
      <c r="CPI21" s="28"/>
      <c r="CPJ21" s="28"/>
      <c r="CPK21" s="28"/>
      <c r="CPL21" s="28"/>
      <c r="CPM21" s="28"/>
      <c r="CPN21" s="28"/>
      <c r="CPO21" s="28"/>
      <c r="CPP21" s="28"/>
      <c r="CPQ21" s="28"/>
      <c r="CPR21" s="28"/>
      <c r="CPS21" s="28"/>
      <c r="CPT21" s="28"/>
      <c r="CPU21" s="28"/>
      <c r="CPV21" s="28"/>
      <c r="CPW21" s="28"/>
      <c r="CPX21" s="28"/>
      <c r="CPY21" s="28"/>
      <c r="CPZ21" s="28"/>
      <c r="CQA21" s="28"/>
      <c r="CQB21" s="28"/>
      <c r="CQC21" s="28"/>
      <c r="CQD21" s="28"/>
      <c r="CQE21" s="28"/>
      <c r="CQF21" s="28"/>
      <c r="CQG21" s="28"/>
      <c r="CQH21" s="28"/>
      <c r="CQI21" s="28"/>
      <c r="CQJ21" s="28"/>
      <c r="CQK21" s="28"/>
      <c r="CQL21" s="28"/>
      <c r="CQM21" s="28"/>
      <c r="CQN21" s="28"/>
      <c r="CQO21" s="28"/>
      <c r="CQP21" s="28"/>
      <c r="CQQ21" s="28"/>
      <c r="CQR21" s="28"/>
      <c r="CQS21" s="28"/>
      <c r="CQT21" s="28"/>
      <c r="CQU21" s="28"/>
      <c r="CQV21" s="28"/>
      <c r="CQW21" s="28"/>
      <c r="CQX21" s="28"/>
      <c r="CQY21" s="28"/>
      <c r="CQZ21" s="28"/>
      <c r="CRA21" s="28"/>
      <c r="CRB21" s="28"/>
      <c r="CRC21" s="28"/>
      <c r="CRD21" s="28"/>
      <c r="CRE21" s="28"/>
      <c r="CRF21" s="28"/>
      <c r="CRG21" s="28"/>
      <c r="CRH21" s="28"/>
      <c r="CRI21" s="28"/>
      <c r="CRJ21" s="28"/>
      <c r="CRK21" s="28"/>
      <c r="CRL21" s="28"/>
      <c r="CRM21" s="28"/>
      <c r="CRN21" s="28"/>
      <c r="CRO21" s="28"/>
      <c r="CRP21" s="28"/>
      <c r="CRQ21" s="28"/>
      <c r="CRR21" s="28"/>
      <c r="CRS21" s="28"/>
      <c r="CRT21" s="28"/>
      <c r="CRU21" s="28"/>
      <c r="CRV21" s="28"/>
      <c r="CRW21" s="28"/>
      <c r="CRX21" s="28"/>
      <c r="CRY21" s="28"/>
      <c r="CRZ21" s="28"/>
      <c r="CSA21" s="28"/>
      <c r="CSB21" s="28"/>
      <c r="CSC21" s="28"/>
      <c r="CSD21" s="28"/>
      <c r="CSE21" s="28"/>
      <c r="CSF21" s="28"/>
      <c r="CSG21" s="28"/>
      <c r="CSH21" s="28"/>
      <c r="CSI21" s="28"/>
      <c r="CSJ21" s="28"/>
      <c r="CSK21" s="28"/>
      <c r="CSL21" s="28"/>
      <c r="CSM21" s="28"/>
      <c r="CSN21" s="28"/>
      <c r="CSO21" s="28"/>
      <c r="CSP21" s="28"/>
      <c r="CSQ21" s="28"/>
      <c r="CSR21" s="28"/>
      <c r="CSS21" s="28"/>
      <c r="CST21" s="28"/>
      <c r="CSU21" s="28"/>
      <c r="CSV21" s="28"/>
      <c r="CSW21" s="28"/>
      <c r="CSX21" s="28"/>
      <c r="CSY21" s="28"/>
      <c r="CSZ21" s="28"/>
      <c r="CTA21" s="28"/>
      <c r="CTB21" s="28"/>
      <c r="CTC21" s="28"/>
      <c r="CTD21" s="28"/>
      <c r="CTE21" s="28"/>
      <c r="CTF21" s="28"/>
      <c r="CTG21" s="28"/>
      <c r="CTH21" s="28"/>
      <c r="CTI21" s="28"/>
      <c r="CTJ21" s="28"/>
      <c r="CTK21" s="28"/>
      <c r="CTL21" s="28"/>
      <c r="CTM21" s="28"/>
      <c r="CTN21" s="28"/>
      <c r="CTO21" s="28"/>
      <c r="CTP21" s="28"/>
      <c r="CTQ21" s="28"/>
      <c r="CTR21" s="28"/>
      <c r="CTS21" s="28"/>
      <c r="CTT21" s="28"/>
      <c r="CTU21" s="28"/>
      <c r="CTV21" s="28"/>
      <c r="CTW21" s="28"/>
      <c r="CTX21" s="28"/>
      <c r="CTY21" s="28"/>
      <c r="CTZ21" s="28"/>
      <c r="CUA21" s="28"/>
      <c r="CUB21" s="28"/>
      <c r="CUC21" s="28"/>
      <c r="CUD21" s="28"/>
      <c r="CUE21" s="28"/>
      <c r="CUF21" s="28"/>
      <c r="CUG21" s="28"/>
      <c r="CUH21" s="28"/>
      <c r="CUI21" s="28"/>
      <c r="CUJ21" s="28"/>
      <c r="CUK21" s="28"/>
      <c r="CUL21" s="28"/>
      <c r="CUM21" s="28"/>
      <c r="CUN21" s="28"/>
      <c r="CUO21" s="28"/>
      <c r="CUP21" s="28"/>
      <c r="CUQ21" s="28"/>
      <c r="CUR21" s="28"/>
      <c r="CUS21" s="28"/>
      <c r="CUT21" s="28"/>
      <c r="CUU21" s="28"/>
      <c r="CUV21" s="28"/>
      <c r="CUW21" s="28"/>
      <c r="CUX21" s="28"/>
      <c r="CUY21" s="28"/>
      <c r="CUZ21" s="28"/>
      <c r="CVA21" s="28"/>
      <c r="CVB21" s="28"/>
      <c r="CVC21" s="28"/>
      <c r="CVD21" s="28"/>
      <c r="CVE21" s="28"/>
      <c r="CVF21" s="28"/>
      <c r="CVG21" s="28"/>
      <c r="CVH21" s="28"/>
      <c r="CVI21" s="28"/>
      <c r="CVJ21" s="28"/>
      <c r="CVK21" s="28"/>
      <c r="CVL21" s="28"/>
      <c r="CVM21" s="28"/>
      <c r="CVN21" s="28"/>
      <c r="CVO21" s="28"/>
      <c r="CVP21" s="28"/>
      <c r="CVQ21" s="28"/>
      <c r="CVR21" s="28"/>
      <c r="CVS21" s="28"/>
      <c r="CVT21" s="28"/>
      <c r="CVU21" s="28"/>
      <c r="CVV21" s="28"/>
      <c r="CVW21" s="28"/>
      <c r="CVX21" s="28"/>
      <c r="CVY21" s="28"/>
      <c r="CVZ21" s="28"/>
      <c r="CWA21" s="28"/>
      <c r="CWB21" s="28"/>
      <c r="CWC21" s="28"/>
      <c r="CWD21" s="28"/>
      <c r="CWE21" s="28"/>
      <c r="CWF21" s="28"/>
      <c r="CWG21" s="28"/>
      <c r="CWH21" s="28"/>
      <c r="CWI21" s="28"/>
      <c r="CWJ21" s="28"/>
      <c r="CWK21" s="28"/>
      <c r="CWL21" s="28"/>
      <c r="CWM21" s="28"/>
      <c r="CWN21" s="28"/>
      <c r="CWO21" s="28"/>
      <c r="CWP21" s="28"/>
      <c r="CWQ21" s="28"/>
      <c r="CWR21" s="28"/>
      <c r="CWS21" s="28"/>
      <c r="CWT21" s="28"/>
      <c r="CWU21" s="28"/>
      <c r="CWV21" s="28"/>
      <c r="CWW21" s="28"/>
      <c r="CWX21" s="28"/>
      <c r="CWY21" s="28"/>
      <c r="CWZ21" s="28"/>
      <c r="CXA21" s="28"/>
      <c r="CXB21" s="28"/>
      <c r="CXC21" s="28"/>
      <c r="CXD21" s="28"/>
      <c r="CXE21" s="28"/>
      <c r="CXF21" s="28"/>
      <c r="CXG21" s="28"/>
      <c r="CXH21" s="28"/>
      <c r="CXI21" s="28"/>
      <c r="CXJ21" s="28"/>
      <c r="CXK21" s="28"/>
      <c r="CXL21" s="28"/>
      <c r="CXM21" s="28"/>
      <c r="CXN21" s="28"/>
      <c r="CXO21" s="28"/>
      <c r="CXP21" s="28"/>
      <c r="CXQ21" s="28"/>
      <c r="CXR21" s="28"/>
      <c r="CXS21" s="28"/>
      <c r="CXT21" s="28"/>
      <c r="CXU21" s="28"/>
      <c r="CXV21" s="28"/>
      <c r="CXW21" s="28"/>
      <c r="CXX21" s="28"/>
      <c r="CXY21" s="28"/>
      <c r="CXZ21" s="28"/>
      <c r="CYA21" s="28"/>
      <c r="CYB21" s="28"/>
      <c r="CYC21" s="28"/>
      <c r="CYD21" s="28"/>
      <c r="CYE21" s="28"/>
      <c r="CYF21" s="28"/>
      <c r="CYG21" s="28"/>
      <c r="CYH21" s="28"/>
      <c r="CYI21" s="28"/>
      <c r="CYJ21" s="28"/>
      <c r="CYK21" s="28"/>
      <c r="CYL21" s="28"/>
      <c r="CYM21" s="28"/>
      <c r="CYN21" s="28"/>
      <c r="CYO21" s="28"/>
      <c r="CYP21" s="28"/>
      <c r="CYQ21" s="28"/>
      <c r="CYR21" s="28"/>
      <c r="CYS21" s="28"/>
      <c r="CYT21" s="28"/>
      <c r="CYU21" s="28"/>
      <c r="CYV21" s="28"/>
      <c r="CYW21" s="28"/>
      <c r="CYX21" s="28"/>
      <c r="CYY21" s="28"/>
      <c r="CYZ21" s="28"/>
      <c r="CZA21" s="28"/>
      <c r="CZB21" s="28"/>
      <c r="CZC21" s="28"/>
      <c r="CZD21" s="28"/>
      <c r="CZE21" s="28"/>
      <c r="CZF21" s="28"/>
      <c r="CZG21" s="28"/>
      <c r="CZH21" s="28"/>
      <c r="CZI21" s="28"/>
      <c r="CZJ21" s="28"/>
      <c r="CZK21" s="28"/>
      <c r="CZL21" s="28"/>
      <c r="CZM21" s="28"/>
      <c r="CZN21" s="28"/>
      <c r="CZO21" s="28"/>
      <c r="CZP21" s="28"/>
      <c r="CZQ21" s="28"/>
      <c r="CZR21" s="28"/>
      <c r="CZS21" s="28"/>
      <c r="CZT21" s="28"/>
      <c r="CZU21" s="28"/>
      <c r="CZV21" s="28"/>
      <c r="CZW21" s="28"/>
      <c r="CZX21" s="28"/>
      <c r="CZY21" s="28"/>
      <c r="CZZ21" s="28"/>
      <c r="DAA21" s="28"/>
      <c r="DAB21" s="28"/>
      <c r="DAC21" s="28"/>
      <c r="DAD21" s="28"/>
      <c r="DAE21" s="28"/>
      <c r="DAF21" s="28"/>
      <c r="DAG21" s="28"/>
      <c r="DAH21" s="28"/>
      <c r="DAI21" s="28"/>
      <c r="DAJ21" s="28"/>
      <c r="DAK21" s="28"/>
      <c r="DAL21" s="28"/>
      <c r="DAM21" s="28"/>
      <c r="DAN21" s="28"/>
      <c r="DAO21" s="28"/>
      <c r="DAP21" s="28"/>
      <c r="DAQ21" s="28"/>
      <c r="DAR21" s="28"/>
      <c r="DAS21" s="28"/>
      <c r="DAT21" s="28"/>
      <c r="DAU21" s="28"/>
      <c r="DAV21" s="28"/>
      <c r="DAW21" s="28"/>
      <c r="DAX21" s="28"/>
      <c r="DAY21" s="28"/>
      <c r="DAZ21" s="28"/>
      <c r="DBA21" s="28"/>
      <c r="DBB21" s="28"/>
      <c r="DBC21" s="28"/>
      <c r="DBD21" s="28"/>
      <c r="DBE21" s="28"/>
      <c r="DBF21" s="28"/>
      <c r="DBG21" s="28"/>
      <c r="DBH21" s="28"/>
      <c r="DBI21" s="28"/>
      <c r="DBJ21" s="28"/>
      <c r="DBK21" s="28"/>
      <c r="DBL21" s="28"/>
      <c r="DBM21" s="28"/>
      <c r="DBN21" s="28"/>
      <c r="DBO21" s="28"/>
      <c r="DBP21" s="28"/>
      <c r="DBQ21" s="28"/>
      <c r="DBR21" s="28"/>
      <c r="DBS21" s="28"/>
      <c r="DBT21" s="28"/>
      <c r="DBU21" s="28"/>
      <c r="DBV21" s="28"/>
      <c r="DBW21" s="28"/>
      <c r="DBX21" s="28"/>
      <c r="DBY21" s="28"/>
      <c r="DBZ21" s="28"/>
      <c r="DCA21" s="28"/>
      <c r="DCB21" s="28"/>
      <c r="DCC21" s="28"/>
      <c r="DCD21" s="28"/>
      <c r="DCE21" s="28"/>
      <c r="DCF21" s="28"/>
      <c r="DCG21" s="28"/>
      <c r="DCH21" s="28"/>
      <c r="DCI21" s="28"/>
      <c r="DCJ21" s="28"/>
      <c r="DCK21" s="28"/>
      <c r="DCL21" s="28"/>
      <c r="DCM21" s="28"/>
      <c r="DCN21" s="28"/>
      <c r="DCO21" s="28"/>
      <c r="DCP21" s="28"/>
      <c r="DCQ21" s="28"/>
      <c r="DCR21" s="28"/>
      <c r="DCS21" s="28"/>
      <c r="DCT21" s="28"/>
      <c r="DCU21" s="28"/>
      <c r="DCV21" s="28"/>
      <c r="DCW21" s="28"/>
      <c r="DCX21" s="28"/>
      <c r="DCY21" s="28"/>
      <c r="DCZ21" s="28"/>
      <c r="DDA21" s="28"/>
      <c r="DDB21" s="28"/>
      <c r="DDC21" s="28"/>
      <c r="DDD21" s="28"/>
      <c r="DDE21" s="28"/>
      <c r="DDF21" s="28"/>
      <c r="DDG21" s="28"/>
      <c r="DDH21" s="28"/>
      <c r="DDI21" s="28"/>
      <c r="DDJ21" s="28"/>
      <c r="DDK21" s="28"/>
      <c r="DDL21" s="28"/>
      <c r="DDM21" s="28"/>
      <c r="DDN21" s="28"/>
      <c r="DDO21" s="28"/>
      <c r="DDP21" s="28"/>
      <c r="DDQ21" s="28"/>
      <c r="DDR21" s="28"/>
      <c r="DDS21" s="28"/>
      <c r="DDT21" s="28"/>
      <c r="DDU21" s="28"/>
      <c r="DDV21" s="28"/>
      <c r="DDW21" s="28"/>
      <c r="DDX21" s="28"/>
      <c r="DDY21" s="28"/>
      <c r="DDZ21" s="28"/>
      <c r="DEA21" s="28"/>
      <c r="DEB21" s="28"/>
      <c r="DEC21" s="28"/>
      <c r="DED21" s="28"/>
      <c r="DEE21" s="28"/>
      <c r="DEF21" s="28"/>
      <c r="DEG21" s="28"/>
      <c r="DEH21" s="28"/>
      <c r="DEI21" s="28"/>
      <c r="DEJ21" s="28"/>
      <c r="DEK21" s="28"/>
      <c r="DEL21" s="28"/>
      <c r="DEM21" s="28"/>
      <c r="DEN21" s="28"/>
      <c r="DEO21" s="28"/>
      <c r="DEP21" s="28"/>
      <c r="DEQ21" s="28"/>
      <c r="DER21" s="28"/>
      <c r="DES21" s="28"/>
      <c r="DET21" s="28"/>
      <c r="DEU21" s="28"/>
      <c r="DEV21" s="28"/>
      <c r="DEW21" s="28"/>
      <c r="DEX21" s="28"/>
      <c r="DEY21" s="28"/>
      <c r="DEZ21" s="28"/>
      <c r="DFA21" s="28"/>
      <c r="DFB21" s="28"/>
      <c r="DFC21" s="28"/>
      <c r="DFD21" s="28"/>
      <c r="DFE21" s="28"/>
      <c r="DFF21" s="28"/>
      <c r="DFG21" s="28"/>
      <c r="DFH21" s="28"/>
      <c r="DFI21" s="28"/>
      <c r="DFJ21" s="28"/>
      <c r="DFK21" s="28"/>
      <c r="DFL21" s="28"/>
      <c r="DFM21" s="28"/>
      <c r="DFN21" s="28"/>
      <c r="DFO21" s="28"/>
      <c r="DFP21" s="28"/>
      <c r="DFQ21" s="28"/>
      <c r="DFR21" s="28"/>
      <c r="DFS21" s="28"/>
      <c r="DFT21" s="28"/>
      <c r="DFU21" s="28"/>
      <c r="DFV21" s="28"/>
      <c r="DFW21" s="28"/>
      <c r="DFX21" s="28"/>
      <c r="DFY21" s="28"/>
      <c r="DFZ21" s="28"/>
      <c r="DGA21" s="28"/>
      <c r="DGB21" s="28"/>
      <c r="DGC21" s="28"/>
      <c r="DGD21" s="28"/>
      <c r="DGE21" s="28"/>
      <c r="DGF21" s="28"/>
      <c r="DGG21" s="28"/>
      <c r="DGH21" s="28"/>
      <c r="DGI21" s="28"/>
      <c r="DGJ21" s="28"/>
      <c r="DGK21" s="28"/>
      <c r="DGL21" s="28"/>
      <c r="DGM21" s="28"/>
      <c r="DGN21" s="28"/>
      <c r="DGO21" s="28"/>
      <c r="DGP21" s="28"/>
      <c r="DGQ21" s="28"/>
      <c r="DGR21" s="28"/>
      <c r="DGS21" s="28"/>
      <c r="DGT21" s="28"/>
      <c r="DGU21" s="28"/>
      <c r="DGV21" s="28"/>
      <c r="DGW21" s="28"/>
      <c r="DGX21" s="28"/>
      <c r="DGY21" s="28"/>
      <c r="DGZ21" s="28"/>
      <c r="DHA21" s="28"/>
      <c r="DHB21" s="28"/>
      <c r="DHC21" s="28"/>
      <c r="DHD21" s="28"/>
      <c r="DHE21" s="28"/>
      <c r="DHF21" s="28"/>
      <c r="DHG21" s="28"/>
      <c r="DHH21" s="28"/>
      <c r="DHI21" s="28"/>
      <c r="DHJ21" s="28"/>
      <c r="DHK21" s="28"/>
      <c r="DHL21" s="28"/>
      <c r="DHM21" s="28"/>
      <c r="DHN21" s="28"/>
      <c r="DHO21" s="28"/>
      <c r="DHP21" s="28"/>
      <c r="DHQ21" s="28"/>
      <c r="DHR21" s="28"/>
      <c r="DHS21" s="28"/>
      <c r="DHT21" s="28"/>
      <c r="DHU21" s="28"/>
      <c r="DHV21" s="28"/>
      <c r="DHW21" s="28"/>
      <c r="DHX21" s="28"/>
      <c r="DHY21" s="28"/>
      <c r="DHZ21" s="28"/>
      <c r="DIA21" s="28"/>
      <c r="DIB21" s="28"/>
      <c r="DIC21" s="28"/>
      <c r="DID21" s="28"/>
      <c r="DIE21" s="28"/>
      <c r="DIF21" s="28"/>
      <c r="DIG21" s="28"/>
      <c r="DIH21" s="28"/>
      <c r="DII21" s="28"/>
      <c r="DIJ21" s="28"/>
      <c r="DIK21" s="28"/>
      <c r="DIL21" s="28"/>
      <c r="DIM21" s="28"/>
      <c r="DIN21" s="28"/>
      <c r="DIO21" s="28"/>
      <c r="DIP21" s="28"/>
      <c r="DIQ21" s="28"/>
      <c r="DIR21" s="28"/>
      <c r="DIS21" s="28"/>
      <c r="DIT21" s="28"/>
      <c r="DIU21" s="28"/>
      <c r="DIV21" s="28"/>
      <c r="DIW21" s="28"/>
      <c r="DIX21" s="28"/>
      <c r="DIY21" s="28"/>
      <c r="DIZ21" s="28"/>
      <c r="DJA21" s="28"/>
      <c r="DJB21" s="28"/>
      <c r="DJC21" s="28"/>
      <c r="DJD21" s="28"/>
      <c r="DJE21" s="28"/>
      <c r="DJF21" s="28"/>
      <c r="DJG21" s="28"/>
      <c r="DJH21" s="28"/>
      <c r="DJI21" s="28"/>
      <c r="DJJ21" s="28"/>
      <c r="DJK21" s="28"/>
      <c r="DJL21" s="28"/>
      <c r="DJM21" s="28"/>
      <c r="DJN21" s="28"/>
      <c r="DJO21" s="28"/>
      <c r="DJP21" s="28"/>
      <c r="DJQ21" s="28"/>
      <c r="DJR21" s="28"/>
      <c r="DJS21" s="28"/>
      <c r="DJT21" s="28"/>
      <c r="DJU21" s="28"/>
      <c r="DJV21" s="28"/>
      <c r="DJW21" s="28"/>
      <c r="DJX21" s="28"/>
      <c r="DJY21" s="28"/>
      <c r="DJZ21" s="28"/>
      <c r="DKA21" s="28"/>
      <c r="DKB21" s="28"/>
      <c r="DKC21" s="28"/>
      <c r="DKD21" s="28"/>
      <c r="DKE21" s="28"/>
      <c r="DKF21" s="28"/>
      <c r="DKG21" s="28"/>
      <c r="DKH21" s="28"/>
      <c r="DKI21" s="28"/>
      <c r="DKJ21" s="28"/>
      <c r="DKK21" s="28"/>
      <c r="DKL21" s="28"/>
      <c r="DKM21" s="28"/>
      <c r="DKN21" s="28"/>
      <c r="DKO21" s="28"/>
      <c r="DKP21" s="28"/>
      <c r="DKQ21" s="28"/>
      <c r="DKR21" s="28"/>
      <c r="DKS21" s="28"/>
      <c r="DKT21" s="28"/>
      <c r="DKU21" s="28"/>
      <c r="DKV21" s="28"/>
      <c r="DKW21" s="28"/>
      <c r="DKX21" s="28"/>
      <c r="DKY21" s="28"/>
      <c r="DKZ21" s="28"/>
      <c r="DLA21" s="28"/>
      <c r="DLB21" s="28"/>
      <c r="DLC21" s="28"/>
      <c r="DLD21" s="28"/>
      <c r="DLE21" s="28"/>
      <c r="DLF21" s="28"/>
      <c r="DLG21" s="28"/>
      <c r="DLH21" s="28"/>
      <c r="DLI21" s="28"/>
      <c r="DLJ21" s="28"/>
      <c r="DLK21" s="28"/>
      <c r="DLL21" s="28"/>
      <c r="DLM21" s="28"/>
      <c r="DLN21" s="28"/>
      <c r="DLO21" s="28"/>
      <c r="DLP21" s="28"/>
      <c r="DLQ21" s="28"/>
      <c r="DLR21" s="28"/>
      <c r="DLS21" s="28"/>
      <c r="DLT21" s="28"/>
      <c r="DLU21" s="28"/>
      <c r="DLV21" s="28"/>
      <c r="DLW21" s="28"/>
      <c r="DLX21" s="28"/>
      <c r="DLY21" s="28"/>
      <c r="DLZ21" s="28"/>
      <c r="DMA21" s="28"/>
      <c r="DMB21" s="28"/>
      <c r="DMC21" s="28"/>
      <c r="DMD21" s="28"/>
      <c r="DME21" s="28"/>
      <c r="DMF21" s="28"/>
      <c r="DMG21" s="28"/>
      <c r="DMH21" s="28"/>
      <c r="DMI21" s="28"/>
      <c r="DMJ21" s="28"/>
      <c r="DMK21" s="28"/>
      <c r="DML21" s="28"/>
      <c r="DMM21" s="28"/>
      <c r="DMN21" s="28"/>
      <c r="DMO21" s="28"/>
      <c r="DMP21" s="28"/>
      <c r="DMQ21" s="28"/>
      <c r="DMR21" s="28"/>
      <c r="DMS21" s="28"/>
      <c r="DMT21" s="28"/>
      <c r="DMU21" s="28"/>
      <c r="DMV21" s="28"/>
      <c r="DMW21" s="28"/>
      <c r="DMX21" s="28"/>
      <c r="DMY21" s="28"/>
      <c r="DMZ21" s="28"/>
      <c r="DNA21" s="28"/>
      <c r="DNB21" s="28"/>
      <c r="DNC21" s="28"/>
      <c r="DND21" s="28"/>
      <c r="DNE21" s="28"/>
      <c r="DNF21" s="28"/>
      <c r="DNG21" s="28"/>
      <c r="DNH21" s="28"/>
      <c r="DNI21" s="28"/>
      <c r="DNJ21" s="28"/>
      <c r="DNK21" s="28"/>
      <c r="DNL21" s="28"/>
      <c r="DNM21" s="28"/>
      <c r="DNN21" s="28"/>
      <c r="DNO21" s="28"/>
      <c r="DNP21" s="28"/>
      <c r="DNQ21" s="28"/>
      <c r="DNR21" s="28"/>
      <c r="DNS21" s="28"/>
      <c r="DNT21" s="28"/>
      <c r="DNU21" s="28"/>
      <c r="DNV21" s="28"/>
      <c r="DNW21" s="28"/>
      <c r="DNX21" s="28"/>
      <c r="DNY21" s="28"/>
      <c r="DNZ21" s="28"/>
      <c r="DOA21" s="28"/>
      <c r="DOB21" s="28"/>
      <c r="DOC21" s="28"/>
      <c r="DOD21" s="28"/>
      <c r="DOE21" s="28"/>
      <c r="DOF21" s="28"/>
      <c r="DOG21" s="28"/>
      <c r="DOH21" s="28"/>
      <c r="DOI21" s="28"/>
      <c r="DOJ21" s="28"/>
      <c r="DOK21" s="28"/>
      <c r="DOL21" s="28"/>
      <c r="DOM21" s="28"/>
      <c r="DON21" s="28"/>
      <c r="DOO21" s="28"/>
      <c r="DOP21" s="28"/>
      <c r="DOQ21" s="28"/>
      <c r="DOR21" s="28"/>
      <c r="DOS21" s="28"/>
      <c r="DOT21" s="28"/>
      <c r="DOU21" s="28"/>
      <c r="DOV21" s="28"/>
      <c r="DOW21" s="28"/>
      <c r="DOX21" s="28"/>
      <c r="DOY21" s="28"/>
      <c r="DOZ21" s="28"/>
      <c r="DPA21" s="28"/>
      <c r="DPB21" s="28"/>
      <c r="DPC21" s="28"/>
      <c r="DPD21" s="28"/>
      <c r="DPE21" s="28"/>
      <c r="DPF21" s="28"/>
      <c r="DPG21" s="28"/>
      <c r="DPH21" s="28"/>
      <c r="DPI21" s="28"/>
      <c r="DPJ21" s="28"/>
      <c r="DPK21" s="28"/>
      <c r="DPL21" s="28"/>
      <c r="DPM21" s="28"/>
      <c r="DPN21" s="28"/>
      <c r="DPO21" s="28"/>
      <c r="DPP21" s="28"/>
      <c r="DPQ21" s="28"/>
      <c r="DPR21" s="28"/>
      <c r="DPS21" s="28"/>
      <c r="DPT21" s="28"/>
      <c r="DPU21" s="28"/>
      <c r="DPV21" s="28"/>
      <c r="DPW21" s="28"/>
      <c r="DPX21" s="28"/>
      <c r="DPY21" s="28"/>
      <c r="DPZ21" s="28"/>
      <c r="DQA21" s="28"/>
      <c r="DQB21" s="28"/>
      <c r="DQC21" s="28"/>
      <c r="DQD21" s="28"/>
      <c r="DQE21" s="28"/>
      <c r="DQF21" s="28"/>
      <c r="DQG21" s="28"/>
      <c r="DQH21" s="28"/>
      <c r="DQI21" s="28"/>
      <c r="DQJ21" s="28"/>
      <c r="DQK21" s="28"/>
      <c r="DQL21" s="28"/>
      <c r="DQM21" s="28"/>
      <c r="DQN21" s="28"/>
      <c r="DQO21" s="28"/>
      <c r="DQP21" s="28"/>
      <c r="DQQ21" s="28"/>
      <c r="DQR21" s="28"/>
      <c r="DQS21" s="28"/>
      <c r="DQT21" s="28"/>
      <c r="DQU21" s="28"/>
      <c r="DQV21" s="28"/>
      <c r="DQW21" s="28"/>
      <c r="DQX21" s="28"/>
      <c r="DQY21" s="28"/>
      <c r="DQZ21" s="28"/>
      <c r="DRA21" s="28"/>
      <c r="DRB21" s="28"/>
      <c r="DRC21" s="28"/>
      <c r="DRD21" s="28"/>
      <c r="DRE21" s="28"/>
      <c r="DRF21" s="28"/>
      <c r="DRG21" s="28"/>
      <c r="DRH21" s="28"/>
      <c r="DRI21" s="28"/>
      <c r="DRJ21" s="28"/>
      <c r="DRK21" s="28"/>
      <c r="DRL21" s="28"/>
      <c r="DRM21" s="28"/>
      <c r="DRN21" s="28"/>
      <c r="DRO21" s="28"/>
      <c r="DRP21" s="28"/>
      <c r="DRQ21" s="28"/>
      <c r="DRR21" s="28"/>
      <c r="DRS21" s="28"/>
      <c r="DRT21" s="28"/>
      <c r="DRU21" s="28"/>
      <c r="DRV21" s="28"/>
      <c r="DRW21" s="28"/>
      <c r="DRX21" s="28"/>
      <c r="DRY21" s="28"/>
      <c r="DRZ21" s="28"/>
      <c r="DSA21" s="28"/>
      <c r="DSB21" s="28"/>
      <c r="DSC21" s="28"/>
      <c r="DSD21" s="28"/>
      <c r="DSE21" s="28"/>
      <c r="DSF21" s="28"/>
      <c r="DSG21" s="28"/>
      <c r="DSH21" s="28"/>
      <c r="DSI21" s="28"/>
      <c r="DSJ21" s="28"/>
      <c r="DSK21" s="28"/>
      <c r="DSL21" s="28"/>
      <c r="DSM21" s="28"/>
      <c r="DSN21" s="28"/>
      <c r="DSO21" s="28"/>
      <c r="DSP21" s="28"/>
      <c r="DSQ21" s="28"/>
      <c r="DSR21" s="28"/>
      <c r="DSS21" s="28"/>
      <c r="DST21" s="28"/>
      <c r="DSU21" s="28"/>
      <c r="DSV21" s="28"/>
      <c r="DSW21" s="28"/>
      <c r="DSX21" s="28"/>
      <c r="DSY21" s="28"/>
      <c r="DSZ21" s="28"/>
      <c r="DTA21" s="28"/>
      <c r="DTB21" s="28"/>
      <c r="DTC21" s="28"/>
      <c r="DTD21" s="28"/>
      <c r="DTE21" s="28"/>
      <c r="DTF21" s="28"/>
      <c r="DTG21" s="28"/>
      <c r="DTH21" s="28"/>
      <c r="DTI21" s="28"/>
      <c r="DTJ21" s="28"/>
      <c r="DTK21" s="28"/>
      <c r="DTL21" s="28"/>
      <c r="DTM21" s="28"/>
      <c r="DTN21" s="28"/>
      <c r="DTO21" s="28"/>
      <c r="DTP21" s="28"/>
      <c r="DTQ21" s="28"/>
      <c r="DTR21" s="28"/>
      <c r="DTS21" s="28"/>
      <c r="DTT21" s="28"/>
      <c r="DTU21" s="28"/>
      <c r="DTV21" s="28"/>
      <c r="DTW21" s="28"/>
      <c r="DTX21" s="28"/>
      <c r="DTY21" s="28"/>
      <c r="DTZ21" s="28"/>
      <c r="DUA21" s="28"/>
      <c r="DUB21" s="28"/>
      <c r="DUC21" s="28"/>
      <c r="DUD21" s="28"/>
      <c r="DUE21" s="28"/>
      <c r="DUF21" s="28"/>
      <c r="DUG21" s="28"/>
      <c r="DUH21" s="28"/>
      <c r="DUI21" s="28"/>
      <c r="DUJ21" s="28"/>
      <c r="DUK21" s="28"/>
      <c r="DUL21" s="28"/>
      <c r="DUM21" s="28"/>
      <c r="DUN21" s="28"/>
      <c r="DUO21" s="28"/>
      <c r="DUP21" s="28"/>
      <c r="DUQ21" s="28"/>
      <c r="DUR21" s="28"/>
      <c r="DUS21" s="28"/>
      <c r="DUT21" s="28"/>
      <c r="DUU21" s="28"/>
      <c r="DUV21" s="28"/>
      <c r="DUW21" s="28"/>
      <c r="DUX21" s="28"/>
      <c r="DUY21" s="28"/>
      <c r="DUZ21" s="28"/>
      <c r="DVA21" s="28"/>
      <c r="DVB21" s="28"/>
      <c r="DVC21" s="28"/>
      <c r="DVD21" s="28"/>
      <c r="DVE21" s="28"/>
      <c r="DVF21" s="28"/>
      <c r="DVG21" s="28"/>
      <c r="DVH21" s="28"/>
      <c r="DVI21" s="28"/>
      <c r="DVJ21" s="28"/>
      <c r="DVK21" s="28"/>
      <c r="DVL21" s="28"/>
      <c r="DVM21" s="28"/>
      <c r="DVN21" s="28"/>
      <c r="DVO21" s="28"/>
      <c r="DVP21" s="28"/>
      <c r="DVQ21" s="28"/>
      <c r="DVR21" s="28"/>
      <c r="DVS21" s="28"/>
      <c r="DVT21" s="28"/>
      <c r="DVU21" s="28"/>
      <c r="DVV21" s="28"/>
      <c r="DVW21" s="28"/>
      <c r="DVX21" s="28"/>
      <c r="DVY21" s="28"/>
      <c r="DVZ21" s="28"/>
      <c r="DWA21" s="28"/>
      <c r="DWB21" s="28"/>
      <c r="DWC21" s="28"/>
      <c r="DWD21" s="28"/>
      <c r="DWE21" s="28"/>
      <c r="DWF21" s="28"/>
      <c r="DWG21" s="28"/>
      <c r="DWH21" s="28"/>
      <c r="DWI21" s="28"/>
      <c r="DWJ21" s="28"/>
      <c r="DWK21" s="28"/>
      <c r="DWL21" s="28"/>
      <c r="DWM21" s="28"/>
      <c r="DWN21" s="28"/>
      <c r="DWO21" s="28"/>
      <c r="DWP21" s="28"/>
      <c r="DWQ21" s="28"/>
      <c r="DWR21" s="28"/>
      <c r="DWS21" s="28"/>
      <c r="DWT21" s="28"/>
      <c r="DWU21" s="28"/>
      <c r="DWV21" s="28"/>
      <c r="DWW21" s="28"/>
      <c r="DWX21" s="28"/>
      <c r="DWY21" s="28"/>
      <c r="DWZ21" s="28"/>
      <c r="DXA21" s="28"/>
      <c r="DXB21" s="28"/>
      <c r="DXC21" s="28"/>
      <c r="DXD21" s="28"/>
      <c r="DXE21" s="28"/>
      <c r="DXF21" s="28"/>
      <c r="DXG21" s="28"/>
      <c r="DXH21" s="28"/>
      <c r="DXI21" s="28"/>
      <c r="DXJ21" s="28"/>
      <c r="DXK21" s="28"/>
      <c r="DXL21" s="28"/>
      <c r="DXM21" s="28"/>
      <c r="DXN21" s="28"/>
      <c r="DXO21" s="28"/>
      <c r="DXP21" s="28"/>
      <c r="DXQ21" s="28"/>
      <c r="DXR21" s="28"/>
      <c r="DXS21" s="28"/>
      <c r="DXT21" s="28"/>
      <c r="DXU21" s="28"/>
      <c r="DXV21" s="28"/>
      <c r="DXW21" s="28"/>
      <c r="DXX21" s="28"/>
      <c r="DXY21" s="28"/>
      <c r="DXZ21" s="28"/>
      <c r="DYA21" s="28"/>
      <c r="DYB21" s="28"/>
      <c r="DYC21" s="28"/>
      <c r="DYD21" s="28"/>
      <c r="DYE21" s="28"/>
      <c r="DYF21" s="28"/>
      <c r="DYG21" s="28"/>
      <c r="DYH21" s="28"/>
      <c r="DYI21" s="28"/>
      <c r="DYJ21" s="28"/>
      <c r="DYK21" s="28"/>
      <c r="DYL21" s="28"/>
      <c r="DYM21" s="28"/>
      <c r="DYN21" s="28"/>
      <c r="DYO21" s="28"/>
      <c r="DYP21" s="28"/>
      <c r="DYQ21" s="28"/>
      <c r="DYR21" s="28"/>
      <c r="DYS21" s="28"/>
      <c r="DYT21" s="28"/>
      <c r="DYU21" s="28"/>
      <c r="DYV21" s="28"/>
      <c r="DYW21" s="28"/>
      <c r="DYX21" s="28"/>
      <c r="DYY21" s="28"/>
      <c r="DYZ21" s="28"/>
      <c r="DZA21" s="28"/>
      <c r="DZB21" s="28"/>
      <c r="DZC21" s="28"/>
      <c r="DZD21" s="28"/>
      <c r="DZE21" s="28"/>
      <c r="DZF21" s="28"/>
      <c r="DZG21" s="28"/>
      <c r="DZH21" s="28"/>
      <c r="DZI21" s="28"/>
      <c r="DZJ21" s="28"/>
      <c r="DZK21" s="28"/>
      <c r="DZL21" s="28"/>
      <c r="DZM21" s="28"/>
      <c r="DZN21" s="28"/>
      <c r="DZO21" s="28"/>
      <c r="DZP21" s="28"/>
      <c r="DZQ21" s="28"/>
      <c r="DZR21" s="28"/>
      <c r="DZS21" s="28"/>
      <c r="DZT21" s="28"/>
      <c r="DZU21" s="28"/>
      <c r="DZV21" s="28"/>
      <c r="DZW21" s="28"/>
      <c r="DZX21" s="28"/>
      <c r="DZY21" s="28"/>
      <c r="DZZ21" s="28"/>
      <c r="EAA21" s="28"/>
      <c r="EAB21" s="28"/>
      <c r="EAC21" s="28"/>
      <c r="EAD21" s="28"/>
      <c r="EAE21" s="28"/>
      <c r="EAF21" s="28"/>
      <c r="EAG21" s="28"/>
      <c r="EAH21" s="28"/>
      <c r="EAI21" s="28"/>
      <c r="EAJ21" s="28"/>
      <c r="EAK21" s="28"/>
      <c r="EAL21" s="28"/>
      <c r="EAM21" s="28"/>
      <c r="EAN21" s="28"/>
      <c r="EAO21" s="28"/>
      <c r="EAP21" s="28"/>
      <c r="EAQ21" s="28"/>
      <c r="EAR21" s="28"/>
      <c r="EAS21" s="28"/>
      <c r="EAT21" s="28"/>
      <c r="EAU21" s="28"/>
      <c r="EAV21" s="28"/>
      <c r="EAW21" s="28"/>
      <c r="EAX21" s="28"/>
      <c r="EAY21" s="28"/>
      <c r="EAZ21" s="28"/>
      <c r="EBA21" s="28"/>
      <c r="EBB21" s="28"/>
      <c r="EBC21" s="28"/>
      <c r="EBD21" s="28"/>
      <c r="EBE21" s="28"/>
      <c r="EBF21" s="28"/>
      <c r="EBG21" s="28"/>
      <c r="EBH21" s="28"/>
      <c r="EBI21" s="28"/>
      <c r="EBJ21" s="28"/>
      <c r="EBK21" s="28"/>
      <c r="EBL21" s="28"/>
      <c r="EBM21" s="28"/>
      <c r="EBN21" s="28"/>
      <c r="EBO21" s="28"/>
      <c r="EBP21" s="28"/>
      <c r="EBQ21" s="28"/>
      <c r="EBR21" s="28"/>
      <c r="EBS21" s="28"/>
      <c r="EBT21" s="28"/>
      <c r="EBU21" s="28"/>
      <c r="EBV21" s="28"/>
      <c r="EBW21" s="28"/>
      <c r="EBX21" s="28"/>
      <c r="EBY21" s="28"/>
      <c r="EBZ21" s="28"/>
      <c r="ECA21" s="28"/>
      <c r="ECB21" s="28"/>
      <c r="ECC21" s="28"/>
      <c r="ECD21" s="28"/>
      <c r="ECE21" s="28"/>
      <c r="ECF21" s="28"/>
      <c r="ECG21" s="28"/>
      <c r="ECH21" s="28"/>
      <c r="ECI21" s="28"/>
      <c r="ECJ21" s="28"/>
      <c r="ECK21" s="28"/>
      <c r="ECL21" s="28"/>
      <c r="ECM21" s="28"/>
      <c r="ECN21" s="28"/>
      <c r="ECO21" s="28"/>
      <c r="ECP21" s="28"/>
      <c r="ECQ21" s="28"/>
      <c r="ECR21" s="28"/>
      <c r="ECS21" s="28"/>
      <c r="ECT21" s="28"/>
      <c r="ECU21" s="28"/>
      <c r="ECV21" s="28"/>
      <c r="ECW21" s="28"/>
      <c r="ECX21" s="28"/>
      <c r="ECY21" s="28"/>
      <c r="ECZ21" s="28"/>
      <c r="EDA21" s="28"/>
      <c r="EDB21" s="28"/>
      <c r="EDC21" s="28"/>
      <c r="EDD21" s="28"/>
      <c r="EDE21" s="28"/>
      <c r="EDF21" s="28"/>
      <c r="EDG21" s="28"/>
      <c r="EDH21" s="28"/>
      <c r="EDI21" s="28"/>
      <c r="EDJ21" s="28"/>
      <c r="EDK21" s="28"/>
      <c r="EDL21" s="28"/>
      <c r="EDM21" s="28"/>
      <c r="EDN21" s="28"/>
      <c r="EDO21" s="28"/>
      <c r="EDP21" s="28"/>
      <c r="EDQ21" s="28"/>
      <c r="EDR21" s="28"/>
      <c r="EDS21" s="28"/>
      <c r="EDT21" s="28"/>
      <c r="EDU21" s="28"/>
      <c r="EDV21" s="28"/>
      <c r="EDW21" s="28"/>
      <c r="EDX21" s="28"/>
      <c r="EDY21" s="28"/>
      <c r="EDZ21" s="28"/>
      <c r="EEA21" s="28"/>
      <c r="EEB21" s="28"/>
      <c r="EEC21" s="28"/>
      <c r="EED21" s="28"/>
      <c r="EEE21" s="28"/>
      <c r="EEF21" s="28"/>
      <c r="EEG21" s="28"/>
      <c r="EEH21" s="28"/>
      <c r="EEI21" s="28"/>
      <c r="EEJ21" s="28"/>
      <c r="EEK21" s="28"/>
      <c r="EEL21" s="28"/>
      <c r="EEM21" s="28"/>
      <c r="EEN21" s="28"/>
      <c r="EEO21" s="28"/>
      <c r="EEP21" s="28"/>
      <c r="EEQ21" s="28"/>
      <c r="EER21" s="28"/>
      <c r="EES21" s="28"/>
      <c r="EET21" s="28"/>
      <c r="EEU21" s="28"/>
      <c r="EEV21" s="28"/>
      <c r="EEW21" s="28"/>
      <c r="EEX21" s="28"/>
      <c r="EEY21" s="28"/>
      <c r="EEZ21" s="28"/>
      <c r="EFA21" s="28"/>
      <c r="EFB21" s="28"/>
      <c r="EFC21" s="28"/>
      <c r="EFD21" s="28"/>
      <c r="EFE21" s="28"/>
      <c r="EFF21" s="28"/>
      <c r="EFG21" s="28"/>
      <c r="EFH21" s="28"/>
      <c r="EFI21" s="28"/>
      <c r="EFJ21" s="28"/>
      <c r="EFK21" s="28"/>
      <c r="EFL21" s="28"/>
      <c r="EFM21" s="28"/>
      <c r="EFN21" s="28"/>
      <c r="EFO21" s="28"/>
      <c r="EFP21" s="28"/>
      <c r="EFQ21" s="28"/>
      <c r="EFR21" s="28"/>
      <c r="EFS21" s="28"/>
      <c r="EFT21" s="28"/>
      <c r="EFU21" s="28"/>
      <c r="EFV21" s="28"/>
      <c r="EFW21" s="28"/>
      <c r="EFX21" s="28"/>
      <c r="EFY21" s="28"/>
      <c r="EFZ21" s="28"/>
      <c r="EGA21" s="28"/>
      <c r="EGB21" s="28"/>
      <c r="EGC21" s="28"/>
      <c r="EGD21" s="28"/>
      <c r="EGE21" s="28"/>
      <c r="EGF21" s="28"/>
      <c r="EGG21" s="28"/>
      <c r="EGH21" s="28"/>
      <c r="EGI21" s="28"/>
      <c r="EGJ21" s="28"/>
      <c r="EGK21" s="28"/>
      <c r="EGL21" s="28"/>
      <c r="EGM21" s="28"/>
      <c r="EGN21" s="28"/>
      <c r="EGO21" s="28"/>
      <c r="EGP21" s="28"/>
      <c r="EGQ21" s="28"/>
      <c r="EGR21" s="28"/>
      <c r="EGS21" s="28"/>
      <c r="EGT21" s="28"/>
      <c r="EGU21" s="28"/>
      <c r="EGV21" s="28"/>
      <c r="EGW21" s="28"/>
      <c r="EGX21" s="28"/>
      <c r="EGY21" s="28"/>
      <c r="EGZ21" s="28"/>
      <c r="EHA21" s="28"/>
      <c r="EHB21" s="28"/>
      <c r="EHC21" s="28"/>
      <c r="EHD21" s="28"/>
      <c r="EHE21" s="28"/>
      <c r="EHF21" s="28"/>
      <c r="EHG21" s="28"/>
      <c r="EHH21" s="28"/>
      <c r="EHI21" s="28"/>
      <c r="EHJ21" s="28"/>
      <c r="EHK21" s="28"/>
      <c r="EHL21" s="28"/>
      <c r="EHM21" s="28"/>
      <c r="EHN21" s="28"/>
      <c r="EHO21" s="28"/>
      <c r="EHP21" s="28"/>
      <c r="EHQ21" s="28"/>
      <c r="EHR21" s="28"/>
      <c r="EHS21" s="28"/>
      <c r="EHT21" s="28"/>
      <c r="EHU21" s="28"/>
      <c r="EHV21" s="28"/>
      <c r="EHW21" s="28"/>
      <c r="EHX21" s="28"/>
      <c r="EHY21" s="28"/>
      <c r="EHZ21" s="28"/>
      <c r="EIA21" s="28"/>
      <c r="EIB21" s="28"/>
      <c r="EIC21" s="28"/>
      <c r="EID21" s="28"/>
      <c r="EIE21" s="28"/>
      <c r="EIF21" s="28"/>
      <c r="EIG21" s="28"/>
      <c r="EIH21" s="28"/>
      <c r="EII21" s="28"/>
      <c r="EIJ21" s="28"/>
      <c r="EIK21" s="28"/>
      <c r="EIL21" s="28"/>
      <c r="EIM21" s="28"/>
      <c r="EIN21" s="28"/>
      <c r="EIO21" s="28"/>
      <c r="EIP21" s="28"/>
      <c r="EIQ21" s="28"/>
      <c r="EIR21" s="28"/>
      <c r="EIS21" s="28"/>
      <c r="EIT21" s="28"/>
      <c r="EIU21" s="28"/>
      <c r="EIV21" s="28"/>
      <c r="EIW21" s="28"/>
      <c r="EIX21" s="28"/>
      <c r="EIY21" s="28"/>
      <c r="EIZ21" s="28"/>
      <c r="EJA21" s="28"/>
      <c r="EJB21" s="28"/>
      <c r="EJC21" s="28"/>
      <c r="EJD21" s="28"/>
      <c r="EJE21" s="28"/>
      <c r="EJF21" s="28"/>
      <c r="EJG21" s="28"/>
      <c r="EJH21" s="28"/>
      <c r="EJI21" s="28"/>
      <c r="EJJ21" s="28"/>
      <c r="EJK21" s="28"/>
      <c r="EJL21" s="28"/>
      <c r="EJM21" s="28"/>
      <c r="EJN21" s="28"/>
      <c r="EJO21" s="28"/>
      <c r="EJP21" s="28"/>
      <c r="EJQ21" s="28"/>
      <c r="EJR21" s="28"/>
      <c r="EJS21" s="28"/>
      <c r="EJT21" s="28"/>
      <c r="EJU21" s="28"/>
      <c r="EJV21" s="28"/>
      <c r="EJW21" s="28"/>
      <c r="EJX21" s="28"/>
      <c r="EJY21" s="28"/>
      <c r="EJZ21" s="28"/>
      <c r="EKA21" s="28"/>
      <c r="EKB21" s="28"/>
      <c r="EKC21" s="28"/>
      <c r="EKD21" s="28"/>
      <c r="EKE21" s="28"/>
      <c r="EKF21" s="28"/>
      <c r="EKG21" s="28"/>
      <c r="EKH21" s="28"/>
      <c r="EKI21" s="28"/>
      <c r="EKJ21" s="28"/>
      <c r="EKK21" s="28"/>
      <c r="EKL21" s="28"/>
      <c r="EKM21" s="28"/>
      <c r="EKN21" s="28"/>
      <c r="EKO21" s="28"/>
      <c r="EKP21" s="28"/>
      <c r="EKQ21" s="28"/>
      <c r="EKR21" s="28"/>
      <c r="EKS21" s="28"/>
      <c r="EKT21" s="28"/>
      <c r="EKU21" s="28"/>
      <c r="EKV21" s="28"/>
      <c r="EKW21" s="28"/>
      <c r="EKX21" s="28"/>
      <c r="EKY21" s="28"/>
      <c r="EKZ21" s="28"/>
      <c r="ELA21" s="28"/>
      <c r="ELB21" s="28"/>
      <c r="ELC21" s="28"/>
      <c r="ELD21" s="28"/>
      <c r="ELE21" s="28"/>
      <c r="ELF21" s="28"/>
      <c r="ELG21" s="28"/>
      <c r="ELH21" s="28"/>
      <c r="ELI21" s="28"/>
      <c r="ELJ21" s="28"/>
      <c r="ELK21" s="28"/>
      <c r="ELL21" s="28"/>
      <c r="ELM21" s="28"/>
      <c r="ELN21" s="28"/>
      <c r="ELO21" s="28"/>
      <c r="ELP21" s="28"/>
      <c r="ELQ21" s="28"/>
      <c r="ELR21" s="28"/>
      <c r="ELS21" s="28"/>
      <c r="ELT21" s="28"/>
      <c r="ELU21" s="28"/>
      <c r="ELV21" s="28"/>
      <c r="ELW21" s="28"/>
      <c r="ELX21" s="28"/>
      <c r="ELY21" s="28"/>
      <c r="ELZ21" s="28"/>
      <c r="EMA21" s="28"/>
      <c r="EMB21" s="28"/>
      <c r="EMC21" s="28"/>
      <c r="EMD21" s="28"/>
      <c r="EME21" s="28"/>
      <c r="EMF21" s="28"/>
      <c r="EMG21" s="28"/>
      <c r="EMH21" s="28"/>
      <c r="EMI21" s="28"/>
      <c r="EMJ21" s="28"/>
      <c r="EMK21" s="28"/>
      <c r="EML21" s="28"/>
      <c r="EMM21" s="28"/>
      <c r="EMN21" s="28"/>
      <c r="EMO21" s="28"/>
      <c r="EMP21" s="28"/>
      <c r="EMQ21" s="28"/>
      <c r="EMR21" s="28"/>
      <c r="EMS21" s="28"/>
      <c r="EMT21" s="28"/>
      <c r="EMU21" s="28"/>
      <c r="EMV21" s="28"/>
      <c r="EMW21" s="28"/>
      <c r="EMX21" s="28"/>
      <c r="EMY21" s="28"/>
      <c r="EMZ21" s="28"/>
      <c r="ENA21" s="28"/>
      <c r="ENB21" s="28"/>
      <c r="ENC21" s="28"/>
      <c r="END21" s="28"/>
      <c r="ENE21" s="28"/>
      <c r="ENF21" s="28"/>
      <c r="ENG21" s="28"/>
      <c r="ENH21" s="28"/>
      <c r="ENI21" s="28"/>
      <c r="ENJ21" s="28"/>
      <c r="ENK21" s="28"/>
      <c r="ENL21" s="28"/>
      <c r="ENM21" s="28"/>
      <c r="ENN21" s="28"/>
      <c r="ENO21" s="28"/>
      <c r="ENP21" s="28"/>
      <c r="ENQ21" s="28"/>
      <c r="ENR21" s="28"/>
      <c r="ENS21" s="28"/>
      <c r="ENT21" s="28"/>
      <c r="ENU21" s="28"/>
      <c r="ENV21" s="28"/>
      <c r="ENW21" s="28"/>
      <c r="ENX21" s="28"/>
      <c r="ENY21" s="28"/>
      <c r="ENZ21" s="28"/>
      <c r="EOA21" s="28"/>
      <c r="EOB21" s="28"/>
      <c r="EOC21" s="28"/>
      <c r="EOD21" s="28"/>
      <c r="EOE21" s="28"/>
      <c r="EOF21" s="28"/>
      <c r="EOG21" s="28"/>
      <c r="EOH21" s="28"/>
      <c r="EOI21" s="28"/>
      <c r="EOJ21" s="28"/>
      <c r="EOK21" s="28"/>
      <c r="EOL21" s="28"/>
      <c r="EOM21" s="28"/>
      <c r="EON21" s="28"/>
      <c r="EOO21" s="28"/>
      <c r="EOP21" s="28"/>
      <c r="EOQ21" s="28"/>
      <c r="EOR21" s="28"/>
      <c r="EOS21" s="28"/>
      <c r="EOT21" s="28"/>
      <c r="EOU21" s="28"/>
      <c r="EOV21" s="28"/>
      <c r="EOW21" s="28"/>
      <c r="EOX21" s="28"/>
      <c r="EOY21" s="28"/>
      <c r="EOZ21" s="28"/>
      <c r="EPA21" s="28"/>
      <c r="EPB21" s="28"/>
      <c r="EPC21" s="28"/>
      <c r="EPD21" s="28"/>
      <c r="EPE21" s="28"/>
      <c r="EPF21" s="28"/>
      <c r="EPG21" s="28"/>
      <c r="EPH21" s="28"/>
      <c r="EPI21" s="28"/>
      <c r="EPJ21" s="28"/>
      <c r="EPK21" s="28"/>
      <c r="EPL21" s="28"/>
      <c r="EPM21" s="28"/>
      <c r="EPN21" s="28"/>
      <c r="EPO21" s="28"/>
      <c r="EPP21" s="28"/>
      <c r="EPQ21" s="28"/>
      <c r="EPR21" s="28"/>
      <c r="EPS21" s="28"/>
      <c r="EPT21" s="28"/>
      <c r="EPU21" s="28"/>
      <c r="EPV21" s="28"/>
      <c r="EPW21" s="28"/>
      <c r="EPX21" s="28"/>
      <c r="EPY21" s="28"/>
      <c r="EPZ21" s="28"/>
      <c r="EQA21" s="28"/>
      <c r="EQB21" s="28"/>
      <c r="EQC21" s="28"/>
      <c r="EQD21" s="28"/>
      <c r="EQE21" s="28"/>
      <c r="EQF21" s="28"/>
      <c r="EQG21" s="28"/>
      <c r="EQH21" s="28"/>
      <c r="EQI21" s="28"/>
      <c r="EQJ21" s="28"/>
      <c r="EQK21" s="28"/>
      <c r="EQL21" s="28"/>
      <c r="EQM21" s="28"/>
      <c r="EQN21" s="28"/>
      <c r="EQO21" s="28"/>
      <c r="EQP21" s="28"/>
      <c r="EQQ21" s="28"/>
      <c r="EQR21" s="28"/>
      <c r="EQS21" s="28"/>
      <c r="EQT21" s="28"/>
      <c r="EQU21" s="28"/>
      <c r="EQV21" s="28"/>
      <c r="EQW21" s="28"/>
      <c r="EQX21" s="28"/>
      <c r="EQY21" s="28"/>
      <c r="EQZ21" s="28"/>
      <c r="ERA21" s="28"/>
      <c r="ERB21" s="28"/>
      <c r="ERC21" s="28"/>
      <c r="ERD21" s="28"/>
      <c r="ERE21" s="28"/>
      <c r="ERF21" s="28"/>
      <c r="ERG21" s="28"/>
      <c r="ERH21" s="28"/>
      <c r="ERI21" s="28"/>
      <c r="ERJ21" s="28"/>
      <c r="ERK21" s="28"/>
      <c r="ERL21" s="28"/>
      <c r="ERM21" s="28"/>
      <c r="ERN21" s="28"/>
      <c r="ERO21" s="28"/>
      <c r="ERP21" s="28"/>
      <c r="ERQ21" s="28"/>
      <c r="ERR21" s="28"/>
      <c r="ERS21" s="28"/>
      <c r="ERT21" s="28"/>
      <c r="ERU21" s="28"/>
      <c r="ERV21" s="28"/>
      <c r="ERW21" s="28"/>
      <c r="ERX21" s="28"/>
      <c r="ERY21" s="28"/>
      <c r="ERZ21" s="28"/>
      <c r="ESA21" s="28"/>
      <c r="ESB21" s="28"/>
      <c r="ESC21" s="28"/>
      <c r="ESD21" s="28"/>
      <c r="ESE21" s="28"/>
      <c r="ESF21" s="28"/>
      <c r="ESG21" s="28"/>
      <c r="ESH21" s="28"/>
      <c r="ESI21" s="28"/>
      <c r="ESJ21" s="28"/>
      <c r="ESK21" s="28"/>
      <c r="ESL21" s="28"/>
      <c r="ESM21" s="28"/>
      <c r="ESN21" s="28"/>
      <c r="ESO21" s="28"/>
      <c r="ESP21" s="28"/>
      <c r="ESQ21" s="28"/>
      <c r="ESR21" s="28"/>
      <c r="ESS21" s="28"/>
      <c r="EST21" s="28"/>
      <c r="ESU21" s="28"/>
      <c r="ESV21" s="28"/>
      <c r="ESW21" s="28"/>
      <c r="ESX21" s="28"/>
      <c r="ESY21" s="28"/>
      <c r="ESZ21" s="28"/>
      <c r="ETA21" s="28"/>
      <c r="ETB21" s="28"/>
      <c r="ETC21" s="28"/>
      <c r="ETD21" s="28"/>
      <c r="ETE21" s="28"/>
      <c r="ETF21" s="28"/>
      <c r="ETG21" s="28"/>
      <c r="ETH21" s="28"/>
      <c r="ETI21" s="28"/>
      <c r="ETJ21" s="28"/>
      <c r="ETK21" s="28"/>
      <c r="ETL21" s="28"/>
      <c r="ETM21" s="28"/>
      <c r="ETN21" s="28"/>
      <c r="ETO21" s="28"/>
      <c r="ETP21" s="28"/>
      <c r="ETQ21" s="28"/>
      <c r="ETR21" s="28"/>
      <c r="ETS21" s="28"/>
      <c r="ETT21" s="28"/>
      <c r="ETU21" s="28"/>
      <c r="ETV21" s="28"/>
      <c r="ETW21" s="28"/>
      <c r="ETX21" s="28"/>
      <c r="ETY21" s="28"/>
      <c r="ETZ21" s="28"/>
      <c r="EUA21" s="28"/>
      <c r="EUB21" s="28"/>
      <c r="EUC21" s="28"/>
      <c r="EUD21" s="28"/>
      <c r="EUE21" s="28"/>
      <c r="EUF21" s="28"/>
      <c r="EUG21" s="28"/>
      <c r="EUH21" s="28"/>
      <c r="EUI21" s="28"/>
      <c r="EUJ21" s="28"/>
      <c r="EUK21" s="28"/>
      <c r="EUL21" s="28"/>
      <c r="EUM21" s="28"/>
      <c r="EUN21" s="28"/>
      <c r="EUO21" s="28"/>
      <c r="EUP21" s="28"/>
      <c r="EUQ21" s="28"/>
      <c r="EUR21" s="28"/>
      <c r="EUS21" s="28"/>
      <c r="EUT21" s="28"/>
      <c r="EUU21" s="28"/>
      <c r="EUV21" s="28"/>
      <c r="EUW21" s="28"/>
      <c r="EUX21" s="28"/>
      <c r="EUY21" s="28"/>
      <c r="EUZ21" s="28"/>
      <c r="EVA21" s="28"/>
      <c r="EVB21" s="28"/>
      <c r="EVC21" s="28"/>
      <c r="EVD21" s="28"/>
      <c r="EVE21" s="28"/>
      <c r="EVF21" s="28"/>
      <c r="EVG21" s="28"/>
      <c r="EVH21" s="28"/>
      <c r="EVI21" s="28"/>
      <c r="EVJ21" s="28"/>
      <c r="EVK21" s="28"/>
      <c r="EVL21" s="28"/>
      <c r="EVM21" s="28"/>
      <c r="EVN21" s="28"/>
      <c r="EVO21" s="28"/>
      <c r="EVP21" s="28"/>
      <c r="EVQ21" s="28"/>
      <c r="EVR21" s="28"/>
      <c r="EVS21" s="28"/>
      <c r="EVT21" s="28"/>
      <c r="EVU21" s="28"/>
      <c r="EVV21" s="28"/>
      <c r="EVW21" s="28"/>
      <c r="EVX21" s="28"/>
      <c r="EVY21" s="28"/>
      <c r="EVZ21" s="28"/>
      <c r="EWA21" s="28"/>
      <c r="EWB21" s="28"/>
      <c r="EWC21" s="28"/>
      <c r="EWD21" s="28"/>
      <c r="EWE21" s="28"/>
      <c r="EWF21" s="28"/>
      <c r="EWG21" s="28"/>
      <c r="EWH21" s="28"/>
      <c r="EWI21" s="28"/>
      <c r="EWJ21" s="28"/>
      <c r="EWK21" s="28"/>
      <c r="EWL21" s="28"/>
      <c r="EWM21" s="28"/>
      <c r="EWN21" s="28"/>
      <c r="EWO21" s="28"/>
      <c r="EWP21" s="28"/>
      <c r="EWQ21" s="28"/>
      <c r="EWR21" s="28"/>
      <c r="EWS21" s="28"/>
      <c r="EWT21" s="28"/>
      <c r="EWU21" s="28"/>
      <c r="EWV21" s="28"/>
      <c r="EWW21" s="28"/>
      <c r="EWX21" s="28"/>
      <c r="EWY21" s="28"/>
      <c r="EWZ21" s="28"/>
      <c r="EXA21" s="28"/>
      <c r="EXB21" s="28"/>
      <c r="EXC21" s="28"/>
      <c r="EXD21" s="28"/>
      <c r="EXE21" s="28"/>
      <c r="EXF21" s="28"/>
      <c r="EXG21" s="28"/>
      <c r="EXH21" s="28"/>
      <c r="EXI21" s="28"/>
      <c r="EXJ21" s="28"/>
      <c r="EXK21" s="28"/>
      <c r="EXL21" s="28"/>
      <c r="EXM21" s="28"/>
      <c r="EXN21" s="28"/>
      <c r="EXO21" s="28"/>
      <c r="EXP21" s="28"/>
      <c r="EXQ21" s="28"/>
      <c r="EXR21" s="28"/>
      <c r="EXS21" s="28"/>
      <c r="EXT21" s="28"/>
      <c r="EXU21" s="28"/>
      <c r="EXV21" s="28"/>
      <c r="EXW21" s="28"/>
      <c r="EXX21" s="28"/>
      <c r="EXY21" s="28"/>
      <c r="EXZ21" s="28"/>
      <c r="EYA21" s="28"/>
      <c r="EYB21" s="28"/>
      <c r="EYC21" s="28"/>
      <c r="EYD21" s="28"/>
      <c r="EYE21" s="28"/>
      <c r="EYF21" s="28"/>
      <c r="EYG21" s="28"/>
      <c r="EYH21" s="28"/>
      <c r="EYI21" s="28"/>
      <c r="EYJ21" s="28"/>
      <c r="EYK21" s="28"/>
      <c r="EYL21" s="28"/>
      <c r="EYM21" s="28"/>
      <c r="EYN21" s="28"/>
      <c r="EYO21" s="28"/>
      <c r="EYP21" s="28"/>
      <c r="EYQ21" s="28"/>
      <c r="EYR21" s="28"/>
      <c r="EYS21" s="28"/>
      <c r="EYT21" s="28"/>
      <c r="EYU21" s="28"/>
      <c r="EYV21" s="28"/>
      <c r="EYW21" s="28"/>
      <c r="EYX21" s="28"/>
      <c r="EYY21" s="28"/>
      <c r="EYZ21" s="28"/>
      <c r="EZA21" s="28"/>
      <c r="EZB21" s="28"/>
      <c r="EZC21" s="28"/>
      <c r="EZD21" s="28"/>
      <c r="EZE21" s="28"/>
      <c r="EZF21" s="28"/>
      <c r="EZG21" s="28"/>
      <c r="EZH21" s="28"/>
      <c r="EZI21" s="28"/>
      <c r="EZJ21" s="28"/>
      <c r="EZK21" s="28"/>
      <c r="EZL21" s="28"/>
      <c r="EZM21" s="28"/>
      <c r="EZN21" s="28"/>
      <c r="EZO21" s="28"/>
      <c r="EZP21" s="28"/>
      <c r="EZQ21" s="28"/>
      <c r="EZR21" s="28"/>
      <c r="EZS21" s="28"/>
      <c r="EZT21" s="28"/>
      <c r="EZU21" s="28"/>
      <c r="EZV21" s="28"/>
      <c r="EZW21" s="28"/>
      <c r="EZX21" s="28"/>
      <c r="EZY21" s="28"/>
      <c r="EZZ21" s="28"/>
      <c r="FAA21" s="28"/>
      <c r="FAB21" s="28"/>
      <c r="FAC21" s="28"/>
      <c r="FAD21" s="28"/>
      <c r="FAE21" s="28"/>
      <c r="FAF21" s="28"/>
      <c r="FAG21" s="28"/>
      <c r="FAH21" s="28"/>
      <c r="FAI21" s="28"/>
      <c r="FAJ21" s="28"/>
      <c r="FAK21" s="28"/>
      <c r="FAL21" s="28"/>
      <c r="FAM21" s="28"/>
      <c r="FAN21" s="28"/>
      <c r="FAO21" s="28"/>
      <c r="FAP21" s="28"/>
      <c r="FAQ21" s="28"/>
      <c r="FAR21" s="28"/>
      <c r="FAS21" s="28"/>
      <c r="FAT21" s="28"/>
      <c r="FAU21" s="28"/>
      <c r="FAV21" s="28"/>
      <c r="FAW21" s="28"/>
      <c r="FAX21" s="28"/>
      <c r="FAY21" s="28"/>
      <c r="FAZ21" s="28"/>
      <c r="FBA21" s="28"/>
      <c r="FBB21" s="28"/>
      <c r="FBC21" s="28"/>
      <c r="FBD21" s="28"/>
      <c r="FBE21" s="28"/>
      <c r="FBF21" s="28"/>
      <c r="FBG21" s="28"/>
      <c r="FBH21" s="28"/>
      <c r="FBI21" s="28"/>
      <c r="FBJ21" s="28"/>
      <c r="FBK21" s="28"/>
      <c r="FBL21" s="28"/>
      <c r="FBM21" s="28"/>
      <c r="FBN21" s="28"/>
      <c r="FBO21" s="28"/>
      <c r="FBP21" s="28"/>
      <c r="FBQ21" s="28"/>
      <c r="FBR21" s="28"/>
      <c r="FBS21" s="28"/>
      <c r="FBT21" s="28"/>
      <c r="FBU21" s="28"/>
      <c r="FBV21" s="28"/>
      <c r="FBW21" s="28"/>
      <c r="FBX21" s="28"/>
      <c r="FBY21" s="28"/>
      <c r="FBZ21" s="28"/>
      <c r="FCA21" s="28"/>
      <c r="FCB21" s="28"/>
      <c r="FCC21" s="28"/>
      <c r="FCD21" s="28"/>
      <c r="FCE21" s="28"/>
      <c r="FCF21" s="28"/>
      <c r="FCG21" s="28"/>
      <c r="FCH21" s="28"/>
      <c r="FCI21" s="28"/>
      <c r="FCJ21" s="28"/>
      <c r="FCK21" s="28"/>
      <c r="FCL21" s="28"/>
      <c r="FCM21" s="28"/>
      <c r="FCN21" s="28"/>
      <c r="FCO21" s="28"/>
      <c r="FCP21" s="28"/>
      <c r="FCQ21" s="28"/>
      <c r="FCR21" s="28"/>
      <c r="FCS21" s="28"/>
      <c r="FCT21" s="28"/>
      <c r="FCU21" s="28"/>
      <c r="FCV21" s="28"/>
      <c r="FCW21" s="28"/>
      <c r="FCX21" s="28"/>
      <c r="FCY21" s="28"/>
      <c r="FCZ21" s="28"/>
      <c r="FDA21" s="28"/>
      <c r="FDB21" s="28"/>
      <c r="FDC21" s="28"/>
      <c r="FDD21" s="28"/>
      <c r="FDE21" s="28"/>
      <c r="FDF21" s="28"/>
      <c r="FDG21" s="28"/>
      <c r="FDH21" s="28"/>
      <c r="FDI21" s="28"/>
      <c r="FDJ21" s="28"/>
      <c r="FDK21" s="28"/>
      <c r="FDL21" s="28"/>
      <c r="FDM21" s="28"/>
      <c r="FDN21" s="28"/>
      <c r="FDO21" s="28"/>
      <c r="FDP21" s="28"/>
      <c r="FDQ21" s="28"/>
      <c r="FDR21" s="28"/>
      <c r="FDS21" s="28"/>
      <c r="FDT21" s="28"/>
      <c r="FDU21" s="28"/>
      <c r="FDV21" s="28"/>
      <c r="FDW21" s="28"/>
      <c r="FDX21" s="28"/>
      <c r="FDY21" s="28"/>
      <c r="FDZ21" s="28"/>
      <c r="FEA21" s="28"/>
      <c r="FEB21" s="28"/>
      <c r="FEC21" s="28"/>
      <c r="FED21" s="28"/>
      <c r="FEE21" s="28"/>
      <c r="FEF21" s="28"/>
      <c r="FEG21" s="28"/>
      <c r="FEH21" s="28"/>
      <c r="FEI21" s="28"/>
      <c r="FEJ21" s="28"/>
      <c r="FEK21" s="28"/>
      <c r="FEL21" s="28"/>
      <c r="FEM21" s="28"/>
      <c r="FEN21" s="28"/>
      <c r="FEO21" s="28"/>
      <c r="FEP21" s="28"/>
      <c r="FEQ21" s="28"/>
      <c r="FER21" s="28"/>
      <c r="FES21" s="28"/>
      <c r="FET21" s="28"/>
      <c r="FEU21" s="28"/>
      <c r="FEV21" s="28"/>
      <c r="FEW21" s="28"/>
      <c r="FEX21" s="28"/>
      <c r="FEY21" s="28"/>
      <c r="FEZ21" s="28"/>
      <c r="FFA21" s="28"/>
      <c r="FFB21" s="28"/>
      <c r="FFC21" s="28"/>
      <c r="FFD21" s="28"/>
      <c r="FFE21" s="28"/>
      <c r="FFF21" s="28"/>
      <c r="FFG21" s="28"/>
      <c r="FFH21" s="28"/>
      <c r="FFI21" s="28"/>
      <c r="FFJ21" s="28"/>
      <c r="FFK21" s="28"/>
      <c r="FFL21" s="28"/>
      <c r="FFM21" s="28"/>
      <c r="FFN21" s="28"/>
      <c r="FFO21" s="28"/>
      <c r="FFP21" s="28"/>
      <c r="FFQ21" s="28"/>
      <c r="FFR21" s="28"/>
      <c r="FFS21" s="28"/>
      <c r="FFT21" s="28"/>
      <c r="FFU21" s="28"/>
      <c r="FFV21" s="28"/>
      <c r="FFW21" s="28"/>
      <c r="FFX21" s="28"/>
      <c r="FFY21" s="28"/>
      <c r="FFZ21" s="28"/>
      <c r="FGA21" s="28"/>
      <c r="FGB21" s="28"/>
      <c r="FGC21" s="28"/>
      <c r="FGD21" s="28"/>
      <c r="FGE21" s="28"/>
      <c r="FGF21" s="28"/>
      <c r="FGG21" s="28"/>
      <c r="FGH21" s="28"/>
      <c r="FGI21" s="28"/>
      <c r="FGJ21" s="28"/>
      <c r="FGK21" s="28"/>
      <c r="FGL21" s="28"/>
      <c r="FGM21" s="28"/>
      <c r="FGN21" s="28"/>
      <c r="FGO21" s="28"/>
      <c r="FGP21" s="28"/>
      <c r="FGQ21" s="28"/>
      <c r="FGR21" s="28"/>
      <c r="FGS21" s="28"/>
      <c r="FGT21" s="28"/>
      <c r="FGU21" s="28"/>
      <c r="FGV21" s="28"/>
      <c r="FGW21" s="28"/>
      <c r="FGX21" s="28"/>
      <c r="FGY21" s="28"/>
      <c r="FGZ21" s="28"/>
      <c r="FHA21" s="28"/>
      <c r="FHB21" s="28"/>
      <c r="FHC21" s="28"/>
      <c r="FHD21" s="28"/>
      <c r="FHE21" s="28"/>
      <c r="FHF21" s="28"/>
      <c r="FHG21" s="28"/>
      <c r="FHH21" s="28"/>
      <c r="FHI21" s="28"/>
      <c r="FHJ21" s="28"/>
      <c r="FHK21" s="28"/>
      <c r="FHL21" s="28"/>
      <c r="FHM21" s="28"/>
      <c r="FHN21" s="28"/>
      <c r="FHO21" s="28"/>
      <c r="FHP21" s="28"/>
      <c r="FHQ21" s="28"/>
      <c r="FHR21" s="28"/>
      <c r="FHS21" s="28"/>
      <c r="FHT21" s="28"/>
      <c r="FHU21" s="28"/>
      <c r="FHV21" s="28"/>
      <c r="FHW21" s="28"/>
      <c r="FHX21" s="28"/>
      <c r="FHY21" s="28"/>
      <c r="FHZ21" s="28"/>
      <c r="FIA21" s="28"/>
      <c r="FIB21" s="28"/>
      <c r="FIC21" s="28"/>
      <c r="FID21" s="28"/>
      <c r="FIE21" s="28"/>
      <c r="FIF21" s="28"/>
      <c r="FIG21" s="28"/>
      <c r="FIH21" s="28"/>
      <c r="FII21" s="28"/>
      <c r="FIJ21" s="28"/>
      <c r="FIK21" s="28"/>
      <c r="FIL21" s="28"/>
      <c r="FIM21" s="28"/>
      <c r="FIN21" s="28"/>
      <c r="FIO21" s="28"/>
      <c r="FIP21" s="28"/>
      <c r="FIQ21" s="28"/>
      <c r="FIR21" s="28"/>
      <c r="FIS21" s="28"/>
      <c r="FIT21" s="28"/>
      <c r="FIU21" s="28"/>
      <c r="FIV21" s="28"/>
      <c r="FIW21" s="28"/>
      <c r="FIX21" s="28"/>
      <c r="FIY21" s="28"/>
      <c r="FIZ21" s="28"/>
      <c r="FJA21" s="28"/>
      <c r="FJB21" s="28"/>
      <c r="FJC21" s="28"/>
      <c r="FJD21" s="28"/>
      <c r="FJE21" s="28"/>
      <c r="FJF21" s="28"/>
      <c r="FJG21" s="28"/>
      <c r="FJH21" s="28"/>
      <c r="FJI21" s="28"/>
      <c r="FJJ21" s="28"/>
      <c r="FJK21" s="28"/>
      <c r="FJL21" s="28"/>
      <c r="FJM21" s="28"/>
      <c r="FJN21" s="28"/>
      <c r="FJO21" s="28"/>
      <c r="FJP21" s="28"/>
      <c r="FJQ21" s="28"/>
      <c r="FJR21" s="28"/>
      <c r="FJS21" s="28"/>
      <c r="FJT21" s="28"/>
      <c r="FJU21" s="28"/>
      <c r="FJV21" s="28"/>
      <c r="FJW21" s="28"/>
      <c r="FJX21" s="28"/>
      <c r="FJY21" s="28"/>
      <c r="FJZ21" s="28"/>
      <c r="FKA21" s="28"/>
      <c r="FKB21" s="28"/>
      <c r="FKC21" s="28"/>
      <c r="FKD21" s="28"/>
      <c r="FKE21" s="28"/>
      <c r="FKF21" s="28"/>
      <c r="FKG21" s="28"/>
      <c r="FKH21" s="28"/>
      <c r="FKI21" s="28"/>
      <c r="FKJ21" s="28"/>
      <c r="FKK21" s="28"/>
      <c r="FKL21" s="28"/>
      <c r="FKM21" s="28"/>
      <c r="FKN21" s="28"/>
      <c r="FKO21" s="28"/>
      <c r="FKP21" s="28"/>
      <c r="FKQ21" s="28"/>
      <c r="FKR21" s="28"/>
      <c r="FKS21" s="28"/>
      <c r="FKT21" s="28"/>
      <c r="FKU21" s="28"/>
      <c r="FKV21" s="28"/>
      <c r="FKW21" s="28"/>
      <c r="FKX21" s="28"/>
      <c r="FKY21" s="28"/>
      <c r="FKZ21" s="28"/>
      <c r="FLA21" s="28"/>
      <c r="FLB21" s="28"/>
      <c r="FLC21" s="28"/>
      <c r="FLD21" s="28"/>
      <c r="FLE21" s="28"/>
      <c r="FLF21" s="28"/>
      <c r="FLG21" s="28"/>
      <c r="FLH21" s="28"/>
      <c r="FLI21" s="28"/>
      <c r="FLJ21" s="28"/>
      <c r="FLK21" s="28"/>
      <c r="FLL21" s="28"/>
      <c r="FLM21" s="28"/>
      <c r="FLN21" s="28"/>
      <c r="FLO21" s="28"/>
      <c r="FLP21" s="28"/>
      <c r="FLQ21" s="28"/>
      <c r="FLR21" s="28"/>
      <c r="FLS21" s="28"/>
      <c r="FLT21" s="28"/>
      <c r="FLU21" s="28"/>
      <c r="FLV21" s="28"/>
      <c r="FLW21" s="28"/>
      <c r="FLX21" s="28"/>
      <c r="FLY21" s="28"/>
      <c r="FLZ21" s="28"/>
      <c r="FMA21" s="28"/>
      <c r="FMB21" s="28"/>
      <c r="FMC21" s="28"/>
      <c r="FMD21" s="28"/>
      <c r="FME21" s="28"/>
      <c r="FMF21" s="28"/>
      <c r="FMG21" s="28"/>
      <c r="FMH21" s="28"/>
      <c r="FMI21" s="28"/>
      <c r="FMJ21" s="28"/>
      <c r="FMK21" s="28"/>
      <c r="FML21" s="28"/>
      <c r="FMM21" s="28"/>
      <c r="FMN21" s="28"/>
      <c r="FMO21" s="28"/>
      <c r="FMP21" s="28"/>
      <c r="FMQ21" s="28"/>
      <c r="FMR21" s="28"/>
      <c r="FMS21" s="28"/>
      <c r="FMT21" s="28"/>
      <c r="FMU21" s="28"/>
      <c r="FMV21" s="28"/>
      <c r="FMW21" s="28"/>
      <c r="FMX21" s="28"/>
      <c r="FMY21" s="28"/>
      <c r="FMZ21" s="28"/>
      <c r="FNA21" s="28"/>
      <c r="FNB21" s="28"/>
      <c r="FNC21" s="28"/>
      <c r="FND21" s="28"/>
      <c r="FNE21" s="28"/>
      <c r="FNF21" s="28"/>
      <c r="FNG21" s="28"/>
      <c r="FNH21" s="28"/>
      <c r="FNI21" s="28"/>
      <c r="FNJ21" s="28"/>
      <c r="FNK21" s="28"/>
      <c r="FNL21" s="28"/>
      <c r="FNM21" s="28"/>
      <c r="FNN21" s="28"/>
      <c r="FNO21" s="28"/>
      <c r="FNP21" s="28"/>
      <c r="FNQ21" s="28"/>
      <c r="FNR21" s="28"/>
      <c r="FNS21" s="28"/>
      <c r="FNT21" s="28"/>
      <c r="FNU21" s="28"/>
      <c r="FNV21" s="28"/>
      <c r="FNW21" s="28"/>
      <c r="FNX21" s="28"/>
      <c r="FNY21" s="28"/>
      <c r="FNZ21" s="28"/>
      <c r="FOA21" s="28"/>
      <c r="FOB21" s="28"/>
      <c r="FOC21" s="28"/>
      <c r="FOD21" s="28"/>
      <c r="FOE21" s="28"/>
      <c r="FOF21" s="28"/>
      <c r="FOG21" s="28"/>
      <c r="FOH21" s="28"/>
      <c r="FOI21" s="28"/>
      <c r="FOJ21" s="28"/>
      <c r="FOK21" s="28"/>
      <c r="FOL21" s="28"/>
      <c r="FOM21" s="28"/>
      <c r="FON21" s="28"/>
      <c r="FOO21" s="28"/>
      <c r="FOP21" s="28"/>
      <c r="FOQ21" s="28"/>
      <c r="FOR21" s="28"/>
      <c r="FOS21" s="28"/>
      <c r="FOT21" s="28"/>
      <c r="FOU21" s="28"/>
      <c r="FOV21" s="28"/>
      <c r="FOW21" s="28"/>
      <c r="FOX21" s="28"/>
      <c r="FOY21" s="28"/>
      <c r="FOZ21" s="28"/>
      <c r="FPA21" s="28"/>
      <c r="FPB21" s="28"/>
      <c r="FPC21" s="28"/>
      <c r="FPD21" s="28"/>
      <c r="FPE21" s="28"/>
      <c r="FPF21" s="28"/>
      <c r="FPG21" s="28"/>
      <c r="FPH21" s="28"/>
      <c r="FPI21" s="28"/>
      <c r="FPJ21" s="28"/>
      <c r="FPK21" s="28"/>
      <c r="FPL21" s="28"/>
      <c r="FPM21" s="28"/>
      <c r="FPN21" s="28"/>
      <c r="FPO21" s="28"/>
      <c r="FPP21" s="28"/>
      <c r="FPQ21" s="28"/>
      <c r="FPR21" s="28"/>
      <c r="FPS21" s="28"/>
      <c r="FPT21" s="28"/>
      <c r="FPU21" s="28"/>
      <c r="FPV21" s="28"/>
      <c r="FPW21" s="28"/>
      <c r="FPX21" s="28"/>
      <c r="FPY21" s="28"/>
      <c r="FPZ21" s="28"/>
      <c r="FQA21" s="28"/>
      <c r="FQB21" s="28"/>
      <c r="FQC21" s="28"/>
      <c r="FQD21" s="28"/>
      <c r="FQE21" s="28"/>
      <c r="FQF21" s="28"/>
      <c r="FQG21" s="28"/>
      <c r="FQH21" s="28"/>
      <c r="FQI21" s="28"/>
      <c r="FQJ21" s="28"/>
      <c r="FQK21" s="28"/>
      <c r="FQL21" s="28"/>
      <c r="FQM21" s="28"/>
      <c r="FQN21" s="28"/>
      <c r="FQO21" s="28"/>
      <c r="FQP21" s="28"/>
      <c r="FQQ21" s="28"/>
      <c r="FQR21" s="28"/>
      <c r="FQS21" s="28"/>
      <c r="FQT21" s="28"/>
      <c r="FQU21" s="28"/>
      <c r="FQV21" s="28"/>
      <c r="FQW21" s="28"/>
      <c r="FQX21" s="28"/>
      <c r="FQY21" s="28"/>
      <c r="FQZ21" s="28"/>
      <c r="FRA21" s="28"/>
      <c r="FRB21" s="28"/>
      <c r="FRC21" s="28"/>
      <c r="FRD21" s="28"/>
      <c r="FRE21" s="28"/>
      <c r="FRF21" s="28"/>
      <c r="FRG21" s="28"/>
      <c r="FRH21" s="28"/>
      <c r="FRI21" s="28"/>
      <c r="FRJ21" s="28"/>
      <c r="FRK21" s="28"/>
      <c r="FRL21" s="28"/>
      <c r="FRM21" s="28"/>
      <c r="FRN21" s="28"/>
      <c r="FRO21" s="28"/>
      <c r="FRP21" s="28"/>
      <c r="FRQ21" s="28"/>
      <c r="FRR21" s="28"/>
      <c r="FRS21" s="28"/>
      <c r="FRT21" s="28"/>
      <c r="FRU21" s="28"/>
      <c r="FRV21" s="28"/>
      <c r="FRW21" s="28"/>
      <c r="FRX21" s="28"/>
      <c r="FRY21" s="28"/>
      <c r="FRZ21" s="28"/>
      <c r="FSA21" s="28"/>
      <c r="FSB21" s="28"/>
      <c r="FSC21" s="28"/>
      <c r="FSD21" s="28"/>
      <c r="FSE21" s="28"/>
      <c r="FSF21" s="28"/>
      <c r="FSG21" s="28"/>
      <c r="FSH21" s="28"/>
      <c r="FSI21" s="28"/>
      <c r="FSJ21" s="28"/>
      <c r="FSK21" s="28"/>
      <c r="FSL21" s="28"/>
      <c r="FSM21" s="28"/>
      <c r="FSN21" s="28"/>
      <c r="FSO21" s="28"/>
      <c r="FSP21" s="28"/>
      <c r="FSQ21" s="28"/>
      <c r="FSR21" s="28"/>
      <c r="FSS21" s="28"/>
      <c r="FST21" s="28"/>
      <c r="FSU21" s="28"/>
      <c r="FSV21" s="28"/>
      <c r="FSW21" s="28"/>
      <c r="FSX21" s="28"/>
      <c r="FSY21" s="28"/>
      <c r="FSZ21" s="28"/>
      <c r="FTA21" s="28"/>
      <c r="FTB21" s="28"/>
      <c r="FTC21" s="28"/>
      <c r="FTD21" s="28"/>
      <c r="FTE21" s="28"/>
      <c r="FTF21" s="28"/>
      <c r="FTG21" s="28"/>
      <c r="FTH21" s="28"/>
      <c r="FTI21" s="28"/>
      <c r="FTJ21" s="28"/>
      <c r="FTK21" s="28"/>
      <c r="FTL21" s="28"/>
      <c r="FTM21" s="28"/>
      <c r="FTN21" s="28"/>
      <c r="FTO21" s="28"/>
      <c r="FTP21" s="28"/>
      <c r="FTQ21" s="28"/>
      <c r="FTR21" s="28"/>
      <c r="FTS21" s="28"/>
      <c r="FTT21" s="28"/>
      <c r="FTU21" s="28"/>
      <c r="FTV21" s="28"/>
      <c r="FTW21" s="28"/>
      <c r="FTX21" s="28"/>
      <c r="FTY21" s="28"/>
      <c r="FTZ21" s="28"/>
      <c r="FUA21" s="28"/>
      <c r="FUB21" s="28"/>
      <c r="FUC21" s="28"/>
      <c r="FUD21" s="28"/>
      <c r="FUE21" s="28"/>
      <c r="FUF21" s="28"/>
      <c r="FUG21" s="28"/>
      <c r="FUH21" s="28"/>
      <c r="FUI21" s="28"/>
      <c r="FUJ21" s="28"/>
      <c r="FUK21" s="28"/>
      <c r="FUL21" s="28"/>
      <c r="FUM21" s="28"/>
      <c r="FUN21" s="28"/>
      <c r="FUO21" s="28"/>
      <c r="FUP21" s="28"/>
      <c r="FUQ21" s="28"/>
      <c r="FUR21" s="28"/>
      <c r="FUS21" s="28"/>
      <c r="FUT21" s="28"/>
      <c r="FUU21" s="28"/>
      <c r="FUV21" s="28"/>
      <c r="FUW21" s="28"/>
      <c r="FUX21" s="28"/>
      <c r="FUY21" s="28"/>
      <c r="FUZ21" s="28"/>
      <c r="FVA21" s="28"/>
      <c r="FVB21" s="28"/>
      <c r="FVC21" s="28"/>
      <c r="FVD21" s="28"/>
      <c r="FVE21" s="28"/>
      <c r="FVF21" s="28"/>
      <c r="FVG21" s="28"/>
      <c r="FVH21" s="28"/>
      <c r="FVI21" s="28"/>
      <c r="FVJ21" s="28"/>
      <c r="FVK21" s="28"/>
      <c r="FVL21" s="28"/>
      <c r="FVM21" s="28"/>
      <c r="FVN21" s="28"/>
      <c r="FVO21" s="28"/>
      <c r="FVP21" s="28"/>
      <c r="FVQ21" s="28"/>
      <c r="FVR21" s="28"/>
      <c r="FVS21" s="28"/>
      <c r="FVT21" s="28"/>
      <c r="FVU21" s="28"/>
      <c r="FVV21" s="28"/>
      <c r="FVW21" s="28"/>
      <c r="FVX21" s="28"/>
      <c r="FVY21" s="28"/>
      <c r="FVZ21" s="28"/>
      <c r="FWA21" s="28"/>
      <c r="FWB21" s="28"/>
      <c r="FWC21" s="28"/>
      <c r="FWD21" s="28"/>
      <c r="FWE21" s="28"/>
      <c r="FWF21" s="28"/>
      <c r="FWG21" s="28"/>
      <c r="FWH21" s="28"/>
      <c r="FWI21" s="28"/>
      <c r="FWJ21" s="28"/>
      <c r="FWK21" s="28"/>
      <c r="FWL21" s="28"/>
      <c r="FWM21" s="28"/>
      <c r="FWN21" s="28"/>
      <c r="FWO21" s="28"/>
      <c r="FWP21" s="28"/>
      <c r="FWQ21" s="28"/>
      <c r="FWR21" s="28"/>
      <c r="FWS21" s="28"/>
      <c r="FWT21" s="28"/>
      <c r="FWU21" s="28"/>
      <c r="FWV21" s="28"/>
      <c r="FWW21" s="28"/>
      <c r="FWX21" s="28"/>
      <c r="FWY21" s="28"/>
      <c r="FWZ21" s="28"/>
      <c r="FXA21" s="28"/>
      <c r="FXB21" s="28"/>
      <c r="FXC21" s="28"/>
      <c r="FXD21" s="28"/>
      <c r="FXE21" s="28"/>
      <c r="FXF21" s="28"/>
      <c r="FXG21" s="28"/>
      <c r="FXH21" s="28"/>
      <c r="FXI21" s="28"/>
      <c r="FXJ21" s="28"/>
      <c r="FXK21" s="28"/>
      <c r="FXL21" s="28"/>
      <c r="FXM21" s="28"/>
      <c r="FXN21" s="28"/>
      <c r="FXO21" s="28"/>
      <c r="FXP21" s="28"/>
      <c r="FXQ21" s="28"/>
      <c r="FXR21" s="28"/>
      <c r="FXS21" s="28"/>
      <c r="FXT21" s="28"/>
      <c r="FXU21" s="28"/>
      <c r="FXV21" s="28"/>
      <c r="FXW21" s="28"/>
      <c r="FXX21" s="28"/>
      <c r="FXY21" s="28"/>
      <c r="FXZ21" s="28"/>
      <c r="FYA21" s="28"/>
      <c r="FYB21" s="28"/>
      <c r="FYC21" s="28"/>
      <c r="FYD21" s="28"/>
      <c r="FYE21" s="28"/>
      <c r="FYF21" s="28"/>
      <c r="FYG21" s="28"/>
      <c r="FYH21" s="28"/>
      <c r="FYI21" s="28"/>
      <c r="FYJ21" s="28"/>
      <c r="FYK21" s="28"/>
      <c r="FYL21" s="28"/>
      <c r="FYM21" s="28"/>
      <c r="FYN21" s="28"/>
      <c r="FYO21" s="28"/>
      <c r="FYP21" s="28"/>
      <c r="FYQ21" s="28"/>
      <c r="FYR21" s="28"/>
      <c r="FYS21" s="28"/>
      <c r="FYT21" s="28"/>
      <c r="FYU21" s="28"/>
      <c r="FYV21" s="28"/>
      <c r="FYW21" s="28"/>
      <c r="FYX21" s="28"/>
      <c r="FYY21" s="28"/>
      <c r="FYZ21" s="28"/>
      <c r="FZA21" s="28"/>
      <c r="FZB21" s="28"/>
      <c r="FZC21" s="28"/>
      <c r="FZD21" s="28"/>
      <c r="FZE21" s="28"/>
      <c r="FZF21" s="28"/>
      <c r="FZG21" s="28"/>
      <c r="FZH21" s="28"/>
      <c r="FZI21" s="28"/>
      <c r="FZJ21" s="28"/>
      <c r="FZK21" s="28"/>
      <c r="FZL21" s="28"/>
      <c r="FZM21" s="28"/>
      <c r="FZN21" s="28"/>
      <c r="FZO21" s="28"/>
      <c r="FZP21" s="28"/>
      <c r="FZQ21" s="28"/>
      <c r="FZR21" s="28"/>
      <c r="FZS21" s="28"/>
      <c r="FZT21" s="28"/>
      <c r="FZU21" s="28"/>
      <c r="FZV21" s="28"/>
      <c r="FZW21" s="28"/>
      <c r="FZX21" s="28"/>
      <c r="FZY21" s="28"/>
      <c r="FZZ21" s="28"/>
      <c r="GAA21" s="28"/>
      <c r="GAB21" s="28"/>
      <c r="GAC21" s="28"/>
      <c r="GAD21" s="28"/>
      <c r="GAE21" s="28"/>
      <c r="GAF21" s="28"/>
      <c r="GAG21" s="28"/>
      <c r="GAH21" s="28"/>
      <c r="GAI21" s="28"/>
      <c r="GAJ21" s="28"/>
      <c r="GAK21" s="28"/>
      <c r="GAL21" s="28"/>
      <c r="GAM21" s="28"/>
      <c r="GAN21" s="28"/>
      <c r="GAO21" s="28"/>
      <c r="GAP21" s="28"/>
      <c r="GAQ21" s="28"/>
      <c r="GAR21" s="28"/>
      <c r="GAS21" s="28"/>
      <c r="GAT21" s="28"/>
      <c r="GAU21" s="28"/>
      <c r="GAV21" s="28"/>
      <c r="GAW21" s="28"/>
      <c r="GAX21" s="28"/>
      <c r="GAY21" s="28"/>
      <c r="GAZ21" s="28"/>
      <c r="GBA21" s="28"/>
      <c r="GBB21" s="28"/>
      <c r="GBC21" s="28"/>
      <c r="GBD21" s="28"/>
      <c r="GBE21" s="28"/>
      <c r="GBF21" s="28"/>
      <c r="GBG21" s="28"/>
      <c r="GBH21" s="28"/>
      <c r="GBI21" s="28"/>
      <c r="GBJ21" s="28"/>
      <c r="GBK21" s="28"/>
      <c r="GBL21" s="28"/>
      <c r="GBM21" s="28"/>
      <c r="GBN21" s="28"/>
      <c r="GBO21" s="28"/>
      <c r="GBP21" s="28"/>
      <c r="GBQ21" s="28"/>
      <c r="GBR21" s="28"/>
      <c r="GBS21" s="28"/>
      <c r="GBT21" s="28"/>
      <c r="GBU21" s="28"/>
      <c r="GBV21" s="28"/>
      <c r="GBW21" s="28"/>
      <c r="GBX21" s="28"/>
      <c r="GBY21" s="28"/>
      <c r="GBZ21" s="28"/>
      <c r="GCA21" s="28"/>
      <c r="GCB21" s="28"/>
      <c r="GCC21" s="28"/>
      <c r="GCD21" s="28"/>
      <c r="GCE21" s="28"/>
      <c r="GCF21" s="28"/>
      <c r="GCG21" s="28"/>
      <c r="GCH21" s="28"/>
      <c r="GCI21" s="28"/>
      <c r="GCJ21" s="28"/>
      <c r="GCK21" s="28"/>
      <c r="GCL21" s="28"/>
      <c r="GCM21" s="28"/>
      <c r="GCN21" s="28"/>
      <c r="GCO21" s="28"/>
      <c r="GCP21" s="28"/>
      <c r="GCQ21" s="28"/>
      <c r="GCR21" s="28"/>
      <c r="GCS21" s="28"/>
      <c r="GCT21" s="28"/>
      <c r="GCU21" s="28"/>
      <c r="GCV21" s="28"/>
      <c r="GCW21" s="28"/>
      <c r="GCX21" s="28"/>
      <c r="GCY21" s="28"/>
      <c r="GCZ21" s="28"/>
      <c r="GDA21" s="28"/>
      <c r="GDB21" s="28"/>
      <c r="GDC21" s="28"/>
      <c r="GDD21" s="28"/>
      <c r="GDE21" s="28"/>
      <c r="GDF21" s="28"/>
      <c r="GDG21" s="28"/>
      <c r="GDH21" s="28"/>
      <c r="GDI21" s="28"/>
      <c r="GDJ21" s="28"/>
      <c r="GDK21" s="28"/>
      <c r="GDL21" s="28"/>
      <c r="GDM21" s="28"/>
      <c r="GDN21" s="28"/>
      <c r="GDO21" s="28"/>
      <c r="GDP21" s="28"/>
      <c r="GDQ21" s="28"/>
      <c r="GDR21" s="28"/>
      <c r="GDS21" s="28"/>
      <c r="GDT21" s="28"/>
      <c r="GDU21" s="28"/>
      <c r="GDV21" s="28"/>
      <c r="GDW21" s="28"/>
      <c r="GDX21" s="28"/>
      <c r="GDY21" s="28"/>
      <c r="GDZ21" s="28"/>
      <c r="GEA21" s="28"/>
      <c r="GEB21" s="28"/>
      <c r="GEC21" s="28"/>
      <c r="GED21" s="28"/>
      <c r="GEE21" s="28"/>
      <c r="GEF21" s="28"/>
      <c r="GEG21" s="28"/>
      <c r="GEH21" s="28"/>
      <c r="GEI21" s="28"/>
      <c r="GEJ21" s="28"/>
      <c r="GEK21" s="28"/>
      <c r="GEL21" s="28"/>
      <c r="GEM21" s="28"/>
      <c r="GEN21" s="28"/>
      <c r="GEO21" s="28"/>
      <c r="GEP21" s="28"/>
      <c r="GEQ21" s="28"/>
      <c r="GER21" s="28"/>
      <c r="GES21" s="28"/>
      <c r="GET21" s="28"/>
      <c r="GEU21" s="28"/>
      <c r="GEV21" s="28"/>
      <c r="GEW21" s="28"/>
      <c r="GEX21" s="28"/>
      <c r="GEY21" s="28"/>
      <c r="GEZ21" s="28"/>
      <c r="GFA21" s="28"/>
      <c r="GFB21" s="28"/>
      <c r="GFC21" s="28"/>
      <c r="GFD21" s="28"/>
      <c r="GFE21" s="28"/>
      <c r="GFF21" s="28"/>
      <c r="GFG21" s="28"/>
      <c r="GFH21" s="28"/>
      <c r="GFI21" s="28"/>
      <c r="GFJ21" s="28"/>
      <c r="GFK21" s="28"/>
      <c r="GFL21" s="28"/>
      <c r="GFM21" s="28"/>
      <c r="GFN21" s="28"/>
      <c r="GFO21" s="28"/>
      <c r="GFP21" s="28"/>
      <c r="GFQ21" s="28"/>
      <c r="GFR21" s="28"/>
      <c r="GFS21" s="28"/>
      <c r="GFT21" s="28"/>
      <c r="GFU21" s="28"/>
      <c r="GFV21" s="28"/>
      <c r="GFW21" s="28"/>
      <c r="GFX21" s="28"/>
      <c r="GFY21" s="28"/>
      <c r="GFZ21" s="28"/>
      <c r="GGA21" s="28"/>
      <c r="GGB21" s="28"/>
      <c r="GGC21" s="28"/>
      <c r="GGD21" s="28"/>
      <c r="GGE21" s="28"/>
      <c r="GGF21" s="28"/>
      <c r="GGG21" s="28"/>
      <c r="GGH21" s="28"/>
      <c r="GGI21" s="28"/>
      <c r="GGJ21" s="28"/>
      <c r="GGK21" s="28"/>
      <c r="GGL21" s="28"/>
      <c r="GGM21" s="28"/>
      <c r="GGN21" s="28"/>
      <c r="GGO21" s="28"/>
      <c r="GGP21" s="28"/>
      <c r="GGQ21" s="28"/>
      <c r="GGR21" s="28"/>
      <c r="GGS21" s="28"/>
      <c r="GGT21" s="28"/>
      <c r="GGU21" s="28"/>
      <c r="GGV21" s="28"/>
      <c r="GGW21" s="28"/>
      <c r="GGX21" s="28"/>
      <c r="GGY21" s="28"/>
      <c r="GGZ21" s="28"/>
      <c r="GHA21" s="28"/>
      <c r="GHB21" s="28"/>
      <c r="GHC21" s="28"/>
      <c r="GHD21" s="28"/>
      <c r="GHE21" s="28"/>
      <c r="GHF21" s="28"/>
      <c r="GHG21" s="28"/>
      <c r="GHH21" s="28"/>
      <c r="GHI21" s="28"/>
      <c r="GHJ21" s="28"/>
      <c r="GHK21" s="28"/>
      <c r="GHL21" s="28"/>
      <c r="GHM21" s="28"/>
      <c r="GHN21" s="28"/>
      <c r="GHO21" s="28"/>
      <c r="GHP21" s="28"/>
      <c r="GHQ21" s="28"/>
      <c r="GHR21" s="28"/>
      <c r="GHS21" s="28"/>
      <c r="GHT21" s="28"/>
      <c r="GHU21" s="28"/>
      <c r="GHV21" s="28"/>
      <c r="GHW21" s="28"/>
      <c r="GHX21" s="28"/>
      <c r="GHY21" s="28"/>
      <c r="GHZ21" s="28"/>
      <c r="GIA21" s="28"/>
      <c r="GIB21" s="28"/>
      <c r="GIC21" s="28"/>
      <c r="GID21" s="28"/>
      <c r="GIE21" s="28"/>
      <c r="GIF21" s="28"/>
      <c r="GIG21" s="28"/>
      <c r="GIH21" s="28"/>
      <c r="GII21" s="28"/>
      <c r="GIJ21" s="28"/>
      <c r="GIK21" s="28"/>
      <c r="GIL21" s="28"/>
      <c r="GIM21" s="28"/>
      <c r="GIN21" s="28"/>
      <c r="GIO21" s="28"/>
      <c r="GIP21" s="28"/>
      <c r="GIQ21" s="28"/>
      <c r="GIR21" s="28"/>
      <c r="GIS21" s="28"/>
      <c r="GIT21" s="28"/>
      <c r="GIU21" s="28"/>
      <c r="GIV21" s="28"/>
      <c r="GIW21" s="28"/>
      <c r="GIX21" s="28"/>
      <c r="GIY21" s="28"/>
      <c r="GIZ21" s="28"/>
      <c r="GJA21" s="28"/>
      <c r="GJB21" s="28"/>
      <c r="GJC21" s="28"/>
      <c r="GJD21" s="28"/>
      <c r="GJE21" s="28"/>
      <c r="GJF21" s="28"/>
      <c r="GJG21" s="28"/>
      <c r="GJH21" s="28"/>
      <c r="GJI21" s="28"/>
      <c r="GJJ21" s="28"/>
      <c r="GJK21" s="28"/>
      <c r="GJL21" s="28"/>
      <c r="GJM21" s="28"/>
      <c r="GJN21" s="28"/>
      <c r="GJO21" s="28"/>
      <c r="GJP21" s="28"/>
      <c r="GJQ21" s="28"/>
      <c r="GJR21" s="28"/>
      <c r="GJS21" s="28"/>
      <c r="GJT21" s="28"/>
      <c r="GJU21" s="28"/>
      <c r="GJV21" s="28"/>
      <c r="GJW21" s="28"/>
      <c r="GJX21" s="28"/>
      <c r="GJY21" s="28"/>
      <c r="GJZ21" s="28"/>
      <c r="GKA21" s="28"/>
      <c r="GKB21" s="28"/>
      <c r="GKC21" s="28"/>
      <c r="GKD21" s="28"/>
      <c r="GKE21" s="28"/>
      <c r="GKF21" s="28"/>
      <c r="GKG21" s="28"/>
      <c r="GKH21" s="28"/>
      <c r="GKI21" s="28"/>
      <c r="GKJ21" s="28"/>
      <c r="GKK21" s="28"/>
      <c r="GKL21" s="28"/>
      <c r="GKM21" s="28"/>
      <c r="GKN21" s="28"/>
      <c r="GKO21" s="28"/>
      <c r="GKP21" s="28"/>
      <c r="GKQ21" s="28"/>
      <c r="GKR21" s="28"/>
      <c r="GKS21" s="28"/>
      <c r="GKT21" s="28"/>
      <c r="GKU21" s="28"/>
      <c r="GKV21" s="28"/>
      <c r="GKW21" s="28"/>
      <c r="GKX21" s="28"/>
      <c r="GKY21" s="28"/>
      <c r="GKZ21" s="28"/>
      <c r="GLA21" s="28"/>
      <c r="GLB21" s="28"/>
      <c r="GLC21" s="28"/>
      <c r="GLD21" s="28"/>
      <c r="GLE21" s="28"/>
      <c r="GLF21" s="28"/>
      <c r="GLG21" s="28"/>
      <c r="GLH21" s="28"/>
      <c r="GLI21" s="28"/>
      <c r="GLJ21" s="28"/>
      <c r="GLK21" s="28"/>
      <c r="GLL21" s="28"/>
      <c r="GLM21" s="28"/>
      <c r="GLN21" s="28"/>
      <c r="GLO21" s="28"/>
      <c r="GLP21" s="28"/>
      <c r="GLQ21" s="28"/>
      <c r="GLR21" s="28"/>
      <c r="GLS21" s="28"/>
      <c r="GLT21" s="28"/>
      <c r="GLU21" s="28"/>
      <c r="GLV21" s="28"/>
      <c r="GLW21" s="28"/>
      <c r="GLX21" s="28"/>
      <c r="GLY21" s="28"/>
      <c r="GLZ21" s="28"/>
      <c r="GMA21" s="28"/>
      <c r="GMB21" s="28"/>
      <c r="GMC21" s="28"/>
      <c r="GMD21" s="28"/>
      <c r="GME21" s="28"/>
      <c r="GMF21" s="28"/>
      <c r="GMG21" s="28"/>
      <c r="GMH21" s="28"/>
      <c r="GMI21" s="28"/>
      <c r="GMJ21" s="28"/>
      <c r="GMK21" s="28"/>
      <c r="GML21" s="28"/>
      <c r="GMM21" s="28"/>
      <c r="GMN21" s="28"/>
      <c r="GMO21" s="28"/>
      <c r="GMP21" s="28"/>
      <c r="GMQ21" s="28"/>
      <c r="GMR21" s="28"/>
      <c r="GMS21" s="28"/>
      <c r="GMT21" s="28"/>
      <c r="GMU21" s="28"/>
      <c r="GMV21" s="28"/>
      <c r="GMW21" s="28"/>
      <c r="GMX21" s="28"/>
      <c r="GMY21" s="28"/>
      <c r="GMZ21" s="28"/>
      <c r="GNA21" s="28"/>
      <c r="GNB21" s="28"/>
      <c r="GNC21" s="28"/>
      <c r="GND21" s="28"/>
      <c r="GNE21" s="28"/>
      <c r="GNF21" s="28"/>
      <c r="GNG21" s="28"/>
      <c r="GNH21" s="28"/>
      <c r="GNI21" s="28"/>
      <c r="GNJ21" s="28"/>
      <c r="GNK21" s="28"/>
      <c r="GNL21" s="28"/>
      <c r="GNM21" s="28"/>
      <c r="GNN21" s="28"/>
      <c r="GNO21" s="28"/>
      <c r="GNP21" s="28"/>
      <c r="GNQ21" s="28"/>
      <c r="GNR21" s="28"/>
      <c r="GNS21" s="28"/>
      <c r="GNT21" s="28"/>
      <c r="GNU21" s="28"/>
      <c r="GNV21" s="28"/>
      <c r="GNW21" s="28"/>
      <c r="GNX21" s="28"/>
      <c r="GNY21" s="28"/>
      <c r="GNZ21" s="28"/>
      <c r="GOA21" s="28"/>
      <c r="GOB21" s="28"/>
      <c r="GOC21" s="28"/>
      <c r="GOD21" s="28"/>
      <c r="GOE21" s="28"/>
      <c r="GOF21" s="28"/>
      <c r="GOG21" s="28"/>
      <c r="GOH21" s="28"/>
      <c r="GOI21" s="28"/>
      <c r="GOJ21" s="28"/>
      <c r="GOK21" s="28"/>
      <c r="GOL21" s="28"/>
      <c r="GOM21" s="28"/>
      <c r="GON21" s="28"/>
      <c r="GOO21" s="28"/>
      <c r="GOP21" s="28"/>
      <c r="GOQ21" s="28"/>
      <c r="GOR21" s="28"/>
      <c r="GOS21" s="28"/>
      <c r="GOT21" s="28"/>
      <c r="GOU21" s="28"/>
      <c r="GOV21" s="28"/>
      <c r="GOW21" s="28"/>
      <c r="GOX21" s="28"/>
      <c r="GOY21" s="28"/>
      <c r="GOZ21" s="28"/>
      <c r="GPA21" s="28"/>
      <c r="GPB21" s="28"/>
      <c r="GPC21" s="28"/>
      <c r="GPD21" s="28"/>
      <c r="GPE21" s="28"/>
      <c r="GPF21" s="28"/>
      <c r="GPG21" s="28"/>
      <c r="GPH21" s="28"/>
      <c r="GPI21" s="28"/>
      <c r="GPJ21" s="28"/>
      <c r="GPK21" s="28"/>
      <c r="GPL21" s="28"/>
      <c r="GPM21" s="28"/>
      <c r="GPN21" s="28"/>
      <c r="GPO21" s="28"/>
      <c r="GPP21" s="28"/>
      <c r="GPQ21" s="28"/>
      <c r="GPR21" s="28"/>
      <c r="GPS21" s="28"/>
      <c r="GPT21" s="28"/>
      <c r="GPU21" s="28"/>
      <c r="GPV21" s="28"/>
      <c r="GPW21" s="28"/>
      <c r="GPX21" s="28"/>
      <c r="GPY21" s="28"/>
      <c r="GPZ21" s="28"/>
      <c r="GQA21" s="28"/>
      <c r="GQB21" s="28"/>
      <c r="GQC21" s="28"/>
      <c r="GQD21" s="28"/>
      <c r="GQE21" s="28"/>
      <c r="GQF21" s="28"/>
      <c r="GQG21" s="28"/>
      <c r="GQH21" s="28"/>
      <c r="GQI21" s="28"/>
      <c r="GQJ21" s="28"/>
      <c r="GQK21" s="28"/>
      <c r="GQL21" s="28"/>
      <c r="GQM21" s="28"/>
      <c r="GQN21" s="28"/>
      <c r="GQO21" s="28"/>
      <c r="GQP21" s="28"/>
      <c r="GQQ21" s="28"/>
      <c r="GQR21" s="28"/>
      <c r="GQS21" s="28"/>
      <c r="GQT21" s="28"/>
      <c r="GQU21" s="28"/>
      <c r="GQV21" s="28"/>
      <c r="GQW21" s="28"/>
      <c r="GQX21" s="28"/>
      <c r="GQY21" s="28"/>
      <c r="GQZ21" s="28"/>
      <c r="GRA21" s="28"/>
      <c r="GRB21" s="28"/>
      <c r="GRC21" s="28"/>
      <c r="GRD21" s="28"/>
      <c r="GRE21" s="28"/>
      <c r="GRF21" s="28"/>
      <c r="GRG21" s="28"/>
      <c r="GRH21" s="28"/>
      <c r="GRI21" s="28"/>
      <c r="GRJ21" s="28"/>
      <c r="GRK21" s="28"/>
      <c r="GRL21" s="28"/>
      <c r="GRM21" s="28"/>
      <c r="GRN21" s="28"/>
      <c r="GRO21" s="28"/>
      <c r="GRP21" s="28"/>
      <c r="GRQ21" s="28"/>
      <c r="GRR21" s="28"/>
      <c r="GRS21" s="28"/>
      <c r="GRT21" s="28"/>
      <c r="GRU21" s="28"/>
      <c r="GRV21" s="28"/>
      <c r="GRW21" s="28"/>
      <c r="GRX21" s="28"/>
      <c r="GRY21" s="28"/>
      <c r="GRZ21" s="28"/>
      <c r="GSA21" s="28"/>
      <c r="GSB21" s="28"/>
      <c r="GSC21" s="28"/>
      <c r="GSD21" s="28"/>
      <c r="GSE21" s="28"/>
      <c r="GSF21" s="28"/>
      <c r="GSG21" s="28"/>
      <c r="GSH21" s="28"/>
      <c r="GSI21" s="28"/>
      <c r="GSJ21" s="28"/>
      <c r="GSK21" s="28"/>
      <c r="GSL21" s="28"/>
      <c r="GSM21" s="28"/>
      <c r="GSN21" s="28"/>
      <c r="GSO21" s="28"/>
      <c r="GSP21" s="28"/>
      <c r="GSQ21" s="28"/>
      <c r="GSR21" s="28"/>
      <c r="GSS21" s="28"/>
      <c r="GST21" s="28"/>
      <c r="GSU21" s="28"/>
      <c r="GSV21" s="28"/>
      <c r="GSW21" s="28"/>
      <c r="GSX21" s="28"/>
      <c r="GSY21" s="28"/>
      <c r="GSZ21" s="28"/>
      <c r="GTA21" s="28"/>
      <c r="GTB21" s="28"/>
      <c r="GTC21" s="28"/>
      <c r="GTD21" s="28"/>
      <c r="GTE21" s="28"/>
      <c r="GTF21" s="28"/>
      <c r="GTG21" s="28"/>
      <c r="GTH21" s="28"/>
      <c r="GTI21" s="28"/>
      <c r="GTJ21" s="28"/>
      <c r="GTK21" s="28"/>
      <c r="GTL21" s="28"/>
      <c r="GTM21" s="28"/>
      <c r="GTN21" s="28"/>
      <c r="GTO21" s="28"/>
      <c r="GTP21" s="28"/>
      <c r="GTQ21" s="28"/>
      <c r="GTR21" s="28"/>
      <c r="GTS21" s="28"/>
      <c r="GTT21" s="28"/>
      <c r="GTU21" s="28"/>
      <c r="GTV21" s="28"/>
      <c r="GTW21" s="28"/>
      <c r="GTX21" s="28"/>
      <c r="GTY21" s="28"/>
      <c r="GTZ21" s="28"/>
      <c r="GUA21" s="28"/>
      <c r="GUB21" s="28"/>
      <c r="GUC21" s="28"/>
      <c r="GUD21" s="28"/>
      <c r="GUE21" s="28"/>
      <c r="GUF21" s="28"/>
      <c r="GUG21" s="28"/>
      <c r="GUH21" s="28"/>
      <c r="GUI21" s="28"/>
      <c r="GUJ21" s="28"/>
      <c r="GUK21" s="28"/>
      <c r="GUL21" s="28"/>
      <c r="GUM21" s="28"/>
      <c r="GUN21" s="28"/>
      <c r="GUO21" s="28"/>
      <c r="GUP21" s="28"/>
      <c r="GUQ21" s="28"/>
      <c r="GUR21" s="28"/>
      <c r="GUS21" s="28"/>
      <c r="GUT21" s="28"/>
      <c r="GUU21" s="28"/>
      <c r="GUV21" s="28"/>
      <c r="GUW21" s="28"/>
      <c r="GUX21" s="28"/>
      <c r="GUY21" s="28"/>
      <c r="GUZ21" s="28"/>
      <c r="GVA21" s="28"/>
      <c r="GVB21" s="28"/>
      <c r="GVC21" s="28"/>
      <c r="GVD21" s="28"/>
      <c r="GVE21" s="28"/>
      <c r="GVF21" s="28"/>
      <c r="GVG21" s="28"/>
      <c r="GVH21" s="28"/>
      <c r="GVI21" s="28"/>
      <c r="GVJ21" s="28"/>
      <c r="GVK21" s="28"/>
      <c r="GVL21" s="28"/>
      <c r="GVM21" s="28"/>
      <c r="GVN21" s="28"/>
      <c r="GVO21" s="28"/>
      <c r="GVP21" s="28"/>
      <c r="GVQ21" s="28"/>
      <c r="GVR21" s="28"/>
      <c r="GVS21" s="28"/>
      <c r="GVT21" s="28"/>
      <c r="GVU21" s="28"/>
      <c r="GVV21" s="28"/>
      <c r="GVW21" s="28"/>
      <c r="GVX21" s="28"/>
      <c r="GVY21" s="28"/>
      <c r="GVZ21" s="28"/>
      <c r="GWA21" s="28"/>
      <c r="GWB21" s="28"/>
      <c r="GWC21" s="28"/>
      <c r="GWD21" s="28"/>
      <c r="GWE21" s="28"/>
      <c r="GWF21" s="28"/>
      <c r="GWG21" s="28"/>
      <c r="GWH21" s="28"/>
      <c r="GWI21" s="28"/>
      <c r="GWJ21" s="28"/>
      <c r="GWK21" s="28"/>
      <c r="GWL21" s="28"/>
      <c r="GWM21" s="28"/>
      <c r="GWN21" s="28"/>
      <c r="GWO21" s="28"/>
      <c r="GWP21" s="28"/>
      <c r="GWQ21" s="28"/>
      <c r="GWR21" s="28"/>
      <c r="GWS21" s="28"/>
      <c r="GWT21" s="28"/>
      <c r="GWU21" s="28"/>
      <c r="GWV21" s="28"/>
      <c r="GWW21" s="28"/>
      <c r="GWX21" s="28"/>
      <c r="GWY21" s="28"/>
      <c r="GWZ21" s="28"/>
      <c r="GXA21" s="28"/>
      <c r="GXB21" s="28"/>
      <c r="GXC21" s="28"/>
      <c r="GXD21" s="28"/>
      <c r="GXE21" s="28"/>
      <c r="GXF21" s="28"/>
      <c r="GXG21" s="28"/>
      <c r="GXH21" s="28"/>
      <c r="GXI21" s="28"/>
      <c r="GXJ21" s="28"/>
      <c r="GXK21" s="28"/>
      <c r="GXL21" s="28"/>
      <c r="GXM21" s="28"/>
      <c r="GXN21" s="28"/>
      <c r="GXO21" s="28"/>
      <c r="GXP21" s="28"/>
      <c r="GXQ21" s="28"/>
      <c r="GXR21" s="28"/>
      <c r="GXS21" s="28"/>
      <c r="GXT21" s="28"/>
      <c r="GXU21" s="28"/>
      <c r="GXV21" s="28"/>
      <c r="GXW21" s="28"/>
      <c r="GXX21" s="28"/>
      <c r="GXY21" s="28"/>
      <c r="GXZ21" s="28"/>
      <c r="GYA21" s="28"/>
      <c r="GYB21" s="28"/>
      <c r="GYC21" s="28"/>
      <c r="GYD21" s="28"/>
      <c r="GYE21" s="28"/>
      <c r="GYF21" s="28"/>
      <c r="GYG21" s="28"/>
      <c r="GYH21" s="28"/>
      <c r="GYI21" s="28"/>
      <c r="GYJ21" s="28"/>
      <c r="GYK21" s="28"/>
      <c r="GYL21" s="28"/>
      <c r="GYM21" s="28"/>
      <c r="GYN21" s="28"/>
      <c r="GYO21" s="28"/>
      <c r="GYP21" s="28"/>
      <c r="GYQ21" s="28"/>
      <c r="GYR21" s="28"/>
      <c r="GYS21" s="28"/>
      <c r="GYT21" s="28"/>
      <c r="GYU21" s="28"/>
      <c r="GYV21" s="28"/>
      <c r="GYW21" s="28"/>
      <c r="GYX21" s="28"/>
      <c r="GYY21" s="28"/>
      <c r="GYZ21" s="28"/>
      <c r="GZA21" s="28"/>
      <c r="GZB21" s="28"/>
      <c r="GZC21" s="28"/>
      <c r="GZD21" s="28"/>
      <c r="GZE21" s="28"/>
      <c r="GZF21" s="28"/>
      <c r="GZG21" s="28"/>
      <c r="GZH21" s="28"/>
      <c r="GZI21" s="28"/>
      <c r="GZJ21" s="28"/>
      <c r="GZK21" s="28"/>
      <c r="GZL21" s="28"/>
      <c r="GZM21" s="28"/>
      <c r="GZN21" s="28"/>
      <c r="GZO21" s="28"/>
      <c r="GZP21" s="28"/>
      <c r="GZQ21" s="28"/>
      <c r="GZR21" s="28"/>
      <c r="GZS21" s="28"/>
      <c r="GZT21" s="28"/>
      <c r="GZU21" s="28"/>
      <c r="GZV21" s="28"/>
      <c r="GZW21" s="28"/>
      <c r="GZX21" s="28"/>
      <c r="GZY21" s="28"/>
      <c r="GZZ21" s="28"/>
      <c r="HAA21" s="28"/>
      <c r="HAB21" s="28"/>
      <c r="HAC21" s="28"/>
      <c r="HAD21" s="28"/>
      <c r="HAE21" s="28"/>
      <c r="HAF21" s="28"/>
      <c r="HAG21" s="28"/>
      <c r="HAH21" s="28"/>
      <c r="HAI21" s="28"/>
      <c r="HAJ21" s="28"/>
      <c r="HAK21" s="28"/>
      <c r="HAL21" s="28"/>
      <c r="HAM21" s="28"/>
      <c r="HAN21" s="28"/>
      <c r="HAO21" s="28"/>
      <c r="HAP21" s="28"/>
      <c r="HAQ21" s="28"/>
      <c r="HAR21" s="28"/>
      <c r="HAS21" s="28"/>
      <c r="HAT21" s="28"/>
      <c r="HAU21" s="28"/>
      <c r="HAV21" s="28"/>
      <c r="HAW21" s="28"/>
      <c r="HAX21" s="28"/>
      <c r="HAY21" s="28"/>
      <c r="HAZ21" s="28"/>
      <c r="HBA21" s="28"/>
      <c r="HBB21" s="28"/>
      <c r="HBC21" s="28"/>
      <c r="HBD21" s="28"/>
      <c r="HBE21" s="28"/>
      <c r="HBF21" s="28"/>
      <c r="HBG21" s="28"/>
      <c r="HBH21" s="28"/>
      <c r="HBI21" s="28"/>
      <c r="HBJ21" s="28"/>
      <c r="HBK21" s="28"/>
      <c r="HBL21" s="28"/>
      <c r="HBM21" s="28"/>
      <c r="HBN21" s="28"/>
      <c r="HBO21" s="28"/>
      <c r="HBP21" s="28"/>
      <c r="HBQ21" s="28"/>
      <c r="HBR21" s="28"/>
      <c r="HBS21" s="28"/>
      <c r="HBT21" s="28"/>
      <c r="HBU21" s="28"/>
      <c r="HBV21" s="28"/>
      <c r="HBW21" s="28"/>
      <c r="HBX21" s="28"/>
      <c r="HBY21" s="28"/>
      <c r="HBZ21" s="28"/>
      <c r="HCA21" s="28"/>
      <c r="HCB21" s="28"/>
      <c r="HCC21" s="28"/>
      <c r="HCD21" s="28"/>
      <c r="HCE21" s="28"/>
      <c r="HCF21" s="28"/>
      <c r="HCG21" s="28"/>
      <c r="HCH21" s="28"/>
      <c r="HCI21" s="28"/>
      <c r="HCJ21" s="28"/>
      <c r="HCK21" s="28"/>
      <c r="HCL21" s="28"/>
      <c r="HCM21" s="28"/>
      <c r="HCN21" s="28"/>
      <c r="HCO21" s="28"/>
      <c r="HCP21" s="28"/>
      <c r="HCQ21" s="28"/>
      <c r="HCR21" s="28"/>
      <c r="HCS21" s="28"/>
      <c r="HCT21" s="28"/>
      <c r="HCU21" s="28"/>
      <c r="HCV21" s="28"/>
      <c r="HCW21" s="28"/>
      <c r="HCX21" s="28"/>
      <c r="HCY21" s="28"/>
      <c r="HCZ21" s="28"/>
      <c r="HDA21" s="28"/>
      <c r="HDB21" s="28"/>
      <c r="HDC21" s="28"/>
      <c r="HDD21" s="28"/>
      <c r="HDE21" s="28"/>
      <c r="HDF21" s="28"/>
      <c r="HDG21" s="28"/>
      <c r="HDH21" s="28"/>
      <c r="HDI21" s="28"/>
      <c r="HDJ21" s="28"/>
      <c r="HDK21" s="28"/>
      <c r="HDL21" s="28"/>
      <c r="HDM21" s="28"/>
      <c r="HDN21" s="28"/>
      <c r="HDO21" s="28"/>
      <c r="HDP21" s="28"/>
      <c r="HDQ21" s="28"/>
      <c r="HDR21" s="28"/>
      <c r="HDS21" s="28"/>
      <c r="HDT21" s="28"/>
      <c r="HDU21" s="28"/>
      <c r="HDV21" s="28"/>
      <c r="HDW21" s="28"/>
      <c r="HDX21" s="28"/>
      <c r="HDY21" s="28"/>
      <c r="HDZ21" s="28"/>
      <c r="HEA21" s="28"/>
      <c r="HEB21" s="28"/>
      <c r="HEC21" s="28"/>
      <c r="HED21" s="28"/>
      <c r="HEE21" s="28"/>
      <c r="HEF21" s="28"/>
      <c r="HEG21" s="28"/>
      <c r="HEH21" s="28"/>
      <c r="HEI21" s="28"/>
      <c r="HEJ21" s="28"/>
      <c r="HEK21" s="28"/>
      <c r="HEL21" s="28"/>
      <c r="HEM21" s="28"/>
      <c r="HEN21" s="28"/>
      <c r="HEO21" s="28"/>
      <c r="HEP21" s="28"/>
      <c r="HEQ21" s="28"/>
      <c r="HER21" s="28"/>
      <c r="HES21" s="28"/>
      <c r="HET21" s="28"/>
      <c r="HEU21" s="28"/>
      <c r="HEV21" s="28"/>
      <c r="HEW21" s="28"/>
      <c r="HEX21" s="28"/>
      <c r="HEY21" s="28"/>
      <c r="HEZ21" s="28"/>
      <c r="HFA21" s="28"/>
      <c r="HFB21" s="28"/>
      <c r="HFC21" s="28"/>
      <c r="HFD21" s="28"/>
      <c r="HFE21" s="28"/>
      <c r="HFF21" s="28"/>
      <c r="HFG21" s="28"/>
      <c r="HFH21" s="28"/>
      <c r="HFI21" s="28"/>
      <c r="HFJ21" s="28"/>
      <c r="HFK21" s="28"/>
      <c r="HFL21" s="28"/>
      <c r="HFM21" s="28"/>
      <c r="HFN21" s="28"/>
      <c r="HFO21" s="28"/>
      <c r="HFP21" s="28"/>
      <c r="HFQ21" s="28"/>
      <c r="HFR21" s="28"/>
      <c r="HFS21" s="28"/>
      <c r="HFT21" s="28"/>
      <c r="HFU21" s="28"/>
      <c r="HFV21" s="28"/>
      <c r="HFW21" s="28"/>
      <c r="HFX21" s="28"/>
      <c r="HFY21" s="28"/>
      <c r="HFZ21" s="28"/>
      <c r="HGA21" s="28"/>
      <c r="HGB21" s="28"/>
      <c r="HGC21" s="28"/>
      <c r="HGD21" s="28"/>
      <c r="HGE21" s="28"/>
      <c r="HGF21" s="28"/>
      <c r="HGG21" s="28"/>
      <c r="HGH21" s="28"/>
      <c r="HGI21" s="28"/>
      <c r="HGJ21" s="28"/>
      <c r="HGK21" s="28"/>
      <c r="HGL21" s="28"/>
      <c r="HGM21" s="28"/>
      <c r="HGN21" s="28"/>
      <c r="HGO21" s="28"/>
      <c r="HGP21" s="28"/>
      <c r="HGQ21" s="28"/>
      <c r="HGR21" s="28"/>
      <c r="HGS21" s="28"/>
      <c r="HGT21" s="28"/>
      <c r="HGU21" s="28"/>
      <c r="HGV21" s="28"/>
      <c r="HGW21" s="28"/>
      <c r="HGX21" s="28"/>
      <c r="HGY21" s="28"/>
      <c r="HGZ21" s="28"/>
      <c r="HHA21" s="28"/>
      <c r="HHB21" s="28"/>
      <c r="HHC21" s="28"/>
      <c r="HHD21" s="28"/>
      <c r="HHE21" s="28"/>
      <c r="HHF21" s="28"/>
      <c r="HHG21" s="28"/>
      <c r="HHH21" s="28"/>
      <c r="HHI21" s="28"/>
      <c r="HHJ21" s="28"/>
      <c r="HHK21" s="28"/>
      <c r="HHL21" s="28"/>
      <c r="HHM21" s="28"/>
      <c r="HHN21" s="28"/>
      <c r="HHO21" s="28"/>
      <c r="HHP21" s="28"/>
      <c r="HHQ21" s="28"/>
      <c r="HHR21" s="28"/>
      <c r="HHS21" s="28"/>
      <c r="HHT21" s="28"/>
      <c r="HHU21" s="28"/>
      <c r="HHV21" s="28"/>
      <c r="HHW21" s="28"/>
      <c r="HHX21" s="28"/>
      <c r="HHY21" s="28"/>
      <c r="HHZ21" s="28"/>
      <c r="HIA21" s="28"/>
      <c r="HIB21" s="28"/>
      <c r="HIC21" s="28"/>
      <c r="HID21" s="28"/>
      <c r="HIE21" s="28"/>
      <c r="HIF21" s="28"/>
      <c r="HIG21" s="28"/>
      <c r="HIH21" s="28"/>
      <c r="HII21" s="28"/>
      <c r="HIJ21" s="28"/>
      <c r="HIK21" s="28"/>
      <c r="HIL21" s="28"/>
      <c r="HIM21" s="28"/>
      <c r="HIN21" s="28"/>
      <c r="HIO21" s="28"/>
      <c r="HIP21" s="28"/>
      <c r="HIQ21" s="28"/>
      <c r="HIR21" s="28"/>
      <c r="HIS21" s="28"/>
      <c r="HIT21" s="28"/>
      <c r="HIU21" s="28"/>
      <c r="HIV21" s="28"/>
      <c r="HIW21" s="28"/>
      <c r="HIX21" s="28"/>
      <c r="HIY21" s="28"/>
      <c r="HIZ21" s="28"/>
      <c r="HJA21" s="28"/>
      <c r="HJB21" s="28"/>
      <c r="HJC21" s="28"/>
      <c r="HJD21" s="28"/>
      <c r="HJE21" s="28"/>
      <c r="HJF21" s="28"/>
      <c r="HJG21" s="28"/>
      <c r="HJH21" s="28"/>
      <c r="HJI21" s="28"/>
      <c r="HJJ21" s="28"/>
      <c r="HJK21" s="28"/>
      <c r="HJL21" s="28"/>
      <c r="HJM21" s="28"/>
      <c r="HJN21" s="28"/>
      <c r="HJO21" s="28"/>
      <c r="HJP21" s="28"/>
      <c r="HJQ21" s="28"/>
      <c r="HJR21" s="28"/>
      <c r="HJS21" s="28"/>
      <c r="HJT21" s="28"/>
      <c r="HJU21" s="28"/>
      <c r="HJV21" s="28"/>
      <c r="HJW21" s="28"/>
      <c r="HJX21" s="28"/>
      <c r="HJY21" s="28"/>
      <c r="HJZ21" s="28"/>
      <c r="HKA21" s="28"/>
      <c r="HKB21" s="28"/>
      <c r="HKC21" s="28"/>
      <c r="HKD21" s="28"/>
      <c r="HKE21" s="28"/>
      <c r="HKF21" s="28"/>
      <c r="HKG21" s="28"/>
      <c r="HKH21" s="28"/>
      <c r="HKI21" s="28"/>
      <c r="HKJ21" s="28"/>
      <c r="HKK21" s="28"/>
      <c r="HKL21" s="28"/>
      <c r="HKM21" s="28"/>
      <c r="HKN21" s="28"/>
      <c r="HKO21" s="28"/>
      <c r="HKP21" s="28"/>
      <c r="HKQ21" s="28"/>
      <c r="HKR21" s="28"/>
      <c r="HKS21" s="28"/>
      <c r="HKT21" s="28"/>
      <c r="HKU21" s="28"/>
      <c r="HKV21" s="28"/>
      <c r="HKW21" s="28"/>
      <c r="HKX21" s="28"/>
      <c r="HKY21" s="28"/>
      <c r="HKZ21" s="28"/>
      <c r="HLA21" s="28"/>
      <c r="HLB21" s="28"/>
      <c r="HLC21" s="28"/>
      <c r="HLD21" s="28"/>
      <c r="HLE21" s="28"/>
      <c r="HLF21" s="28"/>
      <c r="HLG21" s="28"/>
      <c r="HLH21" s="28"/>
      <c r="HLI21" s="28"/>
      <c r="HLJ21" s="28"/>
      <c r="HLK21" s="28"/>
      <c r="HLL21" s="28"/>
      <c r="HLM21" s="28"/>
      <c r="HLN21" s="28"/>
      <c r="HLO21" s="28"/>
      <c r="HLP21" s="28"/>
      <c r="HLQ21" s="28"/>
      <c r="HLR21" s="28"/>
      <c r="HLS21" s="28"/>
      <c r="HLT21" s="28"/>
      <c r="HLU21" s="28"/>
      <c r="HLV21" s="28"/>
      <c r="HLW21" s="28"/>
      <c r="HLX21" s="28"/>
      <c r="HLY21" s="28"/>
      <c r="HLZ21" s="28"/>
      <c r="HMA21" s="28"/>
      <c r="HMB21" s="28"/>
      <c r="HMC21" s="28"/>
      <c r="HMD21" s="28"/>
      <c r="HME21" s="28"/>
      <c r="HMF21" s="28"/>
      <c r="HMG21" s="28"/>
      <c r="HMH21" s="28"/>
      <c r="HMI21" s="28"/>
      <c r="HMJ21" s="28"/>
      <c r="HMK21" s="28"/>
      <c r="HML21" s="28"/>
      <c r="HMM21" s="28"/>
      <c r="HMN21" s="28"/>
      <c r="HMO21" s="28"/>
      <c r="HMP21" s="28"/>
      <c r="HMQ21" s="28"/>
      <c r="HMR21" s="28"/>
      <c r="HMS21" s="28"/>
      <c r="HMT21" s="28"/>
      <c r="HMU21" s="28"/>
      <c r="HMV21" s="28"/>
      <c r="HMW21" s="28"/>
      <c r="HMX21" s="28"/>
      <c r="HMY21" s="28"/>
      <c r="HMZ21" s="28"/>
      <c r="HNA21" s="28"/>
      <c r="HNB21" s="28"/>
      <c r="HNC21" s="28"/>
      <c r="HND21" s="28"/>
      <c r="HNE21" s="28"/>
      <c r="HNF21" s="28"/>
      <c r="HNG21" s="28"/>
      <c r="HNH21" s="28"/>
      <c r="HNI21" s="28"/>
      <c r="HNJ21" s="28"/>
      <c r="HNK21" s="28"/>
      <c r="HNL21" s="28"/>
      <c r="HNM21" s="28"/>
      <c r="HNN21" s="28"/>
      <c r="HNO21" s="28"/>
      <c r="HNP21" s="28"/>
      <c r="HNQ21" s="28"/>
      <c r="HNR21" s="28"/>
      <c r="HNS21" s="28"/>
      <c r="HNT21" s="28"/>
      <c r="HNU21" s="28"/>
      <c r="HNV21" s="28"/>
      <c r="HNW21" s="28"/>
      <c r="HNX21" s="28"/>
      <c r="HNY21" s="28"/>
      <c r="HNZ21" s="28"/>
      <c r="HOA21" s="28"/>
      <c r="HOB21" s="28"/>
      <c r="HOC21" s="28"/>
      <c r="HOD21" s="28"/>
      <c r="HOE21" s="28"/>
      <c r="HOF21" s="28"/>
      <c r="HOG21" s="28"/>
      <c r="HOH21" s="28"/>
      <c r="HOI21" s="28"/>
      <c r="HOJ21" s="28"/>
      <c r="HOK21" s="28"/>
      <c r="HOL21" s="28"/>
      <c r="HOM21" s="28"/>
      <c r="HON21" s="28"/>
      <c r="HOO21" s="28"/>
      <c r="HOP21" s="28"/>
      <c r="HOQ21" s="28"/>
      <c r="HOR21" s="28"/>
      <c r="HOS21" s="28"/>
      <c r="HOT21" s="28"/>
      <c r="HOU21" s="28"/>
      <c r="HOV21" s="28"/>
      <c r="HOW21" s="28"/>
      <c r="HOX21" s="28"/>
      <c r="HOY21" s="28"/>
      <c r="HOZ21" s="28"/>
      <c r="HPA21" s="28"/>
      <c r="HPB21" s="28"/>
      <c r="HPC21" s="28"/>
      <c r="HPD21" s="28"/>
      <c r="HPE21" s="28"/>
      <c r="HPF21" s="28"/>
      <c r="HPG21" s="28"/>
      <c r="HPH21" s="28"/>
      <c r="HPI21" s="28"/>
      <c r="HPJ21" s="28"/>
      <c r="HPK21" s="28"/>
      <c r="HPL21" s="28"/>
      <c r="HPM21" s="28"/>
      <c r="HPN21" s="28"/>
      <c r="HPO21" s="28"/>
      <c r="HPP21" s="28"/>
      <c r="HPQ21" s="28"/>
      <c r="HPR21" s="28"/>
      <c r="HPS21" s="28"/>
      <c r="HPT21" s="28"/>
      <c r="HPU21" s="28"/>
      <c r="HPV21" s="28"/>
      <c r="HPW21" s="28"/>
      <c r="HPX21" s="28"/>
      <c r="HPY21" s="28"/>
      <c r="HPZ21" s="28"/>
      <c r="HQA21" s="28"/>
      <c r="HQB21" s="28"/>
      <c r="HQC21" s="28"/>
      <c r="HQD21" s="28"/>
      <c r="HQE21" s="28"/>
      <c r="HQF21" s="28"/>
      <c r="HQG21" s="28"/>
      <c r="HQH21" s="28"/>
      <c r="HQI21" s="28"/>
      <c r="HQJ21" s="28"/>
      <c r="HQK21" s="28"/>
      <c r="HQL21" s="28"/>
      <c r="HQM21" s="28"/>
      <c r="HQN21" s="28"/>
      <c r="HQO21" s="28"/>
      <c r="HQP21" s="28"/>
      <c r="HQQ21" s="28"/>
      <c r="HQR21" s="28"/>
      <c r="HQS21" s="28"/>
      <c r="HQT21" s="28"/>
      <c r="HQU21" s="28"/>
      <c r="HQV21" s="28"/>
      <c r="HQW21" s="28"/>
      <c r="HQX21" s="28"/>
      <c r="HQY21" s="28"/>
      <c r="HQZ21" s="28"/>
      <c r="HRA21" s="28"/>
      <c r="HRB21" s="28"/>
      <c r="HRC21" s="28"/>
      <c r="HRD21" s="28"/>
      <c r="HRE21" s="28"/>
      <c r="HRF21" s="28"/>
      <c r="HRG21" s="28"/>
      <c r="HRH21" s="28"/>
      <c r="HRI21" s="28"/>
      <c r="HRJ21" s="28"/>
      <c r="HRK21" s="28"/>
      <c r="HRL21" s="28"/>
      <c r="HRM21" s="28"/>
      <c r="HRN21" s="28"/>
      <c r="HRO21" s="28"/>
      <c r="HRP21" s="28"/>
      <c r="HRQ21" s="28"/>
      <c r="HRR21" s="28"/>
      <c r="HRS21" s="28"/>
      <c r="HRT21" s="28"/>
      <c r="HRU21" s="28"/>
      <c r="HRV21" s="28"/>
      <c r="HRW21" s="28"/>
      <c r="HRX21" s="28"/>
      <c r="HRY21" s="28"/>
      <c r="HRZ21" s="28"/>
      <c r="HSA21" s="28"/>
      <c r="HSB21" s="28"/>
      <c r="HSC21" s="28"/>
      <c r="HSD21" s="28"/>
      <c r="HSE21" s="28"/>
      <c r="HSF21" s="28"/>
      <c r="HSG21" s="28"/>
      <c r="HSH21" s="28"/>
      <c r="HSI21" s="28"/>
      <c r="HSJ21" s="28"/>
      <c r="HSK21" s="28"/>
      <c r="HSL21" s="28"/>
      <c r="HSM21" s="28"/>
      <c r="HSN21" s="28"/>
      <c r="HSO21" s="28"/>
      <c r="HSP21" s="28"/>
      <c r="HSQ21" s="28"/>
      <c r="HSR21" s="28"/>
      <c r="HSS21" s="28"/>
      <c r="HST21" s="28"/>
      <c r="HSU21" s="28"/>
      <c r="HSV21" s="28"/>
      <c r="HSW21" s="28"/>
      <c r="HSX21" s="28"/>
      <c r="HSY21" s="28"/>
      <c r="HSZ21" s="28"/>
      <c r="HTA21" s="28"/>
      <c r="HTB21" s="28"/>
      <c r="HTC21" s="28"/>
      <c r="HTD21" s="28"/>
      <c r="HTE21" s="28"/>
      <c r="HTF21" s="28"/>
      <c r="HTG21" s="28"/>
      <c r="HTH21" s="28"/>
      <c r="HTI21" s="28"/>
      <c r="HTJ21" s="28"/>
      <c r="HTK21" s="28"/>
      <c r="HTL21" s="28"/>
      <c r="HTM21" s="28"/>
      <c r="HTN21" s="28"/>
      <c r="HTO21" s="28"/>
      <c r="HTP21" s="28"/>
      <c r="HTQ21" s="28"/>
      <c r="HTR21" s="28"/>
      <c r="HTS21" s="28"/>
      <c r="HTT21" s="28"/>
      <c r="HTU21" s="28"/>
      <c r="HTV21" s="28"/>
      <c r="HTW21" s="28"/>
      <c r="HTX21" s="28"/>
      <c r="HTY21" s="28"/>
      <c r="HTZ21" s="28"/>
      <c r="HUA21" s="28"/>
      <c r="HUB21" s="28"/>
      <c r="HUC21" s="28"/>
      <c r="HUD21" s="28"/>
      <c r="HUE21" s="28"/>
      <c r="HUF21" s="28"/>
      <c r="HUG21" s="28"/>
      <c r="HUH21" s="28"/>
      <c r="HUI21" s="28"/>
      <c r="HUJ21" s="28"/>
      <c r="HUK21" s="28"/>
      <c r="HUL21" s="28"/>
      <c r="HUM21" s="28"/>
      <c r="HUN21" s="28"/>
      <c r="HUO21" s="28"/>
      <c r="HUP21" s="28"/>
      <c r="HUQ21" s="28"/>
      <c r="HUR21" s="28"/>
      <c r="HUS21" s="28"/>
      <c r="HUT21" s="28"/>
      <c r="HUU21" s="28"/>
      <c r="HUV21" s="28"/>
      <c r="HUW21" s="28"/>
      <c r="HUX21" s="28"/>
      <c r="HUY21" s="28"/>
      <c r="HUZ21" s="28"/>
      <c r="HVA21" s="28"/>
      <c r="HVB21" s="28"/>
      <c r="HVC21" s="28"/>
      <c r="HVD21" s="28"/>
      <c r="HVE21" s="28"/>
      <c r="HVF21" s="28"/>
      <c r="HVG21" s="28"/>
      <c r="HVH21" s="28"/>
      <c r="HVI21" s="28"/>
      <c r="HVJ21" s="28"/>
      <c r="HVK21" s="28"/>
      <c r="HVL21" s="28"/>
      <c r="HVM21" s="28"/>
      <c r="HVN21" s="28"/>
      <c r="HVO21" s="28"/>
      <c r="HVP21" s="28"/>
      <c r="HVQ21" s="28"/>
      <c r="HVR21" s="28"/>
      <c r="HVS21" s="28"/>
      <c r="HVT21" s="28"/>
      <c r="HVU21" s="28"/>
      <c r="HVV21" s="28"/>
      <c r="HVW21" s="28"/>
      <c r="HVX21" s="28"/>
      <c r="HVY21" s="28"/>
      <c r="HVZ21" s="28"/>
      <c r="HWA21" s="28"/>
      <c r="HWB21" s="28"/>
      <c r="HWC21" s="28"/>
      <c r="HWD21" s="28"/>
      <c r="HWE21" s="28"/>
      <c r="HWF21" s="28"/>
      <c r="HWG21" s="28"/>
      <c r="HWH21" s="28"/>
      <c r="HWI21" s="28"/>
      <c r="HWJ21" s="28"/>
      <c r="HWK21" s="28"/>
      <c r="HWL21" s="28"/>
      <c r="HWM21" s="28"/>
      <c r="HWN21" s="28"/>
      <c r="HWO21" s="28"/>
      <c r="HWP21" s="28"/>
      <c r="HWQ21" s="28"/>
      <c r="HWR21" s="28"/>
      <c r="HWS21" s="28"/>
      <c r="HWT21" s="28"/>
      <c r="HWU21" s="28"/>
      <c r="HWV21" s="28"/>
      <c r="HWW21" s="28"/>
      <c r="HWX21" s="28"/>
      <c r="HWY21" s="28"/>
      <c r="HWZ21" s="28"/>
      <c r="HXA21" s="28"/>
      <c r="HXB21" s="28"/>
      <c r="HXC21" s="28"/>
      <c r="HXD21" s="28"/>
      <c r="HXE21" s="28"/>
      <c r="HXF21" s="28"/>
      <c r="HXG21" s="28"/>
      <c r="HXH21" s="28"/>
      <c r="HXI21" s="28"/>
      <c r="HXJ21" s="28"/>
      <c r="HXK21" s="28"/>
      <c r="HXL21" s="28"/>
      <c r="HXM21" s="28"/>
      <c r="HXN21" s="28"/>
      <c r="HXO21" s="28"/>
      <c r="HXP21" s="28"/>
      <c r="HXQ21" s="28"/>
      <c r="HXR21" s="28"/>
      <c r="HXS21" s="28"/>
      <c r="HXT21" s="28"/>
      <c r="HXU21" s="28"/>
      <c r="HXV21" s="28"/>
      <c r="HXW21" s="28"/>
      <c r="HXX21" s="28"/>
      <c r="HXY21" s="28"/>
      <c r="HXZ21" s="28"/>
      <c r="HYA21" s="28"/>
      <c r="HYB21" s="28"/>
      <c r="HYC21" s="28"/>
      <c r="HYD21" s="28"/>
      <c r="HYE21" s="28"/>
      <c r="HYF21" s="28"/>
      <c r="HYG21" s="28"/>
      <c r="HYH21" s="28"/>
      <c r="HYI21" s="28"/>
      <c r="HYJ21" s="28"/>
      <c r="HYK21" s="28"/>
      <c r="HYL21" s="28"/>
      <c r="HYM21" s="28"/>
      <c r="HYN21" s="28"/>
      <c r="HYO21" s="28"/>
      <c r="HYP21" s="28"/>
      <c r="HYQ21" s="28"/>
      <c r="HYR21" s="28"/>
      <c r="HYS21" s="28"/>
      <c r="HYT21" s="28"/>
      <c r="HYU21" s="28"/>
      <c r="HYV21" s="28"/>
      <c r="HYW21" s="28"/>
      <c r="HYX21" s="28"/>
      <c r="HYY21" s="28"/>
      <c r="HYZ21" s="28"/>
      <c r="HZA21" s="28"/>
      <c r="HZB21" s="28"/>
      <c r="HZC21" s="28"/>
      <c r="HZD21" s="28"/>
      <c r="HZE21" s="28"/>
      <c r="HZF21" s="28"/>
      <c r="HZG21" s="28"/>
      <c r="HZH21" s="28"/>
      <c r="HZI21" s="28"/>
      <c r="HZJ21" s="28"/>
      <c r="HZK21" s="28"/>
      <c r="HZL21" s="28"/>
      <c r="HZM21" s="28"/>
      <c r="HZN21" s="28"/>
      <c r="HZO21" s="28"/>
      <c r="HZP21" s="28"/>
      <c r="HZQ21" s="28"/>
      <c r="HZR21" s="28"/>
      <c r="HZS21" s="28"/>
      <c r="HZT21" s="28"/>
      <c r="HZU21" s="28"/>
      <c r="HZV21" s="28"/>
      <c r="HZW21" s="28"/>
      <c r="HZX21" s="28"/>
      <c r="HZY21" s="28"/>
      <c r="HZZ21" s="28"/>
      <c r="IAA21" s="28"/>
      <c r="IAB21" s="28"/>
      <c r="IAC21" s="28"/>
      <c r="IAD21" s="28"/>
      <c r="IAE21" s="28"/>
      <c r="IAF21" s="28"/>
      <c r="IAG21" s="28"/>
      <c r="IAH21" s="28"/>
      <c r="IAI21" s="28"/>
      <c r="IAJ21" s="28"/>
      <c r="IAK21" s="28"/>
      <c r="IAL21" s="28"/>
      <c r="IAM21" s="28"/>
      <c r="IAN21" s="28"/>
      <c r="IAO21" s="28"/>
      <c r="IAP21" s="28"/>
      <c r="IAQ21" s="28"/>
      <c r="IAR21" s="28"/>
      <c r="IAS21" s="28"/>
      <c r="IAT21" s="28"/>
      <c r="IAU21" s="28"/>
      <c r="IAV21" s="28"/>
      <c r="IAW21" s="28"/>
      <c r="IAX21" s="28"/>
      <c r="IAY21" s="28"/>
      <c r="IAZ21" s="28"/>
      <c r="IBA21" s="28"/>
      <c r="IBB21" s="28"/>
      <c r="IBC21" s="28"/>
      <c r="IBD21" s="28"/>
      <c r="IBE21" s="28"/>
      <c r="IBF21" s="28"/>
      <c r="IBG21" s="28"/>
      <c r="IBH21" s="28"/>
      <c r="IBI21" s="28"/>
      <c r="IBJ21" s="28"/>
      <c r="IBK21" s="28"/>
      <c r="IBL21" s="28"/>
      <c r="IBM21" s="28"/>
      <c r="IBN21" s="28"/>
      <c r="IBO21" s="28"/>
      <c r="IBP21" s="28"/>
      <c r="IBQ21" s="28"/>
      <c r="IBR21" s="28"/>
      <c r="IBS21" s="28"/>
      <c r="IBT21" s="28"/>
      <c r="IBU21" s="28"/>
      <c r="IBV21" s="28"/>
      <c r="IBW21" s="28"/>
      <c r="IBX21" s="28"/>
      <c r="IBY21" s="28"/>
      <c r="IBZ21" s="28"/>
      <c r="ICA21" s="28"/>
      <c r="ICB21" s="28"/>
      <c r="ICC21" s="28"/>
      <c r="ICD21" s="28"/>
      <c r="ICE21" s="28"/>
      <c r="ICF21" s="28"/>
      <c r="ICG21" s="28"/>
      <c r="ICH21" s="28"/>
      <c r="ICI21" s="28"/>
      <c r="ICJ21" s="28"/>
      <c r="ICK21" s="28"/>
      <c r="ICL21" s="28"/>
      <c r="ICM21" s="28"/>
      <c r="ICN21" s="28"/>
      <c r="ICO21" s="28"/>
      <c r="ICP21" s="28"/>
      <c r="ICQ21" s="28"/>
      <c r="ICR21" s="28"/>
      <c r="ICS21" s="28"/>
      <c r="ICT21" s="28"/>
      <c r="ICU21" s="28"/>
      <c r="ICV21" s="28"/>
      <c r="ICW21" s="28"/>
      <c r="ICX21" s="28"/>
      <c r="ICY21" s="28"/>
      <c r="ICZ21" s="28"/>
      <c r="IDA21" s="28"/>
      <c r="IDB21" s="28"/>
      <c r="IDC21" s="28"/>
      <c r="IDD21" s="28"/>
      <c r="IDE21" s="28"/>
      <c r="IDF21" s="28"/>
      <c r="IDG21" s="28"/>
      <c r="IDH21" s="28"/>
      <c r="IDI21" s="28"/>
      <c r="IDJ21" s="28"/>
      <c r="IDK21" s="28"/>
      <c r="IDL21" s="28"/>
      <c r="IDM21" s="28"/>
      <c r="IDN21" s="28"/>
      <c r="IDO21" s="28"/>
      <c r="IDP21" s="28"/>
      <c r="IDQ21" s="28"/>
      <c r="IDR21" s="28"/>
      <c r="IDS21" s="28"/>
      <c r="IDT21" s="28"/>
      <c r="IDU21" s="28"/>
      <c r="IDV21" s="28"/>
      <c r="IDW21" s="28"/>
      <c r="IDX21" s="28"/>
      <c r="IDY21" s="28"/>
      <c r="IDZ21" s="28"/>
      <c r="IEA21" s="28"/>
      <c r="IEB21" s="28"/>
      <c r="IEC21" s="28"/>
      <c r="IED21" s="28"/>
      <c r="IEE21" s="28"/>
      <c r="IEF21" s="28"/>
      <c r="IEG21" s="28"/>
      <c r="IEH21" s="28"/>
      <c r="IEI21" s="28"/>
      <c r="IEJ21" s="28"/>
      <c r="IEK21" s="28"/>
      <c r="IEL21" s="28"/>
      <c r="IEM21" s="28"/>
      <c r="IEN21" s="28"/>
      <c r="IEO21" s="28"/>
      <c r="IEP21" s="28"/>
      <c r="IEQ21" s="28"/>
      <c r="IER21" s="28"/>
      <c r="IES21" s="28"/>
      <c r="IET21" s="28"/>
      <c r="IEU21" s="28"/>
      <c r="IEV21" s="28"/>
      <c r="IEW21" s="28"/>
      <c r="IEX21" s="28"/>
      <c r="IEY21" s="28"/>
      <c r="IEZ21" s="28"/>
      <c r="IFA21" s="28"/>
      <c r="IFB21" s="28"/>
      <c r="IFC21" s="28"/>
      <c r="IFD21" s="28"/>
      <c r="IFE21" s="28"/>
      <c r="IFF21" s="28"/>
      <c r="IFG21" s="28"/>
      <c r="IFH21" s="28"/>
      <c r="IFI21" s="28"/>
      <c r="IFJ21" s="28"/>
      <c r="IFK21" s="28"/>
      <c r="IFL21" s="28"/>
      <c r="IFM21" s="28"/>
      <c r="IFN21" s="28"/>
      <c r="IFO21" s="28"/>
      <c r="IFP21" s="28"/>
      <c r="IFQ21" s="28"/>
      <c r="IFR21" s="28"/>
      <c r="IFS21" s="28"/>
      <c r="IFT21" s="28"/>
      <c r="IFU21" s="28"/>
      <c r="IFV21" s="28"/>
      <c r="IFW21" s="28"/>
      <c r="IFX21" s="28"/>
      <c r="IFY21" s="28"/>
      <c r="IFZ21" s="28"/>
      <c r="IGA21" s="28"/>
      <c r="IGB21" s="28"/>
      <c r="IGC21" s="28"/>
      <c r="IGD21" s="28"/>
      <c r="IGE21" s="28"/>
      <c r="IGF21" s="28"/>
      <c r="IGG21" s="28"/>
      <c r="IGH21" s="28"/>
      <c r="IGI21" s="28"/>
      <c r="IGJ21" s="28"/>
      <c r="IGK21" s="28"/>
      <c r="IGL21" s="28"/>
      <c r="IGM21" s="28"/>
      <c r="IGN21" s="28"/>
      <c r="IGO21" s="28"/>
      <c r="IGP21" s="28"/>
      <c r="IGQ21" s="28"/>
      <c r="IGR21" s="28"/>
      <c r="IGS21" s="28"/>
      <c r="IGT21" s="28"/>
      <c r="IGU21" s="28"/>
      <c r="IGV21" s="28"/>
      <c r="IGW21" s="28"/>
      <c r="IGX21" s="28"/>
      <c r="IGY21" s="28"/>
      <c r="IGZ21" s="28"/>
      <c r="IHA21" s="28"/>
      <c r="IHB21" s="28"/>
      <c r="IHC21" s="28"/>
      <c r="IHD21" s="28"/>
      <c r="IHE21" s="28"/>
      <c r="IHF21" s="28"/>
      <c r="IHG21" s="28"/>
      <c r="IHH21" s="28"/>
      <c r="IHI21" s="28"/>
      <c r="IHJ21" s="28"/>
      <c r="IHK21" s="28"/>
      <c r="IHL21" s="28"/>
      <c r="IHM21" s="28"/>
      <c r="IHN21" s="28"/>
      <c r="IHO21" s="28"/>
      <c r="IHP21" s="28"/>
      <c r="IHQ21" s="28"/>
      <c r="IHR21" s="28"/>
      <c r="IHS21" s="28"/>
      <c r="IHT21" s="28"/>
      <c r="IHU21" s="28"/>
      <c r="IHV21" s="28"/>
      <c r="IHW21" s="28"/>
      <c r="IHX21" s="28"/>
      <c r="IHY21" s="28"/>
      <c r="IHZ21" s="28"/>
      <c r="IIA21" s="28"/>
      <c r="IIB21" s="28"/>
      <c r="IIC21" s="28"/>
      <c r="IID21" s="28"/>
      <c r="IIE21" s="28"/>
      <c r="IIF21" s="28"/>
      <c r="IIG21" s="28"/>
      <c r="IIH21" s="28"/>
      <c r="III21" s="28"/>
      <c r="IIJ21" s="28"/>
      <c r="IIK21" s="28"/>
      <c r="IIL21" s="28"/>
      <c r="IIM21" s="28"/>
      <c r="IIN21" s="28"/>
      <c r="IIO21" s="28"/>
      <c r="IIP21" s="28"/>
      <c r="IIQ21" s="28"/>
      <c r="IIR21" s="28"/>
      <c r="IIS21" s="28"/>
      <c r="IIT21" s="28"/>
      <c r="IIU21" s="28"/>
      <c r="IIV21" s="28"/>
      <c r="IIW21" s="28"/>
      <c r="IIX21" s="28"/>
      <c r="IIY21" s="28"/>
      <c r="IIZ21" s="28"/>
      <c r="IJA21" s="28"/>
      <c r="IJB21" s="28"/>
      <c r="IJC21" s="28"/>
      <c r="IJD21" s="28"/>
      <c r="IJE21" s="28"/>
      <c r="IJF21" s="28"/>
      <c r="IJG21" s="28"/>
      <c r="IJH21" s="28"/>
      <c r="IJI21" s="28"/>
      <c r="IJJ21" s="28"/>
      <c r="IJK21" s="28"/>
      <c r="IJL21" s="28"/>
      <c r="IJM21" s="28"/>
      <c r="IJN21" s="28"/>
      <c r="IJO21" s="28"/>
      <c r="IJP21" s="28"/>
      <c r="IJQ21" s="28"/>
      <c r="IJR21" s="28"/>
      <c r="IJS21" s="28"/>
      <c r="IJT21" s="28"/>
      <c r="IJU21" s="28"/>
      <c r="IJV21" s="28"/>
      <c r="IJW21" s="28"/>
      <c r="IJX21" s="28"/>
      <c r="IJY21" s="28"/>
      <c r="IJZ21" s="28"/>
      <c r="IKA21" s="28"/>
      <c r="IKB21" s="28"/>
      <c r="IKC21" s="28"/>
      <c r="IKD21" s="28"/>
      <c r="IKE21" s="28"/>
      <c r="IKF21" s="28"/>
      <c r="IKG21" s="28"/>
      <c r="IKH21" s="28"/>
      <c r="IKI21" s="28"/>
      <c r="IKJ21" s="28"/>
      <c r="IKK21" s="28"/>
      <c r="IKL21" s="28"/>
      <c r="IKM21" s="28"/>
      <c r="IKN21" s="28"/>
      <c r="IKO21" s="28"/>
      <c r="IKP21" s="28"/>
      <c r="IKQ21" s="28"/>
      <c r="IKR21" s="28"/>
      <c r="IKS21" s="28"/>
      <c r="IKT21" s="28"/>
      <c r="IKU21" s="28"/>
      <c r="IKV21" s="28"/>
      <c r="IKW21" s="28"/>
      <c r="IKX21" s="28"/>
      <c r="IKY21" s="28"/>
      <c r="IKZ21" s="28"/>
      <c r="ILA21" s="28"/>
      <c r="ILB21" s="28"/>
      <c r="ILC21" s="28"/>
      <c r="ILD21" s="28"/>
      <c r="ILE21" s="28"/>
      <c r="ILF21" s="28"/>
      <c r="ILG21" s="28"/>
      <c r="ILH21" s="28"/>
      <c r="ILI21" s="28"/>
      <c r="ILJ21" s="28"/>
      <c r="ILK21" s="28"/>
      <c r="ILL21" s="28"/>
      <c r="ILM21" s="28"/>
      <c r="ILN21" s="28"/>
      <c r="ILO21" s="28"/>
      <c r="ILP21" s="28"/>
      <c r="ILQ21" s="28"/>
      <c r="ILR21" s="28"/>
      <c r="ILS21" s="28"/>
      <c r="ILT21" s="28"/>
      <c r="ILU21" s="28"/>
      <c r="ILV21" s="28"/>
      <c r="ILW21" s="28"/>
      <c r="ILX21" s="28"/>
      <c r="ILY21" s="28"/>
      <c r="ILZ21" s="28"/>
      <c r="IMA21" s="28"/>
      <c r="IMB21" s="28"/>
      <c r="IMC21" s="28"/>
      <c r="IMD21" s="28"/>
      <c r="IME21" s="28"/>
      <c r="IMF21" s="28"/>
      <c r="IMG21" s="28"/>
      <c r="IMH21" s="28"/>
      <c r="IMI21" s="28"/>
      <c r="IMJ21" s="28"/>
      <c r="IMK21" s="28"/>
      <c r="IML21" s="28"/>
      <c r="IMM21" s="28"/>
      <c r="IMN21" s="28"/>
      <c r="IMO21" s="28"/>
      <c r="IMP21" s="28"/>
      <c r="IMQ21" s="28"/>
      <c r="IMR21" s="28"/>
      <c r="IMS21" s="28"/>
      <c r="IMT21" s="28"/>
      <c r="IMU21" s="28"/>
      <c r="IMV21" s="28"/>
      <c r="IMW21" s="28"/>
      <c r="IMX21" s="28"/>
      <c r="IMY21" s="28"/>
      <c r="IMZ21" s="28"/>
      <c r="INA21" s="28"/>
      <c r="INB21" s="28"/>
      <c r="INC21" s="28"/>
      <c r="IND21" s="28"/>
      <c r="INE21" s="28"/>
      <c r="INF21" s="28"/>
      <c r="ING21" s="28"/>
      <c r="INH21" s="28"/>
      <c r="INI21" s="28"/>
      <c r="INJ21" s="28"/>
      <c r="INK21" s="28"/>
      <c r="INL21" s="28"/>
      <c r="INM21" s="28"/>
      <c r="INN21" s="28"/>
      <c r="INO21" s="28"/>
      <c r="INP21" s="28"/>
      <c r="INQ21" s="28"/>
      <c r="INR21" s="28"/>
      <c r="INS21" s="28"/>
      <c r="INT21" s="28"/>
      <c r="INU21" s="28"/>
      <c r="INV21" s="28"/>
      <c r="INW21" s="28"/>
      <c r="INX21" s="28"/>
      <c r="INY21" s="28"/>
      <c r="INZ21" s="28"/>
      <c r="IOA21" s="28"/>
      <c r="IOB21" s="28"/>
      <c r="IOC21" s="28"/>
      <c r="IOD21" s="28"/>
      <c r="IOE21" s="28"/>
      <c r="IOF21" s="28"/>
      <c r="IOG21" s="28"/>
      <c r="IOH21" s="28"/>
      <c r="IOI21" s="28"/>
      <c r="IOJ21" s="28"/>
      <c r="IOK21" s="28"/>
      <c r="IOL21" s="28"/>
      <c r="IOM21" s="28"/>
      <c r="ION21" s="28"/>
      <c r="IOO21" s="28"/>
      <c r="IOP21" s="28"/>
      <c r="IOQ21" s="28"/>
      <c r="IOR21" s="28"/>
      <c r="IOS21" s="28"/>
      <c r="IOT21" s="28"/>
      <c r="IOU21" s="28"/>
      <c r="IOV21" s="28"/>
      <c r="IOW21" s="28"/>
      <c r="IOX21" s="28"/>
      <c r="IOY21" s="28"/>
      <c r="IOZ21" s="28"/>
      <c r="IPA21" s="28"/>
      <c r="IPB21" s="28"/>
      <c r="IPC21" s="28"/>
      <c r="IPD21" s="28"/>
      <c r="IPE21" s="28"/>
      <c r="IPF21" s="28"/>
      <c r="IPG21" s="28"/>
      <c r="IPH21" s="28"/>
      <c r="IPI21" s="28"/>
      <c r="IPJ21" s="28"/>
      <c r="IPK21" s="28"/>
      <c r="IPL21" s="28"/>
      <c r="IPM21" s="28"/>
      <c r="IPN21" s="28"/>
      <c r="IPO21" s="28"/>
      <c r="IPP21" s="28"/>
      <c r="IPQ21" s="28"/>
      <c r="IPR21" s="28"/>
      <c r="IPS21" s="28"/>
      <c r="IPT21" s="28"/>
      <c r="IPU21" s="28"/>
      <c r="IPV21" s="28"/>
      <c r="IPW21" s="28"/>
      <c r="IPX21" s="28"/>
      <c r="IPY21" s="28"/>
      <c r="IPZ21" s="28"/>
      <c r="IQA21" s="28"/>
      <c r="IQB21" s="28"/>
      <c r="IQC21" s="28"/>
      <c r="IQD21" s="28"/>
      <c r="IQE21" s="28"/>
      <c r="IQF21" s="28"/>
      <c r="IQG21" s="28"/>
      <c r="IQH21" s="28"/>
      <c r="IQI21" s="28"/>
      <c r="IQJ21" s="28"/>
      <c r="IQK21" s="28"/>
      <c r="IQL21" s="28"/>
      <c r="IQM21" s="28"/>
      <c r="IQN21" s="28"/>
      <c r="IQO21" s="28"/>
      <c r="IQP21" s="28"/>
      <c r="IQQ21" s="28"/>
      <c r="IQR21" s="28"/>
      <c r="IQS21" s="28"/>
      <c r="IQT21" s="28"/>
      <c r="IQU21" s="28"/>
      <c r="IQV21" s="28"/>
      <c r="IQW21" s="28"/>
      <c r="IQX21" s="28"/>
      <c r="IQY21" s="28"/>
      <c r="IQZ21" s="28"/>
      <c r="IRA21" s="28"/>
      <c r="IRB21" s="28"/>
      <c r="IRC21" s="28"/>
      <c r="IRD21" s="28"/>
      <c r="IRE21" s="28"/>
      <c r="IRF21" s="28"/>
      <c r="IRG21" s="28"/>
      <c r="IRH21" s="28"/>
      <c r="IRI21" s="28"/>
      <c r="IRJ21" s="28"/>
      <c r="IRK21" s="28"/>
      <c r="IRL21" s="28"/>
      <c r="IRM21" s="28"/>
      <c r="IRN21" s="28"/>
      <c r="IRO21" s="28"/>
      <c r="IRP21" s="28"/>
      <c r="IRQ21" s="28"/>
      <c r="IRR21" s="28"/>
      <c r="IRS21" s="28"/>
      <c r="IRT21" s="28"/>
      <c r="IRU21" s="28"/>
      <c r="IRV21" s="28"/>
      <c r="IRW21" s="28"/>
      <c r="IRX21" s="28"/>
      <c r="IRY21" s="28"/>
      <c r="IRZ21" s="28"/>
      <c r="ISA21" s="28"/>
      <c r="ISB21" s="28"/>
      <c r="ISC21" s="28"/>
      <c r="ISD21" s="28"/>
      <c r="ISE21" s="28"/>
      <c r="ISF21" s="28"/>
      <c r="ISG21" s="28"/>
      <c r="ISH21" s="28"/>
      <c r="ISI21" s="28"/>
      <c r="ISJ21" s="28"/>
      <c r="ISK21" s="28"/>
      <c r="ISL21" s="28"/>
      <c r="ISM21" s="28"/>
      <c r="ISN21" s="28"/>
      <c r="ISO21" s="28"/>
      <c r="ISP21" s="28"/>
      <c r="ISQ21" s="28"/>
      <c r="ISR21" s="28"/>
      <c r="ISS21" s="28"/>
      <c r="IST21" s="28"/>
      <c r="ISU21" s="28"/>
      <c r="ISV21" s="28"/>
      <c r="ISW21" s="28"/>
      <c r="ISX21" s="28"/>
      <c r="ISY21" s="28"/>
      <c r="ISZ21" s="28"/>
      <c r="ITA21" s="28"/>
      <c r="ITB21" s="28"/>
      <c r="ITC21" s="28"/>
      <c r="ITD21" s="28"/>
      <c r="ITE21" s="28"/>
      <c r="ITF21" s="28"/>
      <c r="ITG21" s="28"/>
      <c r="ITH21" s="28"/>
      <c r="ITI21" s="28"/>
      <c r="ITJ21" s="28"/>
      <c r="ITK21" s="28"/>
      <c r="ITL21" s="28"/>
      <c r="ITM21" s="28"/>
      <c r="ITN21" s="28"/>
      <c r="ITO21" s="28"/>
      <c r="ITP21" s="28"/>
      <c r="ITQ21" s="28"/>
      <c r="ITR21" s="28"/>
      <c r="ITS21" s="28"/>
      <c r="ITT21" s="28"/>
      <c r="ITU21" s="28"/>
      <c r="ITV21" s="28"/>
      <c r="ITW21" s="28"/>
      <c r="ITX21" s="28"/>
      <c r="ITY21" s="28"/>
      <c r="ITZ21" s="28"/>
      <c r="IUA21" s="28"/>
      <c r="IUB21" s="28"/>
      <c r="IUC21" s="28"/>
      <c r="IUD21" s="28"/>
      <c r="IUE21" s="28"/>
      <c r="IUF21" s="28"/>
      <c r="IUG21" s="28"/>
      <c r="IUH21" s="28"/>
      <c r="IUI21" s="28"/>
      <c r="IUJ21" s="28"/>
      <c r="IUK21" s="28"/>
      <c r="IUL21" s="28"/>
      <c r="IUM21" s="28"/>
      <c r="IUN21" s="28"/>
      <c r="IUO21" s="28"/>
      <c r="IUP21" s="28"/>
      <c r="IUQ21" s="28"/>
      <c r="IUR21" s="28"/>
      <c r="IUS21" s="28"/>
      <c r="IUT21" s="28"/>
      <c r="IUU21" s="28"/>
      <c r="IUV21" s="28"/>
      <c r="IUW21" s="28"/>
      <c r="IUX21" s="28"/>
      <c r="IUY21" s="28"/>
      <c r="IUZ21" s="28"/>
      <c r="IVA21" s="28"/>
      <c r="IVB21" s="28"/>
      <c r="IVC21" s="28"/>
      <c r="IVD21" s="28"/>
      <c r="IVE21" s="28"/>
      <c r="IVF21" s="28"/>
      <c r="IVG21" s="28"/>
      <c r="IVH21" s="28"/>
      <c r="IVI21" s="28"/>
      <c r="IVJ21" s="28"/>
      <c r="IVK21" s="28"/>
      <c r="IVL21" s="28"/>
      <c r="IVM21" s="28"/>
      <c r="IVN21" s="28"/>
      <c r="IVO21" s="28"/>
      <c r="IVP21" s="28"/>
      <c r="IVQ21" s="28"/>
      <c r="IVR21" s="28"/>
      <c r="IVS21" s="28"/>
      <c r="IVT21" s="28"/>
      <c r="IVU21" s="28"/>
      <c r="IVV21" s="28"/>
      <c r="IVW21" s="28"/>
      <c r="IVX21" s="28"/>
      <c r="IVY21" s="28"/>
      <c r="IVZ21" s="28"/>
      <c r="IWA21" s="28"/>
      <c r="IWB21" s="28"/>
      <c r="IWC21" s="28"/>
      <c r="IWD21" s="28"/>
      <c r="IWE21" s="28"/>
      <c r="IWF21" s="28"/>
      <c r="IWG21" s="28"/>
      <c r="IWH21" s="28"/>
      <c r="IWI21" s="28"/>
      <c r="IWJ21" s="28"/>
      <c r="IWK21" s="28"/>
      <c r="IWL21" s="28"/>
      <c r="IWM21" s="28"/>
      <c r="IWN21" s="28"/>
      <c r="IWO21" s="28"/>
      <c r="IWP21" s="28"/>
      <c r="IWQ21" s="28"/>
      <c r="IWR21" s="28"/>
      <c r="IWS21" s="28"/>
      <c r="IWT21" s="28"/>
      <c r="IWU21" s="28"/>
      <c r="IWV21" s="28"/>
      <c r="IWW21" s="28"/>
      <c r="IWX21" s="28"/>
      <c r="IWY21" s="28"/>
      <c r="IWZ21" s="28"/>
      <c r="IXA21" s="28"/>
      <c r="IXB21" s="28"/>
      <c r="IXC21" s="28"/>
      <c r="IXD21" s="28"/>
      <c r="IXE21" s="28"/>
      <c r="IXF21" s="28"/>
      <c r="IXG21" s="28"/>
      <c r="IXH21" s="28"/>
      <c r="IXI21" s="28"/>
      <c r="IXJ21" s="28"/>
      <c r="IXK21" s="28"/>
      <c r="IXL21" s="28"/>
      <c r="IXM21" s="28"/>
      <c r="IXN21" s="28"/>
      <c r="IXO21" s="28"/>
      <c r="IXP21" s="28"/>
      <c r="IXQ21" s="28"/>
      <c r="IXR21" s="28"/>
      <c r="IXS21" s="28"/>
      <c r="IXT21" s="28"/>
      <c r="IXU21" s="28"/>
      <c r="IXV21" s="28"/>
      <c r="IXW21" s="28"/>
      <c r="IXX21" s="28"/>
      <c r="IXY21" s="28"/>
      <c r="IXZ21" s="28"/>
      <c r="IYA21" s="28"/>
      <c r="IYB21" s="28"/>
      <c r="IYC21" s="28"/>
      <c r="IYD21" s="28"/>
      <c r="IYE21" s="28"/>
      <c r="IYF21" s="28"/>
      <c r="IYG21" s="28"/>
      <c r="IYH21" s="28"/>
      <c r="IYI21" s="28"/>
      <c r="IYJ21" s="28"/>
      <c r="IYK21" s="28"/>
      <c r="IYL21" s="28"/>
      <c r="IYM21" s="28"/>
      <c r="IYN21" s="28"/>
      <c r="IYO21" s="28"/>
      <c r="IYP21" s="28"/>
      <c r="IYQ21" s="28"/>
      <c r="IYR21" s="28"/>
      <c r="IYS21" s="28"/>
      <c r="IYT21" s="28"/>
      <c r="IYU21" s="28"/>
      <c r="IYV21" s="28"/>
      <c r="IYW21" s="28"/>
      <c r="IYX21" s="28"/>
      <c r="IYY21" s="28"/>
      <c r="IYZ21" s="28"/>
      <c r="IZA21" s="28"/>
      <c r="IZB21" s="28"/>
      <c r="IZC21" s="28"/>
      <c r="IZD21" s="28"/>
      <c r="IZE21" s="28"/>
      <c r="IZF21" s="28"/>
      <c r="IZG21" s="28"/>
      <c r="IZH21" s="28"/>
      <c r="IZI21" s="28"/>
      <c r="IZJ21" s="28"/>
      <c r="IZK21" s="28"/>
      <c r="IZL21" s="28"/>
      <c r="IZM21" s="28"/>
      <c r="IZN21" s="28"/>
      <c r="IZO21" s="28"/>
      <c r="IZP21" s="28"/>
      <c r="IZQ21" s="28"/>
      <c r="IZR21" s="28"/>
      <c r="IZS21" s="28"/>
      <c r="IZT21" s="28"/>
      <c r="IZU21" s="28"/>
      <c r="IZV21" s="28"/>
      <c r="IZW21" s="28"/>
      <c r="IZX21" s="28"/>
      <c r="IZY21" s="28"/>
      <c r="IZZ21" s="28"/>
      <c r="JAA21" s="28"/>
      <c r="JAB21" s="28"/>
      <c r="JAC21" s="28"/>
      <c r="JAD21" s="28"/>
      <c r="JAE21" s="28"/>
      <c r="JAF21" s="28"/>
      <c r="JAG21" s="28"/>
      <c r="JAH21" s="28"/>
      <c r="JAI21" s="28"/>
      <c r="JAJ21" s="28"/>
      <c r="JAK21" s="28"/>
      <c r="JAL21" s="28"/>
      <c r="JAM21" s="28"/>
      <c r="JAN21" s="28"/>
      <c r="JAO21" s="28"/>
      <c r="JAP21" s="28"/>
      <c r="JAQ21" s="28"/>
      <c r="JAR21" s="28"/>
      <c r="JAS21" s="28"/>
      <c r="JAT21" s="28"/>
      <c r="JAU21" s="28"/>
      <c r="JAV21" s="28"/>
      <c r="JAW21" s="28"/>
      <c r="JAX21" s="28"/>
      <c r="JAY21" s="28"/>
      <c r="JAZ21" s="28"/>
      <c r="JBA21" s="28"/>
      <c r="JBB21" s="28"/>
      <c r="JBC21" s="28"/>
      <c r="JBD21" s="28"/>
      <c r="JBE21" s="28"/>
      <c r="JBF21" s="28"/>
      <c r="JBG21" s="28"/>
      <c r="JBH21" s="28"/>
      <c r="JBI21" s="28"/>
      <c r="JBJ21" s="28"/>
      <c r="JBK21" s="28"/>
      <c r="JBL21" s="28"/>
      <c r="JBM21" s="28"/>
      <c r="JBN21" s="28"/>
      <c r="JBO21" s="28"/>
      <c r="JBP21" s="28"/>
      <c r="JBQ21" s="28"/>
      <c r="JBR21" s="28"/>
      <c r="JBS21" s="28"/>
      <c r="JBT21" s="28"/>
      <c r="JBU21" s="28"/>
      <c r="JBV21" s="28"/>
      <c r="JBW21" s="28"/>
      <c r="JBX21" s="28"/>
      <c r="JBY21" s="28"/>
      <c r="JBZ21" s="28"/>
      <c r="JCA21" s="28"/>
      <c r="JCB21" s="28"/>
      <c r="JCC21" s="28"/>
      <c r="JCD21" s="28"/>
      <c r="JCE21" s="28"/>
      <c r="JCF21" s="28"/>
      <c r="JCG21" s="28"/>
      <c r="JCH21" s="28"/>
      <c r="JCI21" s="28"/>
      <c r="JCJ21" s="28"/>
      <c r="JCK21" s="28"/>
      <c r="JCL21" s="28"/>
      <c r="JCM21" s="28"/>
      <c r="JCN21" s="28"/>
      <c r="JCO21" s="28"/>
      <c r="JCP21" s="28"/>
      <c r="JCQ21" s="28"/>
      <c r="JCR21" s="28"/>
      <c r="JCS21" s="28"/>
      <c r="JCT21" s="28"/>
      <c r="JCU21" s="28"/>
      <c r="JCV21" s="28"/>
      <c r="JCW21" s="28"/>
      <c r="JCX21" s="28"/>
      <c r="JCY21" s="28"/>
      <c r="JCZ21" s="28"/>
      <c r="JDA21" s="28"/>
      <c r="JDB21" s="28"/>
      <c r="JDC21" s="28"/>
      <c r="JDD21" s="28"/>
      <c r="JDE21" s="28"/>
      <c r="JDF21" s="28"/>
      <c r="JDG21" s="28"/>
      <c r="JDH21" s="28"/>
      <c r="JDI21" s="28"/>
      <c r="JDJ21" s="28"/>
      <c r="JDK21" s="28"/>
      <c r="JDL21" s="28"/>
      <c r="JDM21" s="28"/>
      <c r="JDN21" s="28"/>
      <c r="JDO21" s="28"/>
      <c r="JDP21" s="28"/>
      <c r="JDQ21" s="28"/>
      <c r="JDR21" s="28"/>
      <c r="JDS21" s="28"/>
      <c r="JDT21" s="28"/>
      <c r="JDU21" s="28"/>
      <c r="JDV21" s="28"/>
      <c r="JDW21" s="28"/>
      <c r="JDX21" s="28"/>
      <c r="JDY21" s="28"/>
      <c r="JDZ21" s="28"/>
      <c r="JEA21" s="28"/>
      <c r="JEB21" s="28"/>
      <c r="JEC21" s="28"/>
      <c r="JED21" s="28"/>
      <c r="JEE21" s="28"/>
      <c r="JEF21" s="28"/>
      <c r="JEG21" s="28"/>
      <c r="JEH21" s="28"/>
      <c r="JEI21" s="28"/>
      <c r="JEJ21" s="28"/>
      <c r="JEK21" s="28"/>
      <c r="JEL21" s="28"/>
      <c r="JEM21" s="28"/>
      <c r="JEN21" s="28"/>
      <c r="JEO21" s="28"/>
      <c r="JEP21" s="28"/>
      <c r="JEQ21" s="28"/>
      <c r="JER21" s="28"/>
      <c r="JES21" s="28"/>
      <c r="JET21" s="28"/>
      <c r="JEU21" s="28"/>
      <c r="JEV21" s="28"/>
      <c r="JEW21" s="28"/>
      <c r="JEX21" s="28"/>
      <c r="JEY21" s="28"/>
      <c r="JEZ21" s="28"/>
      <c r="JFA21" s="28"/>
      <c r="JFB21" s="28"/>
      <c r="JFC21" s="28"/>
      <c r="JFD21" s="28"/>
      <c r="JFE21" s="28"/>
      <c r="JFF21" s="28"/>
      <c r="JFG21" s="28"/>
      <c r="JFH21" s="28"/>
      <c r="JFI21" s="28"/>
      <c r="JFJ21" s="28"/>
      <c r="JFK21" s="28"/>
      <c r="JFL21" s="28"/>
      <c r="JFM21" s="28"/>
      <c r="JFN21" s="28"/>
      <c r="JFO21" s="28"/>
      <c r="JFP21" s="28"/>
      <c r="JFQ21" s="28"/>
      <c r="JFR21" s="28"/>
      <c r="JFS21" s="28"/>
      <c r="JFT21" s="28"/>
      <c r="JFU21" s="28"/>
      <c r="JFV21" s="28"/>
      <c r="JFW21" s="28"/>
      <c r="JFX21" s="28"/>
      <c r="JFY21" s="28"/>
      <c r="JFZ21" s="28"/>
      <c r="JGA21" s="28"/>
      <c r="JGB21" s="28"/>
      <c r="JGC21" s="28"/>
      <c r="JGD21" s="28"/>
      <c r="JGE21" s="28"/>
      <c r="JGF21" s="28"/>
      <c r="JGG21" s="28"/>
      <c r="JGH21" s="28"/>
      <c r="JGI21" s="28"/>
      <c r="JGJ21" s="28"/>
      <c r="JGK21" s="28"/>
      <c r="JGL21" s="28"/>
      <c r="JGM21" s="28"/>
      <c r="JGN21" s="28"/>
      <c r="JGO21" s="28"/>
      <c r="JGP21" s="28"/>
      <c r="JGQ21" s="28"/>
      <c r="JGR21" s="28"/>
      <c r="JGS21" s="28"/>
      <c r="JGT21" s="28"/>
      <c r="JGU21" s="28"/>
      <c r="JGV21" s="28"/>
      <c r="JGW21" s="28"/>
      <c r="JGX21" s="28"/>
      <c r="JGY21" s="28"/>
      <c r="JGZ21" s="28"/>
      <c r="JHA21" s="28"/>
      <c r="JHB21" s="28"/>
      <c r="JHC21" s="28"/>
      <c r="JHD21" s="28"/>
      <c r="JHE21" s="28"/>
      <c r="JHF21" s="28"/>
      <c r="JHG21" s="28"/>
      <c r="JHH21" s="28"/>
      <c r="JHI21" s="28"/>
      <c r="JHJ21" s="28"/>
      <c r="JHK21" s="28"/>
      <c r="JHL21" s="28"/>
      <c r="JHM21" s="28"/>
      <c r="JHN21" s="28"/>
      <c r="JHO21" s="28"/>
      <c r="JHP21" s="28"/>
      <c r="JHQ21" s="28"/>
      <c r="JHR21" s="28"/>
      <c r="JHS21" s="28"/>
      <c r="JHT21" s="28"/>
      <c r="JHU21" s="28"/>
      <c r="JHV21" s="28"/>
      <c r="JHW21" s="28"/>
      <c r="JHX21" s="28"/>
      <c r="JHY21" s="28"/>
      <c r="JHZ21" s="28"/>
      <c r="JIA21" s="28"/>
      <c r="JIB21" s="28"/>
      <c r="JIC21" s="28"/>
      <c r="JID21" s="28"/>
      <c r="JIE21" s="28"/>
      <c r="JIF21" s="28"/>
      <c r="JIG21" s="28"/>
      <c r="JIH21" s="28"/>
      <c r="JII21" s="28"/>
      <c r="JIJ21" s="28"/>
      <c r="JIK21" s="28"/>
      <c r="JIL21" s="28"/>
      <c r="JIM21" s="28"/>
      <c r="JIN21" s="28"/>
      <c r="JIO21" s="28"/>
      <c r="JIP21" s="28"/>
      <c r="JIQ21" s="28"/>
      <c r="JIR21" s="28"/>
      <c r="JIS21" s="28"/>
      <c r="JIT21" s="28"/>
      <c r="JIU21" s="28"/>
      <c r="JIV21" s="28"/>
      <c r="JIW21" s="28"/>
      <c r="JIX21" s="28"/>
      <c r="JIY21" s="28"/>
      <c r="JIZ21" s="28"/>
      <c r="JJA21" s="28"/>
      <c r="JJB21" s="28"/>
      <c r="JJC21" s="28"/>
      <c r="JJD21" s="28"/>
      <c r="JJE21" s="28"/>
      <c r="JJF21" s="28"/>
      <c r="JJG21" s="28"/>
      <c r="JJH21" s="28"/>
      <c r="JJI21" s="28"/>
      <c r="JJJ21" s="28"/>
      <c r="JJK21" s="28"/>
      <c r="JJL21" s="28"/>
      <c r="JJM21" s="28"/>
      <c r="JJN21" s="28"/>
      <c r="JJO21" s="28"/>
      <c r="JJP21" s="28"/>
      <c r="JJQ21" s="28"/>
      <c r="JJR21" s="28"/>
      <c r="JJS21" s="28"/>
      <c r="JJT21" s="28"/>
      <c r="JJU21" s="28"/>
      <c r="JJV21" s="28"/>
      <c r="JJW21" s="28"/>
      <c r="JJX21" s="28"/>
      <c r="JJY21" s="28"/>
      <c r="JJZ21" s="28"/>
      <c r="JKA21" s="28"/>
      <c r="JKB21" s="28"/>
      <c r="JKC21" s="28"/>
      <c r="JKD21" s="28"/>
      <c r="JKE21" s="28"/>
      <c r="JKF21" s="28"/>
      <c r="JKG21" s="28"/>
      <c r="JKH21" s="28"/>
      <c r="JKI21" s="28"/>
      <c r="JKJ21" s="28"/>
      <c r="JKK21" s="28"/>
      <c r="JKL21" s="28"/>
      <c r="JKM21" s="28"/>
      <c r="JKN21" s="28"/>
      <c r="JKO21" s="28"/>
      <c r="JKP21" s="28"/>
      <c r="JKQ21" s="28"/>
      <c r="JKR21" s="28"/>
      <c r="JKS21" s="28"/>
      <c r="JKT21" s="28"/>
      <c r="JKU21" s="28"/>
      <c r="JKV21" s="28"/>
      <c r="JKW21" s="28"/>
      <c r="JKX21" s="28"/>
      <c r="JKY21" s="28"/>
      <c r="JKZ21" s="28"/>
      <c r="JLA21" s="28"/>
      <c r="JLB21" s="28"/>
      <c r="JLC21" s="28"/>
      <c r="JLD21" s="28"/>
      <c r="JLE21" s="28"/>
      <c r="JLF21" s="28"/>
      <c r="JLG21" s="28"/>
      <c r="JLH21" s="28"/>
      <c r="JLI21" s="28"/>
      <c r="JLJ21" s="28"/>
      <c r="JLK21" s="28"/>
      <c r="JLL21" s="28"/>
      <c r="JLM21" s="28"/>
      <c r="JLN21" s="28"/>
      <c r="JLO21" s="28"/>
      <c r="JLP21" s="28"/>
      <c r="JLQ21" s="28"/>
      <c r="JLR21" s="28"/>
      <c r="JLS21" s="28"/>
      <c r="JLT21" s="28"/>
      <c r="JLU21" s="28"/>
      <c r="JLV21" s="28"/>
      <c r="JLW21" s="28"/>
      <c r="JLX21" s="28"/>
      <c r="JLY21" s="28"/>
      <c r="JLZ21" s="28"/>
      <c r="JMA21" s="28"/>
      <c r="JMB21" s="28"/>
      <c r="JMC21" s="28"/>
      <c r="JMD21" s="28"/>
      <c r="JME21" s="28"/>
      <c r="JMF21" s="28"/>
      <c r="JMG21" s="28"/>
      <c r="JMH21" s="28"/>
      <c r="JMI21" s="28"/>
      <c r="JMJ21" s="28"/>
      <c r="JMK21" s="28"/>
      <c r="JML21" s="28"/>
      <c r="JMM21" s="28"/>
      <c r="JMN21" s="28"/>
      <c r="JMO21" s="28"/>
      <c r="JMP21" s="28"/>
      <c r="JMQ21" s="28"/>
      <c r="JMR21" s="28"/>
      <c r="JMS21" s="28"/>
      <c r="JMT21" s="28"/>
      <c r="JMU21" s="28"/>
      <c r="JMV21" s="28"/>
      <c r="JMW21" s="28"/>
      <c r="JMX21" s="28"/>
      <c r="JMY21" s="28"/>
      <c r="JMZ21" s="28"/>
      <c r="JNA21" s="28"/>
      <c r="JNB21" s="28"/>
      <c r="JNC21" s="28"/>
      <c r="JND21" s="28"/>
      <c r="JNE21" s="28"/>
      <c r="JNF21" s="28"/>
      <c r="JNG21" s="28"/>
      <c r="JNH21" s="28"/>
      <c r="JNI21" s="28"/>
      <c r="JNJ21" s="28"/>
      <c r="JNK21" s="28"/>
      <c r="JNL21" s="28"/>
      <c r="JNM21" s="28"/>
      <c r="JNN21" s="28"/>
      <c r="JNO21" s="28"/>
      <c r="JNP21" s="28"/>
      <c r="JNQ21" s="28"/>
      <c r="JNR21" s="28"/>
      <c r="JNS21" s="28"/>
      <c r="JNT21" s="28"/>
      <c r="JNU21" s="28"/>
      <c r="JNV21" s="28"/>
      <c r="JNW21" s="28"/>
      <c r="JNX21" s="28"/>
      <c r="JNY21" s="28"/>
      <c r="JNZ21" s="28"/>
      <c r="JOA21" s="28"/>
      <c r="JOB21" s="28"/>
      <c r="JOC21" s="28"/>
      <c r="JOD21" s="28"/>
      <c r="JOE21" s="28"/>
      <c r="JOF21" s="28"/>
      <c r="JOG21" s="28"/>
      <c r="JOH21" s="28"/>
      <c r="JOI21" s="28"/>
      <c r="JOJ21" s="28"/>
      <c r="JOK21" s="28"/>
      <c r="JOL21" s="28"/>
      <c r="JOM21" s="28"/>
      <c r="JON21" s="28"/>
      <c r="JOO21" s="28"/>
      <c r="JOP21" s="28"/>
      <c r="JOQ21" s="28"/>
      <c r="JOR21" s="28"/>
      <c r="JOS21" s="28"/>
      <c r="JOT21" s="28"/>
      <c r="JOU21" s="28"/>
      <c r="JOV21" s="28"/>
      <c r="JOW21" s="28"/>
      <c r="JOX21" s="28"/>
      <c r="JOY21" s="28"/>
      <c r="JOZ21" s="28"/>
      <c r="JPA21" s="28"/>
      <c r="JPB21" s="28"/>
      <c r="JPC21" s="28"/>
      <c r="JPD21" s="28"/>
      <c r="JPE21" s="28"/>
      <c r="JPF21" s="28"/>
      <c r="JPG21" s="28"/>
      <c r="JPH21" s="28"/>
      <c r="JPI21" s="28"/>
      <c r="JPJ21" s="28"/>
      <c r="JPK21" s="28"/>
      <c r="JPL21" s="28"/>
      <c r="JPM21" s="28"/>
      <c r="JPN21" s="28"/>
      <c r="JPO21" s="28"/>
      <c r="JPP21" s="28"/>
      <c r="JPQ21" s="28"/>
      <c r="JPR21" s="28"/>
      <c r="JPS21" s="28"/>
      <c r="JPT21" s="28"/>
      <c r="JPU21" s="28"/>
      <c r="JPV21" s="28"/>
      <c r="JPW21" s="28"/>
      <c r="JPX21" s="28"/>
      <c r="JPY21" s="28"/>
      <c r="JPZ21" s="28"/>
      <c r="JQA21" s="28"/>
      <c r="JQB21" s="28"/>
      <c r="JQC21" s="28"/>
      <c r="JQD21" s="28"/>
      <c r="JQE21" s="28"/>
      <c r="JQF21" s="28"/>
      <c r="JQG21" s="28"/>
      <c r="JQH21" s="28"/>
      <c r="JQI21" s="28"/>
      <c r="JQJ21" s="28"/>
      <c r="JQK21" s="28"/>
      <c r="JQL21" s="28"/>
      <c r="JQM21" s="28"/>
      <c r="JQN21" s="28"/>
      <c r="JQO21" s="28"/>
      <c r="JQP21" s="28"/>
      <c r="JQQ21" s="28"/>
      <c r="JQR21" s="28"/>
      <c r="JQS21" s="28"/>
      <c r="JQT21" s="28"/>
      <c r="JQU21" s="28"/>
      <c r="JQV21" s="28"/>
      <c r="JQW21" s="28"/>
      <c r="JQX21" s="28"/>
      <c r="JQY21" s="28"/>
      <c r="JQZ21" s="28"/>
      <c r="JRA21" s="28"/>
      <c r="JRB21" s="28"/>
      <c r="JRC21" s="28"/>
      <c r="JRD21" s="28"/>
      <c r="JRE21" s="28"/>
      <c r="JRF21" s="28"/>
      <c r="JRG21" s="28"/>
      <c r="JRH21" s="28"/>
      <c r="JRI21" s="28"/>
      <c r="JRJ21" s="28"/>
      <c r="JRK21" s="28"/>
      <c r="JRL21" s="28"/>
      <c r="JRM21" s="28"/>
      <c r="JRN21" s="28"/>
      <c r="JRO21" s="28"/>
      <c r="JRP21" s="28"/>
      <c r="JRQ21" s="28"/>
      <c r="JRR21" s="28"/>
      <c r="JRS21" s="28"/>
      <c r="JRT21" s="28"/>
      <c r="JRU21" s="28"/>
      <c r="JRV21" s="28"/>
      <c r="JRW21" s="28"/>
      <c r="JRX21" s="28"/>
      <c r="JRY21" s="28"/>
      <c r="JRZ21" s="28"/>
      <c r="JSA21" s="28"/>
      <c r="JSB21" s="28"/>
      <c r="JSC21" s="28"/>
      <c r="JSD21" s="28"/>
      <c r="JSE21" s="28"/>
      <c r="JSF21" s="28"/>
      <c r="JSG21" s="28"/>
      <c r="JSH21" s="28"/>
      <c r="JSI21" s="28"/>
      <c r="JSJ21" s="28"/>
      <c r="JSK21" s="28"/>
      <c r="JSL21" s="28"/>
      <c r="JSM21" s="28"/>
      <c r="JSN21" s="28"/>
      <c r="JSO21" s="28"/>
      <c r="JSP21" s="28"/>
      <c r="JSQ21" s="28"/>
      <c r="JSR21" s="28"/>
      <c r="JSS21" s="28"/>
      <c r="JST21" s="28"/>
      <c r="JSU21" s="28"/>
      <c r="JSV21" s="28"/>
      <c r="JSW21" s="28"/>
      <c r="JSX21" s="28"/>
      <c r="JSY21" s="28"/>
      <c r="JSZ21" s="28"/>
      <c r="JTA21" s="28"/>
      <c r="JTB21" s="28"/>
      <c r="JTC21" s="28"/>
      <c r="JTD21" s="28"/>
      <c r="JTE21" s="28"/>
      <c r="JTF21" s="28"/>
      <c r="JTG21" s="28"/>
      <c r="JTH21" s="28"/>
      <c r="JTI21" s="28"/>
      <c r="JTJ21" s="28"/>
      <c r="JTK21" s="28"/>
      <c r="JTL21" s="28"/>
      <c r="JTM21" s="28"/>
      <c r="JTN21" s="28"/>
      <c r="JTO21" s="28"/>
      <c r="JTP21" s="28"/>
      <c r="JTQ21" s="28"/>
      <c r="JTR21" s="28"/>
      <c r="JTS21" s="28"/>
      <c r="JTT21" s="28"/>
      <c r="JTU21" s="28"/>
      <c r="JTV21" s="28"/>
      <c r="JTW21" s="28"/>
      <c r="JTX21" s="28"/>
      <c r="JTY21" s="28"/>
      <c r="JTZ21" s="28"/>
      <c r="JUA21" s="28"/>
      <c r="JUB21" s="28"/>
      <c r="JUC21" s="28"/>
      <c r="JUD21" s="28"/>
      <c r="JUE21" s="28"/>
      <c r="JUF21" s="28"/>
      <c r="JUG21" s="28"/>
      <c r="JUH21" s="28"/>
      <c r="JUI21" s="28"/>
      <c r="JUJ21" s="28"/>
      <c r="JUK21" s="28"/>
      <c r="JUL21" s="28"/>
      <c r="JUM21" s="28"/>
      <c r="JUN21" s="28"/>
      <c r="JUO21" s="28"/>
      <c r="JUP21" s="28"/>
      <c r="JUQ21" s="28"/>
      <c r="JUR21" s="28"/>
      <c r="JUS21" s="28"/>
      <c r="JUT21" s="28"/>
      <c r="JUU21" s="28"/>
      <c r="JUV21" s="28"/>
      <c r="JUW21" s="28"/>
      <c r="JUX21" s="28"/>
      <c r="JUY21" s="28"/>
      <c r="JUZ21" s="28"/>
      <c r="JVA21" s="28"/>
      <c r="JVB21" s="28"/>
      <c r="JVC21" s="28"/>
      <c r="JVD21" s="28"/>
      <c r="JVE21" s="28"/>
      <c r="JVF21" s="28"/>
      <c r="JVG21" s="28"/>
      <c r="JVH21" s="28"/>
      <c r="JVI21" s="28"/>
      <c r="JVJ21" s="28"/>
      <c r="JVK21" s="28"/>
      <c r="JVL21" s="28"/>
      <c r="JVM21" s="28"/>
      <c r="JVN21" s="28"/>
      <c r="JVO21" s="28"/>
      <c r="JVP21" s="28"/>
      <c r="JVQ21" s="28"/>
      <c r="JVR21" s="28"/>
      <c r="JVS21" s="28"/>
      <c r="JVT21" s="28"/>
      <c r="JVU21" s="28"/>
      <c r="JVV21" s="28"/>
      <c r="JVW21" s="28"/>
      <c r="JVX21" s="28"/>
      <c r="JVY21" s="28"/>
      <c r="JVZ21" s="28"/>
      <c r="JWA21" s="28"/>
      <c r="JWB21" s="28"/>
      <c r="JWC21" s="28"/>
      <c r="JWD21" s="28"/>
      <c r="JWE21" s="28"/>
      <c r="JWF21" s="28"/>
      <c r="JWG21" s="28"/>
      <c r="JWH21" s="28"/>
      <c r="JWI21" s="28"/>
      <c r="JWJ21" s="28"/>
      <c r="JWK21" s="28"/>
      <c r="JWL21" s="28"/>
      <c r="JWM21" s="28"/>
      <c r="JWN21" s="28"/>
      <c r="JWO21" s="28"/>
      <c r="JWP21" s="28"/>
      <c r="JWQ21" s="28"/>
      <c r="JWR21" s="28"/>
      <c r="JWS21" s="28"/>
      <c r="JWT21" s="28"/>
      <c r="JWU21" s="28"/>
      <c r="JWV21" s="28"/>
      <c r="JWW21" s="28"/>
      <c r="JWX21" s="28"/>
      <c r="JWY21" s="28"/>
      <c r="JWZ21" s="28"/>
      <c r="JXA21" s="28"/>
      <c r="JXB21" s="28"/>
      <c r="JXC21" s="28"/>
      <c r="JXD21" s="28"/>
      <c r="JXE21" s="28"/>
      <c r="JXF21" s="28"/>
      <c r="JXG21" s="28"/>
      <c r="JXH21" s="28"/>
      <c r="JXI21" s="28"/>
      <c r="JXJ21" s="28"/>
      <c r="JXK21" s="28"/>
      <c r="JXL21" s="28"/>
      <c r="JXM21" s="28"/>
      <c r="JXN21" s="28"/>
      <c r="JXO21" s="28"/>
      <c r="JXP21" s="28"/>
      <c r="JXQ21" s="28"/>
      <c r="JXR21" s="28"/>
      <c r="JXS21" s="28"/>
      <c r="JXT21" s="28"/>
      <c r="JXU21" s="28"/>
      <c r="JXV21" s="28"/>
      <c r="JXW21" s="28"/>
      <c r="JXX21" s="28"/>
      <c r="JXY21" s="28"/>
      <c r="JXZ21" s="28"/>
      <c r="JYA21" s="28"/>
      <c r="JYB21" s="28"/>
      <c r="JYC21" s="28"/>
      <c r="JYD21" s="28"/>
      <c r="JYE21" s="28"/>
      <c r="JYF21" s="28"/>
      <c r="JYG21" s="28"/>
      <c r="JYH21" s="28"/>
      <c r="JYI21" s="28"/>
      <c r="JYJ21" s="28"/>
      <c r="JYK21" s="28"/>
      <c r="JYL21" s="28"/>
      <c r="JYM21" s="28"/>
      <c r="JYN21" s="28"/>
      <c r="JYO21" s="28"/>
      <c r="JYP21" s="28"/>
      <c r="JYQ21" s="28"/>
      <c r="JYR21" s="28"/>
      <c r="JYS21" s="28"/>
      <c r="JYT21" s="28"/>
      <c r="JYU21" s="28"/>
      <c r="JYV21" s="28"/>
      <c r="JYW21" s="28"/>
      <c r="JYX21" s="28"/>
      <c r="JYY21" s="28"/>
      <c r="JYZ21" s="28"/>
      <c r="JZA21" s="28"/>
      <c r="JZB21" s="28"/>
      <c r="JZC21" s="28"/>
      <c r="JZD21" s="28"/>
      <c r="JZE21" s="28"/>
      <c r="JZF21" s="28"/>
      <c r="JZG21" s="28"/>
      <c r="JZH21" s="28"/>
      <c r="JZI21" s="28"/>
      <c r="JZJ21" s="28"/>
      <c r="JZK21" s="28"/>
      <c r="JZL21" s="28"/>
      <c r="JZM21" s="28"/>
      <c r="JZN21" s="28"/>
      <c r="JZO21" s="28"/>
      <c r="JZP21" s="28"/>
      <c r="JZQ21" s="28"/>
      <c r="JZR21" s="28"/>
      <c r="JZS21" s="28"/>
      <c r="JZT21" s="28"/>
      <c r="JZU21" s="28"/>
      <c r="JZV21" s="28"/>
      <c r="JZW21" s="28"/>
      <c r="JZX21" s="28"/>
      <c r="JZY21" s="28"/>
      <c r="JZZ21" s="28"/>
      <c r="KAA21" s="28"/>
      <c r="KAB21" s="28"/>
      <c r="KAC21" s="28"/>
      <c r="KAD21" s="28"/>
      <c r="KAE21" s="28"/>
      <c r="KAF21" s="28"/>
      <c r="KAG21" s="28"/>
      <c r="KAH21" s="28"/>
      <c r="KAI21" s="28"/>
      <c r="KAJ21" s="28"/>
      <c r="KAK21" s="28"/>
      <c r="KAL21" s="28"/>
      <c r="KAM21" s="28"/>
      <c r="KAN21" s="28"/>
      <c r="KAO21" s="28"/>
      <c r="KAP21" s="28"/>
      <c r="KAQ21" s="28"/>
      <c r="KAR21" s="28"/>
      <c r="KAS21" s="28"/>
      <c r="KAT21" s="28"/>
      <c r="KAU21" s="28"/>
      <c r="KAV21" s="28"/>
      <c r="KAW21" s="28"/>
      <c r="KAX21" s="28"/>
      <c r="KAY21" s="28"/>
      <c r="KAZ21" s="28"/>
      <c r="KBA21" s="28"/>
      <c r="KBB21" s="28"/>
      <c r="KBC21" s="28"/>
      <c r="KBD21" s="28"/>
      <c r="KBE21" s="28"/>
      <c r="KBF21" s="28"/>
      <c r="KBG21" s="28"/>
      <c r="KBH21" s="28"/>
      <c r="KBI21" s="28"/>
      <c r="KBJ21" s="28"/>
      <c r="KBK21" s="28"/>
      <c r="KBL21" s="28"/>
      <c r="KBM21" s="28"/>
      <c r="KBN21" s="28"/>
      <c r="KBO21" s="28"/>
      <c r="KBP21" s="28"/>
      <c r="KBQ21" s="28"/>
      <c r="KBR21" s="28"/>
      <c r="KBS21" s="28"/>
      <c r="KBT21" s="28"/>
      <c r="KBU21" s="28"/>
      <c r="KBV21" s="28"/>
      <c r="KBW21" s="28"/>
      <c r="KBX21" s="28"/>
      <c r="KBY21" s="28"/>
      <c r="KBZ21" s="28"/>
      <c r="KCA21" s="28"/>
      <c r="KCB21" s="28"/>
      <c r="KCC21" s="28"/>
      <c r="KCD21" s="28"/>
      <c r="KCE21" s="28"/>
      <c r="KCF21" s="28"/>
      <c r="KCG21" s="28"/>
      <c r="KCH21" s="28"/>
      <c r="KCI21" s="28"/>
      <c r="KCJ21" s="28"/>
      <c r="KCK21" s="28"/>
      <c r="KCL21" s="28"/>
      <c r="KCM21" s="28"/>
      <c r="KCN21" s="28"/>
      <c r="KCO21" s="28"/>
      <c r="KCP21" s="28"/>
      <c r="KCQ21" s="28"/>
      <c r="KCR21" s="28"/>
      <c r="KCS21" s="28"/>
      <c r="KCT21" s="28"/>
      <c r="KCU21" s="28"/>
      <c r="KCV21" s="28"/>
      <c r="KCW21" s="28"/>
      <c r="KCX21" s="28"/>
      <c r="KCY21" s="28"/>
      <c r="KCZ21" s="28"/>
      <c r="KDA21" s="28"/>
      <c r="KDB21" s="28"/>
      <c r="KDC21" s="28"/>
      <c r="KDD21" s="28"/>
      <c r="KDE21" s="28"/>
      <c r="KDF21" s="28"/>
      <c r="KDG21" s="28"/>
      <c r="KDH21" s="28"/>
      <c r="KDI21" s="28"/>
      <c r="KDJ21" s="28"/>
      <c r="KDK21" s="28"/>
      <c r="KDL21" s="28"/>
      <c r="KDM21" s="28"/>
      <c r="KDN21" s="28"/>
      <c r="KDO21" s="28"/>
      <c r="KDP21" s="28"/>
      <c r="KDQ21" s="28"/>
      <c r="KDR21" s="28"/>
      <c r="KDS21" s="28"/>
      <c r="KDT21" s="28"/>
      <c r="KDU21" s="28"/>
      <c r="KDV21" s="28"/>
      <c r="KDW21" s="28"/>
      <c r="KDX21" s="28"/>
      <c r="KDY21" s="28"/>
      <c r="KDZ21" s="28"/>
      <c r="KEA21" s="28"/>
      <c r="KEB21" s="28"/>
      <c r="KEC21" s="28"/>
      <c r="KED21" s="28"/>
      <c r="KEE21" s="28"/>
      <c r="KEF21" s="28"/>
      <c r="KEG21" s="28"/>
      <c r="KEH21" s="28"/>
      <c r="KEI21" s="28"/>
      <c r="KEJ21" s="28"/>
      <c r="KEK21" s="28"/>
      <c r="KEL21" s="28"/>
      <c r="KEM21" s="28"/>
      <c r="KEN21" s="28"/>
      <c r="KEO21" s="28"/>
      <c r="KEP21" s="28"/>
      <c r="KEQ21" s="28"/>
      <c r="KER21" s="28"/>
      <c r="KES21" s="28"/>
      <c r="KET21" s="28"/>
      <c r="KEU21" s="28"/>
      <c r="KEV21" s="28"/>
      <c r="KEW21" s="28"/>
      <c r="KEX21" s="28"/>
      <c r="KEY21" s="28"/>
      <c r="KEZ21" s="28"/>
      <c r="KFA21" s="28"/>
      <c r="KFB21" s="28"/>
      <c r="KFC21" s="28"/>
      <c r="KFD21" s="28"/>
      <c r="KFE21" s="28"/>
      <c r="KFF21" s="28"/>
      <c r="KFG21" s="28"/>
      <c r="KFH21" s="28"/>
      <c r="KFI21" s="28"/>
      <c r="KFJ21" s="28"/>
      <c r="KFK21" s="28"/>
      <c r="KFL21" s="28"/>
      <c r="KFM21" s="28"/>
      <c r="KFN21" s="28"/>
      <c r="KFO21" s="28"/>
      <c r="KFP21" s="28"/>
      <c r="KFQ21" s="28"/>
      <c r="KFR21" s="28"/>
      <c r="KFS21" s="28"/>
      <c r="KFT21" s="28"/>
      <c r="KFU21" s="28"/>
      <c r="KFV21" s="28"/>
      <c r="KFW21" s="28"/>
      <c r="KFX21" s="28"/>
      <c r="KFY21" s="28"/>
      <c r="KFZ21" s="28"/>
      <c r="KGA21" s="28"/>
      <c r="KGB21" s="28"/>
      <c r="KGC21" s="28"/>
      <c r="KGD21" s="28"/>
      <c r="KGE21" s="28"/>
      <c r="KGF21" s="28"/>
      <c r="KGG21" s="28"/>
      <c r="KGH21" s="28"/>
      <c r="KGI21" s="28"/>
      <c r="KGJ21" s="28"/>
      <c r="KGK21" s="28"/>
      <c r="KGL21" s="28"/>
      <c r="KGM21" s="28"/>
      <c r="KGN21" s="28"/>
      <c r="KGO21" s="28"/>
      <c r="KGP21" s="28"/>
      <c r="KGQ21" s="28"/>
      <c r="KGR21" s="28"/>
      <c r="KGS21" s="28"/>
      <c r="KGT21" s="28"/>
      <c r="KGU21" s="28"/>
      <c r="KGV21" s="28"/>
      <c r="KGW21" s="28"/>
      <c r="KGX21" s="28"/>
      <c r="KGY21" s="28"/>
      <c r="KGZ21" s="28"/>
      <c r="KHA21" s="28"/>
      <c r="KHB21" s="28"/>
      <c r="KHC21" s="28"/>
      <c r="KHD21" s="28"/>
      <c r="KHE21" s="28"/>
      <c r="KHF21" s="28"/>
      <c r="KHG21" s="28"/>
      <c r="KHH21" s="28"/>
      <c r="KHI21" s="28"/>
      <c r="KHJ21" s="28"/>
      <c r="KHK21" s="28"/>
      <c r="KHL21" s="28"/>
      <c r="KHM21" s="28"/>
      <c r="KHN21" s="28"/>
      <c r="KHO21" s="28"/>
      <c r="KHP21" s="28"/>
      <c r="KHQ21" s="28"/>
      <c r="KHR21" s="28"/>
      <c r="KHS21" s="28"/>
      <c r="KHT21" s="28"/>
      <c r="KHU21" s="28"/>
      <c r="KHV21" s="28"/>
      <c r="KHW21" s="28"/>
      <c r="KHX21" s="28"/>
      <c r="KHY21" s="28"/>
      <c r="KHZ21" s="28"/>
      <c r="KIA21" s="28"/>
      <c r="KIB21" s="28"/>
      <c r="KIC21" s="28"/>
      <c r="KID21" s="28"/>
      <c r="KIE21" s="28"/>
      <c r="KIF21" s="28"/>
      <c r="KIG21" s="28"/>
      <c r="KIH21" s="28"/>
      <c r="KII21" s="28"/>
      <c r="KIJ21" s="28"/>
      <c r="KIK21" s="28"/>
      <c r="KIL21" s="28"/>
      <c r="KIM21" s="28"/>
      <c r="KIN21" s="28"/>
      <c r="KIO21" s="28"/>
      <c r="KIP21" s="28"/>
      <c r="KIQ21" s="28"/>
      <c r="KIR21" s="28"/>
      <c r="KIS21" s="28"/>
      <c r="KIT21" s="28"/>
      <c r="KIU21" s="28"/>
      <c r="KIV21" s="28"/>
      <c r="KIW21" s="28"/>
      <c r="KIX21" s="28"/>
      <c r="KIY21" s="28"/>
      <c r="KIZ21" s="28"/>
      <c r="KJA21" s="28"/>
      <c r="KJB21" s="28"/>
      <c r="KJC21" s="28"/>
      <c r="KJD21" s="28"/>
      <c r="KJE21" s="28"/>
      <c r="KJF21" s="28"/>
      <c r="KJG21" s="28"/>
      <c r="KJH21" s="28"/>
      <c r="KJI21" s="28"/>
      <c r="KJJ21" s="28"/>
      <c r="KJK21" s="28"/>
      <c r="KJL21" s="28"/>
      <c r="KJM21" s="28"/>
      <c r="KJN21" s="28"/>
      <c r="KJO21" s="28"/>
      <c r="KJP21" s="28"/>
      <c r="KJQ21" s="28"/>
      <c r="KJR21" s="28"/>
      <c r="KJS21" s="28"/>
      <c r="KJT21" s="28"/>
      <c r="KJU21" s="28"/>
      <c r="KJV21" s="28"/>
      <c r="KJW21" s="28"/>
      <c r="KJX21" s="28"/>
      <c r="KJY21" s="28"/>
      <c r="KJZ21" s="28"/>
      <c r="KKA21" s="28"/>
      <c r="KKB21" s="28"/>
      <c r="KKC21" s="28"/>
      <c r="KKD21" s="28"/>
      <c r="KKE21" s="28"/>
      <c r="KKF21" s="28"/>
      <c r="KKG21" s="28"/>
      <c r="KKH21" s="28"/>
      <c r="KKI21" s="28"/>
      <c r="KKJ21" s="28"/>
      <c r="KKK21" s="28"/>
      <c r="KKL21" s="28"/>
      <c r="KKM21" s="28"/>
      <c r="KKN21" s="28"/>
      <c r="KKO21" s="28"/>
      <c r="KKP21" s="28"/>
      <c r="KKQ21" s="28"/>
      <c r="KKR21" s="28"/>
      <c r="KKS21" s="28"/>
      <c r="KKT21" s="28"/>
      <c r="KKU21" s="28"/>
      <c r="KKV21" s="28"/>
      <c r="KKW21" s="28"/>
      <c r="KKX21" s="28"/>
      <c r="KKY21" s="28"/>
      <c r="KKZ21" s="28"/>
      <c r="KLA21" s="28"/>
      <c r="KLB21" s="28"/>
      <c r="KLC21" s="28"/>
      <c r="KLD21" s="28"/>
      <c r="KLE21" s="28"/>
      <c r="KLF21" s="28"/>
      <c r="KLG21" s="28"/>
      <c r="KLH21" s="28"/>
      <c r="KLI21" s="28"/>
      <c r="KLJ21" s="28"/>
      <c r="KLK21" s="28"/>
      <c r="KLL21" s="28"/>
      <c r="KLM21" s="28"/>
      <c r="KLN21" s="28"/>
      <c r="KLO21" s="28"/>
      <c r="KLP21" s="28"/>
      <c r="KLQ21" s="28"/>
      <c r="KLR21" s="28"/>
      <c r="KLS21" s="28"/>
      <c r="KLT21" s="28"/>
      <c r="KLU21" s="28"/>
      <c r="KLV21" s="28"/>
      <c r="KLW21" s="28"/>
      <c r="KLX21" s="28"/>
      <c r="KLY21" s="28"/>
      <c r="KLZ21" s="28"/>
      <c r="KMA21" s="28"/>
      <c r="KMB21" s="28"/>
      <c r="KMC21" s="28"/>
      <c r="KMD21" s="28"/>
      <c r="KME21" s="28"/>
      <c r="KMF21" s="28"/>
      <c r="KMG21" s="28"/>
      <c r="KMH21" s="28"/>
      <c r="KMI21" s="28"/>
      <c r="KMJ21" s="28"/>
      <c r="KMK21" s="28"/>
      <c r="KML21" s="28"/>
      <c r="KMM21" s="28"/>
      <c r="KMN21" s="28"/>
      <c r="KMO21" s="28"/>
      <c r="KMP21" s="28"/>
      <c r="KMQ21" s="28"/>
      <c r="KMR21" s="28"/>
      <c r="KMS21" s="28"/>
      <c r="KMT21" s="28"/>
      <c r="KMU21" s="28"/>
      <c r="KMV21" s="28"/>
      <c r="KMW21" s="28"/>
      <c r="KMX21" s="28"/>
      <c r="KMY21" s="28"/>
      <c r="KMZ21" s="28"/>
      <c r="KNA21" s="28"/>
      <c r="KNB21" s="28"/>
      <c r="KNC21" s="28"/>
      <c r="KND21" s="28"/>
      <c r="KNE21" s="28"/>
      <c r="KNF21" s="28"/>
      <c r="KNG21" s="28"/>
      <c r="KNH21" s="28"/>
      <c r="KNI21" s="28"/>
      <c r="KNJ21" s="28"/>
      <c r="KNK21" s="28"/>
      <c r="KNL21" s="28"/>
      <c r="KNM21" s="28"/>
      <c r="KNN21" s="28"/>
      <c r="KNO21" s="28"/>
      <c r="KNP21" s="28"/>
      <c r="KNQ21" s="28"/>
      <c r="KNR21" s="28"/>
      <c r="KNS21" s="28"/>
      <c r="KNT21" s="28"/>
      <c r="KNU21" s="28"/>
      <c r="KNV21" s="28"/>
      <c r="KNW21" s="28"/>
      <c r="KNX21" s="28"/>
      <c r="KNY21" s="28"/>
      <c r="KNZ21" s="28"/>
      <c r="KOA21" s="28"/>
      <c r="KOB21" s="28"/>
      <c r="KOC21" s="28"/>
      <c r="KOD21" s="28"/>
      <c r="KOE21" s="28"/>
      <c r="KOF21" s="28"/>
      <c r="KOG21" s="28"/>
      <c r="KOH21" s="28"/>
      <c r="KOI21" s="28"/>
      <c r="KOJ21" s="28"/>
      <c r="KOK21" s="28"/>
      <c r="KOL21" s="28"/>
      <c r="KOM21" s="28"/>
      <c r="KON21" s="28"/>
      <c r="KOO21" s="28"/>
      <c r="KOP21" s="28"/>
      <c r="KOQ21" s="28"/>
      <c r="KOR21" s="28"/>
      <c r="KOS21" s="28"/>
      <c r="KOT21" s="28"/>
      <c r="KOU21" s="28"/>
      <c r="KOV21" s="28"/>
      <c r="KOW21" s="28"/>
      <c r="KOX21" s="28"/>
      <c r="KOY21" s="28"/>
      <c r="KOZ21" s="28"/>
      <c r="KPA21" s="28"/>
      <c r="KPB21" s="28"/>
      <c r="KPC21" s="28"/>
      <c r="KPD21" s="28"/>
      <c r="KPE21" s="28"/>
      <c r="KPF21" s="28"/>
      <c r="KPG21" s="28"/>
      <c r="KPH21" s="28"/>
      <c r="KPI21" s="28"/>
      <c r="KPJ21" s="28"/>
      <c r="KPK21" s="28"/>
      <c r="KPL21" s="28"/>
      <c r="KPM21" s="28"/>
      <c r="KPN21" s="28"/>
      <c r="KPO21" s="28"/>
      <c r="KPP21" s="28"/>
      <c r="KPQ21" s="28"/>
      <c r="KPR21" s="28"/>
      <c r="KPS21" s="28"/>
      <c r="KPT21" s="28"/>
      <c r="KPU21" s="28"/>
      <c r="KPV21" s="28"/>
      <c r="KPW21" s="28"/>
      <c r="KPX21" s="28"/>
      <c r="KPY21" s="28"/>
      <c r="KPZ21" s="28"/>
      <c r="KQA21" s="28"/>
      <c r="KQB21" s="28"/>
      <c r="KQC21" s="28"/>
      <c r="KQD21" s="28"/>
      <c r="KQE21" s="28"/>
      <c r="KQF21" s="28"/>
      <c r="KQG21" s="28"/>
      <c r="KQH21" s="28"/>
      <c r="KQI21" s="28"/>
      <c r="KQJ21" s="28"/>
      <c r="KQK21" s="28"/>
      <c r="KQL21" s="28"/>
      <c r="KQM21" s="28"/>
      <c r="KQN21" s="28"/>
      <c r="KQO21" s="28"/>
      <c r="KQP21" s="28"/>
      <c r="KQQ21" s="28"/>
      <c r="KQR21" s="28"/>
      <c r="KQS21" s="28"/>
      <c r="KQT21" s="28"/>
      <c r="KQU21" s="28"/>
      <c r="KQV21" s="28"/>
      <c r="KQW21" s="28"/>
      <c r="KQX21" s="28"/>
      <c r="KQY21" s="28"/>
      <c r="KQZ21" s="28"/>
      <c r="KRA21" s="28"/>
      <c r="KRB21" s="28"/>
      <c r="KRC21" s="28"/>
      <c r="KRD21" s="28"/>
      <c r="KRE21" s="28"/>
      <c r="KRF21" s="28"/>
      <c r="KRG21" s="28"/>
      <c r="KRH21" s="28"/>
      <c r="KRI21" s="28"/>
      <c r="KRJ21" s="28"/>
      <c r="KRK21" s="28"/>
      <c r="KRL21" s="28"/>
      <c r="KRM21" s="28"/>
      <c r="KRN21" s="28"/>
      <c r="KRO21" s="28"/>
      <c r="KRP21" s="28"/>
      <c r="KRQ21" s="28"/>
      <c r="KRR21" s="28"/>
      <c r="KRS21" s="28"/>
      <c r="KRT21" s="28"/>
      <c r="KRU21" s="28"/>
      <c r="KRV21" s="28"/>
      <c r="KRW21" s="28"/>
      <c r="KRX21" s="28"/>
      <c r="KRY21" s="28"/>
      <c r="KRZ21" s="28"/>
      <c r="KSA21" s="28"/>
      <c r="KSB21" s="28"/>
      <c r="KSC21" s="28"/>
      <c r="KSD21" s="28"/>
      <c r="KSE21" s="28"/>
      <c r="KSF21" s="28"/>
      <c r="KSG21" s="28"/>
      <c r="KSH21" s="28"/>
      <c r="KSI21" s="28"/>
      <c r="KSJ21" s="28"/>
      <c r="KSK21" s="28"/>
      <c r="KSL21" s="28"/>
      <c r="KSM21" s="28"/>
      <c r="KSN21" s="28"/>
      <c r="KSO21" s="28"/>
      <c r="KSP21" s="28"/>
      <c r="KSQ21" s="28"/>
      <c r="KSR21" s="28"/>
      <c r="KSS21" s="28"/>
      <c r="KST21" s="28"/>
      <c r="KSU21" s="28"/>
      <c r="KSV21" s="28"/>
      <c r="KSW21" s="28"/>
      <c r="KSX21" s="28"/>
      <c r="KSY21" s="28"/>
      <c r="KSZ21" s="28"/>
      <c r="KTA21" s="28"/>
      <c r="KTB21" s="28"/>
      <c r="KTC21" s="28"/>
      <c r="KTD21" s="28"/>
      <c r="KTE21" s="28"/>
      <c r="KTF21" s="28"/>
      <c r="KTG21" s="28"/>
      <c r="KTH21" s="28"/>
      <c r="KTI21" s="28"/>
      <c r="KTJ21" s="28"/>
      <c r="KTK21" s="28"/>
      <c r="KTL21" s="28"/>
      <c r="KTM21" s="28"/>
      <c r="KTN21" s="28"/>
      <c r="KTO21" s="28"/>
      <c r="KTP21" s="28"/>
      <c r="KTQ21" s="28"/>
      <c r="KTR21" s="28"/>
      <c r="KTS21" s="28"/>
      <c r="KTT21" s="28"/>
      <c r="KTU21" s="28"/>
      <c r="KTV21" s="28"/>
      <c r="KTW21" s="28"/>
      <c r="KTX21" s="28"/>
      <c r="KTY21" s="28"/>
      <c r="KTZ21" s="28"/>
      <c r="KUA21" s="28"/>
      <c r="KUB21" s="28"/>
      <c r="KUC21" s="28"/>
      <c r="KUD21" s="28"/>
      <c r="KUE21" s="28"/>
      <c r="KUF21" s="28"/>
      <c r="KUG21" s="28"/>
      <c r="KUH21" s="28"/>
      <c r="KUI21" s="28"/>
      <c r="KUJ21" s="28"/>
      <c r="KUK21" s="28"/>
      <c r="KUL21" s="28"/>
      <c r="KUM21" s="28"/>
      <c r="KUN21" s="28"/>
      <c r="KUO21" s="28"/>
      <c r="KUP21" s="28"/>
      <c r="KUQ21" s="28"/>
      <c r="KUR21" s="28"/>
      <c r="KUS21" s="28"/>
      <c r="KUT21" s="28"/>
      <c r="KUU21" s="28"/>
      <c r="KUV21" s="28"/>
      <c r="KUW21" s="28"/>
      <c r="KUX21" s="28"/>
      <c r="KUY21" s="28"/>
      <c r="KUZ21" s="28"/>
      <c r="KVA21" s="28"/>
      <c r="KVB21" s="28"/>
      <c r="KVC21" s="28"/>
      <c r="KVD21" s="28"/>
      <c r="KVE21" s="28"/>
      <c r="KVF21" s="28"/>
      <c r="KVG21" s="28"/>
      <c r="KVH21" s="28"/>
      <c r="KVI21" s="28"/>
      <c r="KVJ21" s="28"/>
      <c r="KVK21" s="28"/>
      <c r="KVL21" s="28"/>
      <c r="KVM21" s="28"/>
      <c r="KVN21" s="28"/>
      <c r="KVO21" s="28"/>
      <c r="KVP21" s="28"/>
      <c r="KVQ21" s="28"/>
      <c r="KVR21" s="28"/>
      <c r="KVS21" s="28"/>
      <c r="KVT21" s="28"/>
      <c r="KVU21" s="28"/>
      <c r="KVV21" s="28"/>
      <c r="KVW21" s="28"/>
      <c r="KVX21" s="28"/>
      <c r="KVY21" s="28"/>
      <c r="KVZ21" s="28"/>
      <c r="KWA21" s="28"/>
      <c r="KWB21" s="28"/>
      <c r="KWC21" s="28"/>
      <c r="KWD21" s="28"/>
      <c r="KWE21" s="28"/>
      <c r="KWF21" s="28"/>
      <c r="KWG21" s="28"/>
      <c r="KWH21" s="28"/>
      <c r="KWI21" s="28"/>
      <c r="KWJ21" s="28"/>
      <c r="KWK21" s="28"/>
      <c r="KWL21" s="28"/>
      <c r="KWM21" s="28"/>
      <c r="KWN21" s="28"/>
      <c r="KWO21" s="28"/>
      <c r="KWP21" s="28"/>
      <c r="KWQ21" s="28"/>
      <c r="KWR21" s="28"/>
      <c r="KWS21" s="28"/>
      <c r="KWT21" s="28"/>
      <c r="KWU21" s="28"/>
      <c r="KWV21" s="28"/>
      <c r="KWW21" s="28"/>
      <c r="KWX21" s="28"/>
      <c r="KWY21" s="28"/>
      <c r="KWZ21" s="28"/>
      <c r="KXA21" s="28"/>
      <c r="KXB21" s="28"/>
      <c r="KXC21" s="28"/>
      <c r="KXD21" s="28"/>
      <c r="KXE21" s="28"/>
      <c r="KXF21" s="28"/>
      <c r="KXG21" s="28"/>
      <c r="KXH21" s="28"/>
      <c r="KXI21" s="28"/>
      <c r="KXJ21" s="28"/>
      <c r="KXK21" s="28"/>
      <c r="KXL21" s="28"/>
      <c r="KXM21" s="28"/>
      <c r="KXN21" s="28"/>
      <c r="KXO21" s="28"/>
      <c r="KXP21" s="28"/>
      <c r="KXQ21" s="28"/>
      <c r="KXR21" s="28"/>
      <c r="KXS21" s="28"/>
      <c r="KXT21" s="28"/>
      <c r="KXU21" s="28"/>
      <c r="KXV21" s="28"/>
      <c r="KXW21" s="28"/>
      <c r="KXX21" s="28"/>
      <c r="KXY21" s="28"/>
      <c r="KXZ21" s="28"/>
      <c r="KYA21" s="28"/>
      <c r="KYB21" s="28"/>
      <c r="KYC21" s="28"/>
      <c r="KYD21" s="28"/>
      <c r="KYE21" s="28"/>
      <c r="KYF21" s="28"/>
      <c r="KYG21" s="28"/>
      <c r="KYH21" s="28"/>
      <c r="KYI21" s="28"/>
      <c r="KYJ21" s="28"/>
      <c r="KYK21" s="28"/>
      <c r="KYL21" s="28"/>
      <c r="KYM21" s="28"/>
      <c r="KYN21" s="28"/>
      <c r="KYO21" s="28"/>
      <c r="KYP21" s="28"/>
      <c r="KYQ21" s="28"/>
      <c r="KYR21" s="28"/>
      <c r="KYS21" s="28"/>
      <c r="KYT21" s="28"/>
      <c r="KYU21" s="28"/>
      <c r="KYV21" s="28"/>
      <c r="KYW21" s="28"/>
      <c r="KYX21" s="28"/>
      <c r="KYY21" s="28"/>
      <c r="KYZ21" s="28"/>
      <c r="KZA21" s="28"/>
      <c r="KZB21" s="28"/>
      <c r="KZC21" s="28"/>
      <c r="KZD21" s="28"/>
      <c r="KZE21" s="28"/>
      <c r="KZF21" s="28"/>
      <c r="KZG21" s="28"/>
      <c r="KZH21" s="28"/>
      <c r="KZI21" s="28"/>
      <c r="KZJ21" s="28"/>
      <c r="KZK21" s="28"/>
      <c r="KZL21" s="28"/>
      <c r="KZM21" s="28"/>
      <c r="KZN21" s="28"/>
      <c r="KZO21" s="28"/>
      <c r="KZP21" s="28"/>
      <c r="KZQ21" s="28"/>
      <c r="KZR21" s="28"/>
      <c r="KZS21" s="28"/>
      <c r="KZT21" s="28"/>
      <c r="KZU21" s="28"/>
      <c r="KZV21" s="28"/>
      <c r="KZW21" s="28"/>
      <c r="KZX21" s="28"/>
      <c r="KZY21" s="28"/>
      <c r="KZZ21" s="28"/>
      <c r="LAA21" s="28"/>
      <c r="LAB21" s="28"/>
      <c r="LAC21" s="28"/>
      <c r="LAD21" s="28"/>
      <c r="LAE21" s="28"/>
      <c r="LAF21" s="28"/>
      <c r="LAG21" s="28"/>
      <c r="LAH21" s="28"/>
      <c r="LAI21" s="28"/>
      <c r="LAJ21" s="28"/>
      <c r="LAK21" s="28"/>
      <c r="LAL21" s="28"/>
      <c r="LAM21" s="28"/>
      <c r="LAN21" s="28"/>
      <c r="LAO21" s="28"/>
      <c r="LAP21" s="28"/>
      <c r="LAQ21" s="28"/>
      <c r="LAR21" s="28"/>
      <c r="LAS21" s="28"/>
      <c r="LAT21" s="28"/>
      <c r="LAU21" s="28"/>
      <c r="LAV21" s="28"/>
      <c r="LAW21" s="28"/>
      <c r="LAX21" s="28"/>
      <c r="LAY21" s="28"/>
      <c r="LAZ21" s="28"/>
      <c r="LBA21" s="28"/>
      <c r="LBB21" s="28"/>
      <c r="LBC21" s="28"/>
      <c r="LBD21" s="28"/>
      <c r="LBE21" s="28"/>
      <c r="LBF21" s="28"/>
      <c r="LBG21" s="28"/>
      <c r="LBH21" s="28"/>
      <c r="LBI21" s="28"/>
      <c r="LBJ21" s="28"/>
      <c r="LBK21" s="28"/>
      <c r="LBL21" s="28"/>
      <c r="LBM21" s="28"/>
      <c r="LBN21" s="28"/>
      <c r="LBO21" s="28"/>
      <c r="LBP21" s="28"/>
      <c r="LBQ21" s="28"/>
      <c r="LBR21" s="28"/>
      <c r="LBS21" s="28"/>
      <c r="LBT21" s="28"/>
      <c r="LBU21" s="28"/>
      <c r="LBV21" s="28"/>
      <c r="LBW21" s="28"/>
      <c r="LBX21" s="28"/>
      <c r="LBY21" s="28"/>
      <c r="LBZ21" s="28"/>
      <c r="LCA21" s="28"/>
      <c r="LCB21" s="28"/>
      <c r="LCC21" s="28"/>
      <c r="LCD21" s="28"/>
      <c r="LCE21" s="28"/>
      <c r="LCF21" s="28"/>
      <c r="LCG21" s="28"/>
      <c r="LCH21" s="28"/>
      <c r="LCI21" s="28"/>
      <c r="LCJ21" s="28"/>
      <c r="LCK21" s="28"/>
      <c r="LCL21" s="28"/>
      <c r="LCM21" s="28"/>
      <c r="LCN21" s="28"/>
      <c r="LCO21" s="28"/>
      <c r="LCP21" s="28"/>
      <c r="LCQ21" s="28"/>
      <c r="LCR21" s="28"/>
      <c r="LCS21" s="28"/>
      <c r="LCT21" s="28"/>
      <c r="LCU21" s="28"/>
      <c r="LCV21" s="28"/>
      <c r="LCW21" s="28"/>
      <c r="LCX21" s="28"/>
      <c r="LCY21" s="28"/>
      <c r="LCZ21" s="28"/>
      <c r="LDA21" s="28"/>
      <c r="LDB21" s="28"/>
      <c r="LDC21" s="28"/>
      <c r="LDD21" s="28"/>
      <c r="LDE21" s="28"/>
      <c r="LDF21" s="28"/>
      <c r="LDG21" s="28"/>
      <c r="LDH21" s="28"/>
      <c r="LDI21" s="28"/>
      <c r="LDJ21" s="28"/>
      <c r="LDK21" s="28"/>
      <c r="LDL21" s="28"/>
      <c r="LDM21" s="28"/>
      <c r="LDN21" s="28"/>
      <c r="LDO21" s="28"/>
      <c r="LDP21" s="28"/>
      <c r="LDQ21" s="28"/>
      <c r="LDR21" s="28"/>
      <c r="LDS21" s="28"/>
      <c r="LDT21" s="28"/>
      <c r="LDU21" s="28"/>
      <c r="LDV21" s="28"/>
      <c r="LDW21" s="28"/>
      <c r="LDX21" s="28"/>
      <c r="LDY21" s="28"/>
      <c r="LDZ21" s="28"/>
      <c r="LEA21" s="28"/>
      <c r="LEB21" s="28"/>
      <c r="LEC21" s="28"/>
      <c r="LED21" s="28"/>
      <c r="LEE21" s="28"/>
      <c r="LEF21" s="28"/>
      <c r="LEG21" s="28"/>
      <c r="LEH21" s="28"/>
      <c r="LEI21" s="28"/>
      <c r="LEJ21" s="28"/>
      <c r="LEK21" s="28"/>
      <c r="LEL21" s="28"/>
      <c r="LEM21" s="28"/>
      <c r="LEN21" s="28"/>
      <c r="LEO21" s="28"/>
      <c r="LEP21" s="28"/>
      <c r="LEQ21" s="28"/>
      <c r="LER21" s="28"/>
      <c r="LES21" s="28"/>
      <c r="LET21" s="28"/>
      <c r="LEU21" s="28"/>
      <c r="LEV21" s="28"/>
      <c r="LEW21" s="28"/>
      <c r="LEX21" s="28"/>
      <c r="LEY21" s="28"/>
      <c r="LEZ21" s="28"/>
      <c r="LFA21" s="28"/>
      <c r="LFB21" s="28"/>
      <c r="LFC21" s="28"/>
      <c r="LFD21" s="28"/>
      <c r="LFE21" s="28"/>
      <c r="LFF21" s="28"/>
      <c r="LFG21" s="28"/>
      <c r="LFH21" s="28"/>
      <c r="LFI21" s="28"/>
      <c r="LFJ21" s="28"/>
      <c r="LFK21" s="28"/>
      <c r="LFL21" s="28"/>
      <c r="LFM21" s="28"/>
      <c r="LFN21" s="28"/>
      <c r="LFO21" s="28"/>
      <c r="LFP21" s="28"/>
      <c r="LFQ21" s="28"/>
      <c r="LFR21" s="28"/>
      <c r="LFS21" s="28"/>
      <c r="LFT21" s="28"/>
      <c r="LFU21" s="28"/>
      <c r="LFV21" s="28"/>
      <c r="LFW21" s="28"/>
      <c r="LFX21" s="28"/>
      <c r="LFY21" s="28"/>
      <c r="LFZ21" s="28"/>
      <c r="LGA21" s="28"/>
      <c r="LGB21" s="28"/>
      <c r="LGC21" s="28"/>
      <c r="LGD21" s="28"/>
      <c r="LGE21" s="28"/>
      <c r="LGF21" s="28"/>
      <c r="LGG21" s="28"/>
      <c r="LGH21" s="28"/>
      <c r="LGI21" s="28"/>
      <c r="LGJ21" s="28"/>
      <c r="LGK21" s="28"/>
      <c r="LGL21" s="28"/>
      <c r="LGM21" s="28"/>
      <c r="LGN21" s="28"/>
      <c r="LGO21" s="28"/>
      <c r="LGP21" s="28"/>
      <c r="LGQ21" s="28"/>
      <c r="LGR21" s="28"/>
      <c r="LGS21" s="28"/>
      <c r="LGT21" s="28"/>
      <c r="LGU21" s="28"/>
      <c r="LGV21" s="28"/>
      <c r="LGW21" s="28"/>
      <c r="LGX21" s="28"/>
      <c r="LGY21" s="28"/>
      <c r="LGZ21" s="28"/>
      <c r="LHA21" s="28"/>
      <c r="LHB21" s="28"/>
      <c r="LHC21" s="28"/>
      <c r="LHD21" s="28"/>
      <c r="LHE21" s="28"/>
      <c r="LHF21" s="28"/>
      <c r="LHG21" s="28"/>
      <c r="LHH21" s="28"/>
      <c r="LHI21" s="28"/>
      <c r="LHJ21" s="28"/>
      <c r="LHK21" s="28"/>
      <c r="LHL21" s="28"/>
      <c r="LHM21" s="28"/>
      <c r="LHN21" s="28"/>
      <c r="LHO21" s="28"/>
      <c r="LHP21" s="28"/>
      <c r="LHQ21" s="28"/>
      <c r="LHR21" s="28"/>
      <c r="LHS21" s="28"/>
      <c r="LHT21" s="28"/>
      <c r="LHU21" s="28"/>
      <c r="LHV21" s="28"/>
      <c r="LHW21" s="28"/>
      <c r="LHX21" s="28"/>
      <c r="LHY21" s="28"/>
      <c r="LHZ21" s="28"/>
      <c r="LIA21" s="28"/>
      <c r="LIB21" s="28"/>
      <c r="LIC21" s="28"/>
      <c r="LID21" s="28"/>
      <c r="LIE21" s="28"/>
      <c r="LIF21" s="28"/>
      <c r="LIG21" s="28"/>
      <c r="LIH21" s="28"/>
      <c r="LII21" s="28"/>
      <c r="LIJ21" s="28"/>
      <c r="LIK21" s="28"/>
      <c r="LIL21" s="28"/>
      <c r="LIM21" s="28"/>
      <c r="LIN21" s="28"/>
      <c r="LIO21" s="28"/>
      <c r="LIP21" s="28"/>
      <c r="LIQ21" s="28"/>
      <c r="LIR21" s="28"/>
      <c r="LIS21" s="28"/>
      <c r="LIT21" s="28"/>
      <c r="LIU21" s="28"/>
      <c r="LIV21" s="28"/>
      <c r="LIW21" s="28"/>
      <c r="LIX21" s="28"/>
      <c r="LIY21" s="28"/>
      <c r="LIZ21" s="28"/>
      <c r="LJA21" s="28"/>
      <c r="LJB21" s="28"/>
      <c r="LJC21" s="28"/>
      <c r="LJD21" s="28"/>
      <c r="LJE21" s="28"/>
      <c r="LJF21" s="28"/>
      <c r="LJG21" s="28"/>
      <c r="LJH21" s="28"/>
      <c r="LJI21" s="28"/>
      <c r="LJJ21" s="28"/>
      <c r="LJK21" s="28"/>
      <c r="LJL21" s="28"/>
      <c r="LJM21" s="28"/>
      <c r="LJN21" s="28"/>
      <c r="LJO21" s="28"/>
      <c r="LJP21" s="28"/>
      <c r="LJQ21" s="28"/>
      <c r="LJR21" s="28"/>
      <c r="LJS21" s="28"/>
      <c r="LJT21" s="28"/>
      <c r="LJU21" s="28"/>
      <c r="LJV21" s="28"/>
      <c r="LJW21" s="28"/>
      <c r="LJX21" s="28"/>
      <c r="LJY21" s="28"/>
      <c r="LJZ21" s="28"/>
      <c r="LKA21" s="28"/>
      <c r="LKB21" s="28"/>
      <c r="LKC21" s="28"/>
      <c r="LKD21" s="28"/>
      <c r="LKE21" s="28"/>
      <c r="LKF21" s="28"/>
      <c r="LKG21" s="28"/>
      <c r="LKH21" s="28"/>
      <c r="LKI21" s="28"/>
      <c r="LKJ21" s="28"/>
      <c r="LKK21" s="28"/>
      <c r="LKL21" s="28"/>
      <c r="LKM21" s="28"/>
      <c r="LKN21" s="28"/>
      <c r="LKO21" s="28"/>
      <c r="LKP21" s="28"/>
      <c r="LKQ21" s="28"/>
      <c r="LKR21" s="28"/>
      <c r="LKS21" s="28"/>
      <c r="LKT21" s="28"/>
      <c r="LKU21" s="28"/>
      <c r="LKV21" s="28"/>
      <c r="LKW21" s="28"/>
      <c r="LKX21" s="28"/>
      <c r="LKY21" s="28"/>
      <c r="LKZ21" s="28"/>
      <c r="LLA21" s="28"/>
      <c r="LLB21" s="28"/>
      <c r="LLC21" s="28"/>
      <c r="LLD21" s="28"/>
      <c r="LLE21" s="28"/>
      <c r="LLF21" s="28"/>
      <c r="LLG21" s="28"/>
      <c r="LLH21" s="28"/>
      <c r="LLI21" s="28"/>
      <c r="LLJ21" s="28"/>
      <c r="LLK21" s="28"/>
      <c r="LLL21" s="28"/>
      <c r="LLM21" s="28"/>
      <c r="LLN21" s="28"/>
      <c r="LLO21" s="28"/>
      <c r="LLP21" s="28"/>
      <c r="LLQ21" s="28"/>
      <c r="LLR21" s="28"/>
      <c r="LLS21" s="28"/>
      <c r="LLT21" s="28"/>
      <c r="LLU21" s="28"/>
      <c r="LLV21" s="28"/>
      <c r="LLW21" s="28"/>
      <c r="LLX21" s="28"/>
      <c r="LLY21" s="28"/>
      <c r="LLZ21" s="28"/>
      <c r="LMA21" s="28"/>
      <c r="LMB21" s="28"/>
      <c r="LMC21" s="28"/>
      <c r="LMD21" s="28"/>
      <c r="LME21" s="28"/>
      <c r="LMF21" s="28"/>
      <c r="LMG21" s="28"/>
      <c r="LMH21" s="28"/>
      <c r="LMI21" s="28"/>
      <c r="LMJ21" s="28"/>
      <c r="LMK21" s="28"/>
      <c r="LML21" s="28"/>
      <c r="LMM21" s="28"/>
      <c r="LMN21" s="28"/>
      <c r="LMO21" s="28"/>
      <c r="LMP21" s="28"/>
      <c r="LMQ21" s="28"/>
      <c r="LMR21" s="28"/>
      <c r="LMS21" s="28"/>
      <c r="LMT21" s="28"/>
      <c r="LMU21" s="28"/>
      <c r="LMV21" s="28"/>
      <c r="LMW21" s="28"/>
      <c r="LMX21" s="28"/>
      <c r="LMY21" s="28"/>
      <c r="LMZ21" s="28"/>
      <c r="LNA21" s="28"/>
      <c r="LNB21" s="28"/>
      <c r="LNC21" s="28"/>
      <c r="LND21" s="28"/>
      <c r="LNE21" s="28"/>
      <c r="LNF21" s="28"/>
      <c r="LNG21" s="28"/>
      <c r="LNH21" s="28"/>
      <c r="LNI21" s="28"/>
      <c r="LNJ21" s="28"/>
      <c r="LNK21" s="28"/>
      <c r="LNL21" s="28"/>
      <c r="LNM21" s="28"/>
      <c r="LNN21" s="28"/>
      <c r="LNO21" s="28"/>
      <c r="LNP21" s="28"/>
      <c r="LNQ21" s="28"/>
      <c r="LNR21" s="28"/>
      <c r="LNS21" s="28"/>
      <c r="LNT21" s="28"/>
      <c r="LNU21" s="28"/>
      <c r="LNV21" s="28"/>
      <c r="LNW21" s="28"/>
      <c r="LNX21" s="28"/>
      <c r="LNY21" s="28"/>
      <c r="LNZ21" s="28"/>
      <c r="LOA21" s="28"/>
      <c r="LOB21" s="28"/>
      <c r="LOC21" s="28"/>
      <c r="LOD21" s="28"/>
      <c r="LOE21" s="28"/>
      <c r="LOF21" s="28"/>
      <c r="LOG21" s="28"/>
      <c r="LOH21" s="28"/>
      <c r="LOI21" s="28"/>
      <c r="LOJ21" s="28"/>
      <c r="LOK21" s="28"/>
      <c r="LOL21" s="28"/>
      <c r="LOM21" s="28"/>
      <c r="LON21" s="28"/>
      <c r="LOO21" s="28"/>
      <c r="LOP21" s="28"/>
      <c r="LOQ21" s="28"/>
      <c r="LOR21" s="28"/>
      <c r="LOS21" s="28"/>
      <c r="LOT21" s="28"/>
      <c r="LOU21" s="28"/>
      <c r="LOV21" s="28"/>
      <c r="LOW21" s="28"/>
      <c r="LOX21" s="28"/>
      <c r="LOY21" s="28"/>
      <c r="LOZ21" s="28"/>
      <c r="LPA21" s="28"/>
      <c r="LPB21" s="28"/>
      <c r="LPC21" s="28"/>
      <c r="LPD21" s="28"/>
      <c r="LPE21" s="28"/>
      <c r="LPF21" s="28"/>
      <c r="LPG21" s="28"/>
      <c r="LPH21" s="28"/>
      <c r="LPI21" s="28"/>
      <c r="LPJ21" s="28"/>
      <c r="LPK21" s="28"/>
      <c r="LPL21" s="28"/>
      <c r="LPM21" s="28"/>
      <c r="LPN21" s="28"/>
      <c r="LPO21" s="28"/>
      <c r="LPP21" s="28"/>
      <c r="LPQ21" s="28"/>
      <c r="LPR21" s="28"/>
      <c r="LPS21" s="28"/>
      <c r="LPT21" s="28"/>
      <c r="LPU21" s="28"/>
      <c r="LPV21" s="28"/>
      <c r="LPW21" s="28"/>
      <c r="LPX21" s="28"/>
      <c r="LPY21" s="28"/>
      <c r="LPZ21" s="28"/>
      <c r="LQA21" s="28"/>
      <c r="LQB21" s="28"/>
      <c r="LQC21" s="28"/>
      <c r="LQD21" s="28"/>
      <c r="LQE21" s="28"/>
      <c r="LQF21" s="28"/>
      <c r="LQG21" s="28"/>
      <c r="LQH21" s="28"/>
      <c r="LQI21" s="28"/>
      <c r="LQJ21" s="28"/>
      <c r="LQK21" s="28"/>
      <c r="LQL21" s="28"/>
      <c r="LQM21" s="28"/>
      <c r="LQN21" s="28"/>
      <c r="LQO21" s="28"/>
      <c r="LQP21" s="28"/>
      <c r="LQQ21" s="28"/>
      <c r="LQR21" s="28"/>
      <c r="LQS21" s="28"/>
      <c r="LQT21" s="28"/>
      <c r="LQU21" s="28"/>
      <c r="LQV21" s="28"/>
      <c r="LQW21" s="28"/>
      <c r="LQX21" s="28"/>
      <c r="LQY21" s="28"/>
      <c r="LQZ21" s="28"/>
      <c r="LRA21" s="28"/>
      <c r="LRB21" s="28"/>
      <c r="LRC21" s="28"/>
      <c r="LRD21" s="28"/>
      <c r="LRE21" s="28"/>
      <c r="LRF21" s="28"/>
      <c r="LRG21" s="28"/>
      <c r="LRH21" s="28"/>
      <c r="LRI21" s="28"/>
      <c r="LRJ21" s="28"/>
      <c r="LRK21" s="28"/>
      <c r="LRL21" s="28"/>
      <c r="LRM21" s="28"/>
      <c r="LRN21" s="28"/>
      <c r="LRO21" s="28"/>
      <c r="LRP21" s="28"/>
      <c r="LRQ21" s="28"/>
      <c r="LRR21" s="28"/>
      <c r="LRS21" s="28"/>
      <c r="LRT21" s="28"/>
      <c r="LRU21" s="28"/>
      <c r="LRV21" s="28"/>
      <c r="LRW21" s="28"/>
      <c r="LRX21" s="28"/>
      <c r="LRY21" s="28"/>
      <c r="LRZ21" s="28"/>
      <c r="LSA21" s="28"/>
      <c r="LSB21" s="28"/>
      <c r="LSC21" s="28"/>
      <c r="LSD21" s="28"/>
      <c r="LSE21" s="28"/>
      <c r="LSF21" s="28"/>
      <c r="LSG21" s="28"/>
      <c r="LSH21" s="28"/>
      <c r="LSI21" s="28"/>
      <c r="LSJ21" s="28"/>
      <c r="LSK21" s="28"/>
      <c r="LSL21" s="28"/>
      <c r="LSM21" s="28"/>
      <c r="LSN21" s="28"/>
      <c r="LSO21" s="28"/>
      <c r="LSP21" s="28"/>
      <c r="LSQ21" s="28"/>
      <c r="LSR21" s="28"/>
      <c r="LSS21" s="28"/>
      <c r="LST21" s="28"/>
      <c r="LSU21" s="28"/>
      <c r="LSV21" s="28"/>
      <c r="LSW21" s="28"/>
      <c r="LSX21" s="28"/>
      <c r="LSY21" s="28"/>
      <c r="LSZ21" s="28"/>
      <c r="LTA21" s="28"/>
      <c r="LTB21" s="28"/>
      <c r="LTC21" s="28"/>
      <c r="LTD21" s="28"/>
      <c r="LTE21" s="28"/>
      <c r="LTF21" s="28"/>
      <c r="LTG21" s="28"/>
      <c r="LTH21" s="28"/>
      <c r="LTI21" s="28"/>
      <c r="LTJ21" s="28"/>
      <c r="LTK21" s="28"/>
      <c r="LTL21" s="28"/>
      <c r="LTM21" s="28"/>
      <c r="LTN21" s="28"/>
      <c r="LTO21" s="28"/>
      <c r="LTP21" s="28"/>
      <c r="LTQ21" s="28"/>
      <c r="LTR21" s="28"/>
      <c r="LTS21" s="28"/>
      <c r="LTT21" s="28"/>
      <c r="LTU21" s="28"/>
      <c r="LTV21" s="28"/>
      <c r="LTW21" s="28"/>
      <c r="LTX21" s="28"/>
      <c r="LTY21" s="28"/>
      <c r="LTZ21" s="28"/>
      <c r="LUA21" s="28"/>
      <c r="LUB21" s="28"/>
      <c r="LUC21" s="28"/>
      <c r="LUD21" s="28"/>
      <c r="LUE21" s="28"/>
      <c r="LUF21" s="28"/>
      <c r="LUG21" s="28"/>
      <c r="LUH21" s="28"/>
      <c r="LUI21" s="28"/>
      <c r="LUJ21" s="28"/>
      <c r="LUK21" s="28"/>
      <c r="LUL21" s="28"/>
      <c r="LUM21" s="28"/>
      <c r="LUN21" s="28"/>
      <c r="LUO21" s="28"/>
      <c r="LUP21" s="28"/>
      <c r="LUQ21" s="28"/>
      <c r="LUR21" s="28"/>
      <c r="LUS21" s="28"/>
      <c r="LUT21" s="28"/>
      <c r="LUU21" s="28"/>
      <c r="LUV21" s="28"/>
      <c r="LUW21" s="28"/>
      <c r="LUX21" s="28"/>
      <c r="LUY21" s="28"/>
      <c r="LUZ21" s="28"/>
      <c r="LVA21" s="28"/>
      <c r="LVB21" s="28"/>
      <c r="LVC21" s="28"/>
      <c r="LVD21" s="28"/>
      <c r="LVE21" s="28"/>
      <c r="LVF21" s="28"/>
      <c r="LVG21" s="28"/>
      <c r="LVH21" s="28"/>
      <c r="LVI21" s="28"/>
      <c r="LVJ21" s="28"/>
      <c r="LVK21" s="28"/>
      <c r="LVL21" s="28"/>
      <c r="LVM21" s="28"/>
      <c r="LVN21" s="28"/>
      <c r="LVO21" s="28"/>
      <c r="LVP21" s="28"/>
      <c r="LVQ21" s="28"/>
      <c r="LVR21" s="28"/>
      <c r="LVS21" s="28"/>
      <c r="LVT21" s="28"/>
      <c r="LVU21" s="28"/>
      <c r="LVV21" s="28"/>
      <c r="LVW21" s="28"/>
      <c r="LVX21" s="28"/>
      <c r="LVY21" s="28"/>
      <c r="LVZ21" s="28"/>
      <c r="LWA21" s="28"/>
      <c r="LWB21" s="28"/>
      <c r="LWC21" s="28"/>
      <c r="LWD21" s="28"/>
      <c r="LWE21" s="28"/>
      <c r="LWF21" s="28"/>
      <c r="LWG21" s="28"/>
      <c r="LWH21" s="28"/>
      <c r="LWI21" s="28"/>
      <c r="LWJ21" s="28"/>
      <c r="LWK21" s="28"/>
      <c r="LWL21" s="28"/>
      <c r="LWM21" s="28"/>
      <c r="LWN21" s="28"/>
      <c r="LWO21" s="28"/>
      <c r="LWP21" s="28"/>
      <c r="LWQ21" s="28"/>
      <c r="LWR21" s="28"/>
      <c r="LWS21" s="28"/>
      <c r="LWT21" s="28"/>
      <c r="LWU21" s="28"/>
      <c r="LWV21" s="28"/>
      <c r="LWW21" s="28"/>
      <c r="LWX21" s="28"/>
      <c r="LWY21" s="28"/>
      <c r="LWZ21" s="28"/>
      <c r="LXA21" s="28"/>
      <c r="LXB21" s="28"/>
      <c r="LXC21" s="28"/>
      <c r="LXD21" s="28"/>
      <c r="LXE21" s="28"/>
      <c r="LXF21" s="28"/>
      <c r="LXG21" s="28"/>
      <c r="LXH21" s="28"/>
      <c r="LXI21" s="28"/>
      <c r="LXJ21" s="28"/>
      <c r="LXK21" s="28"/>
      <c r="LXL21" s="28"/>
      <c r="LXM21" s="28"/>
      <c r="LXN21" s="28"/>
      <c r="LXO21" s="28"/>
      <c r="LXP21" s="28"/>
      <c r="LXQ21" s="28"/>
      <c r="LXR21" s="28"/>
      <c r="LXS21" s="28"/>
      <c r="LXT21" s="28"/>
      <c r="LXU21" s="28"/>
      <c r="LXV21" s="28"/>
      <c r="LXW21" s="28"/>
      <c r="LXX21" s="28"/>
      <c r="LXY21" s="28"/>
      <c r="LXZ21" s="28"/>
      <c r="LYA21" s="28"/>
      <c r="LYB21" s="28"/>
      <c r="LYC21" s="28"/>
      <c r="LYD21" s="28"/>
      <c r="LYE21" s="28"/>
      <c r="LYF21" s="28"/>
      <c r="LYG21" s="28"/>
      <c r="LYH21" s="28"/>
      <c r="LYI21" s="28"/>
      <c r="LYJ21" s="28"/>
      <c r="LYK21" s="28"/>
      <c r="LYL21" s="28"/>
      <c r="LYM21" s="28"/>
      <c r="LYN21" s="28"/>
      <c r="LYO21" s="28"/>
      <c r="LYP21" s="28"/>
      <c r="LYQ21" s="28"/>
      <c r="LYR21" s="28"/>
      <c r="LYS21" s="28"/>
      <c r="LYT21" s="28"/>
      <c r="LYU21" s="28"/>
      <c r="LYV21" s="28"/>
      <c r="LYW21" s="28"/>
      <c r="LYX21" s="28"/>
      <c r="LYY21" s="28"/>
      <c r="LYZ21" s="28"/>
      <c r="LZA21" s="28"/>
      <c r="LZB21" s="28"/>
      <c r="LZC21" s="28"/>
      <c r="LZD21" s="28"/>
      <c r="LZE21" s="28"/>
      <c r="LZF21" s="28"/>
      <c r="LZG21" s="28"/>
      <c r="LZH21" s="28"/>
      <c r="LZI21" s="28"/>
      <c r="LZJ21" s="28"/>
      <c r="LZK21" s="28"/>
      <c r="LZL21" s="28"/>
      <c r="LZM21" s="28"/>
      <c r="LZN21" s="28"/>
      <c r="LZO21" s="28"/>
      <c r="LZP21" s="28"/>
      <c r="LZQ21" s="28"/>
      <c r="LZR21" s="28"/>
      <c r="LZS21" s="28"/>
      <c r="LZT21" s="28"/>
      <c r="LZU21" s="28"/>
      <c r="LZV21" s="28"/>
      <c r="LZW21" s="28"/>
      <c r="LZX21" s="28"/>
      <c r="LZY21" s="28"/>
      <c r="LZZ21" s="28"/>
      <c r="MAA21" s="28"/>
      <c r="MAB21" s="28"/>
      <c r="MAC21" s="28"/>
      <c r="MAD21" s="28"/>
      <c r="MAE21" s="28"/>
      <c r="MAF21" s="28"/>
      <c r="MAG21" s="28"/>
      <c r="MAH21" s="28"/>
      <c r="MAI21" s="28"/>
      <c r="MAJ21" s="28"/>
      <c r="MAK21" s="28"/>
      <c r="MAL21" s="28"/>
      <c r="MAM21" s="28"/>
      <c r="MAN21" s="28"/>
      <c r="MAO21" s="28"/>
      <c r="MAP21" s="28"/>
      <c r="MAQ21" s="28"/>
      <c r="MAR21" s="28"/>
      <c r="MAS21" s="28"/>
      <c r="MAT21" s="28"/>
      <c r="MAU21" s="28"/>
      <c r="MAV21" s="28"/>
      <c r="MAW21" s="28"/>
      <c r="MAX21" s="28"/>
      <c r="MAY21" s="28"/>
      <c r="MAZ21" s="28"/>
      <c r="MBA21" s="28"/>
      <c r="MBB21" s="28"/>
      <c r="MBC21" s="28"/>
      <c r="MBD21" s="28"/>
      <c r="MBE21" s="28"/>
      <c r="MBF21" s="28"/>
      <c r="MBG21" s="28"/>
      <c r="MBH21" s="28"/>
      <c r="MBI21" s="28"/>
      <c r="MBJ21" s="28"/>
      <c r="MBK21" s="28"/>
      <c r="MBL21" s="28"/>
      <c r="MBM21" s="28"/>
      <c r="MBN21" s="28"/>
      <c r="MBO21" s="28"/>
      <c r="MBP21" s="28"/>
      <c r="MBQ21" s="28"/>
      <c r="MBR21" s="28"/>
      <c r="MBS21" s="28"/>
      <c r="MBT21" s="28"/>
      <c r="MBU21" s="28"/>
      <c r="MBV21" s="28"/>
      <c r="MBW21" s="28"/>
      <c r="MBX21" s="28"/>
      <c r="MBY21" s="28"/>
      <c r="MBZ21" s="28"/>
      <c r="MCA21" s="28"/>
      <c r="MCB21" s="28"/>
      <c r="MCC21" s="28"/>
      <c r="MCD21" s="28"/>
      <c r="MCE21" s="28"/>
      <c r="MCF21" s="28"/>
      <c r="MCG21" s="28"/>
      <c r="MCH21" s="28"/>
      <c r="MCI21" s="28"/>
      <c r="MCJ21" s="28"/>
      <c r="MCK21" s="28"/>
      <c r="MCL21" s="28"/>
      <c r="MCM21" s="28"/>
      <c r="MCN21" s="28"/>
      <c r="MCO21" s="28"/>
      <c r="MCP21" s="28"/>
      <c r="MCQ21" s="28"/>
      <c r="MCR21" s="28"/>
      <c r="MCS21" s="28"/>
      <c r="MCT21" s="28"/>
      <c r="MCU21" s="28"/>
      <c r="MCV21" s="28"/>
      <c r="MCW21" s="28"/>
      <c r="MCX21" s="28"/>
      <c r="MCY21" s="28"/>
      <c r="MCZ21" s="28"/>
      <c r="MDA21" s="28"/>
      <c r="MDB21" s="28"/>
      <c r="MDC21" s="28"/>
      <c r="MDD21" s="28"/>
      <c r="MDE21" s="28"/>
      <c r="MDF21" s="28"/>
      <c r="MDG21" s="28"/>
      <c r="MDH21" s="28"/>
      <c r="MDI21" s="28"/>
      <c r="MDJ21" s="28"/>
      <c r="MDK21" s="28"/>
      <c r="MDL21" s="28"/>
      <c r="MDM21" s="28"/>
      <c r="MDN21" s="28"/>
      <c r="MDO21" s="28"/>
      <c r="MDP21" s="28"/>
      <c r="MDQ21" s="28"/>
      <c r="MDR21" s="28"/>
      <c r="MDS21" s="28"/>
      <c r="MDT21" s="28"/>
      <c r="MDU21" s="28"/>
      <c r="MDV21" s="28"/>
      <c r="MDW21" s="28"/>
      <c r="MDX21" s="28"/>
      <c r="MDY21" s="28"/>
      <c r="MDZ21" s="28"/>
      <c r="MEA21" s="28"/>
      <c r="MEB21" s="28"/>
      <c r="MEC21" s="28"/>
      <c r="MED21" s="28"/>
      <c r="MEE21" s="28"/>
      <c r="MEF21" s="28"/>
      <c r="MEG21" s="28"/>
      <c r="MEH21" s="28"/>
      <c r="MEI21" s="28"/>
      <c r="MEJ21" s="28"/>
      <c r="MEK21" s="28"/>
      <c r="MEL21" s="28"/>
      <c r="MEM21" s="28"/>
      <c r="MEN21" s="28"/>
      <c r="MEO21" s="28"/>
      <c r="MEP21" s="28"/>
      <c r="MEQ21" s="28"/>
      <c r="MER21" s="28"/>
      <c r="MES21" s="28"/>
      <c r="MET21" s="28"/>
      <c r="MEU21" s="28"/>
      <c r="MEV21" s="28"/>
      <c r="MEW21" s="28"/>
      <c r="MEX21" s="28"/>
      <c r="MEY21" s="28"/>
      <c r="MEZ21" s="28"/>
      <c r="MFA21" s="28"/>
      <c r="MFB21" s="28"/>
      <c r="MFC21" s="28"/>
      <c r="MFD21" s="28"/>
      <c r="MFE21" s="28"/>
      <c r="MFF21" s="28"/>
      <c r="MFG21" s="28"/>
      <c r="MFH21" s="28"/>
      <c r="MFI21" s="28"/>
      <c r="MFJ21" s="28"/>
      <c r="MFK21" s="28"/>
      <c r="MFL21" s="28"/>
      <c r="MFM21" s="28"/>
      <c r="MFN21" s="28"/>
      <c r="MFO21" s="28"/>
      <c r="MFP21" s="28"/>
      <c r="MFQ21" s="28"/>
      <c r="MFR21" s="28"/>
      <c r="MFS21" s="28"/>
      <c r="MFT21" s="28"/>
      <c r="MFU21" s="28"/>
      <c r="MFV21" s="28"/>
      <c r="MFW21" s="28"/>
      <c r="MFX21" s="28"/>
      <c r="MFY21" s="28"/>
      <c r="MFZ21" s="28"/>
      <c r="MGA21" s="28"/>
      <c r="MGB21" s="28"/>
      <c r="MGC21" s="28"/>
      <c r="MGD21" s="28"/>
      <c r="MGE21" s="28"/>
      <c r="MGF21" s="28"/>
      <c r="MGG21" s="28"/>
      <c r="MGH21" s="28"/>
      <c r="MGI21" s="28"/>
      <c r="MGJ21" s="28"/>
      <c r="MGK21" s="28"/>
      <c r="MGL21" s="28"/>
      <c r="MGM21" s="28"/>
      <c r="MGN21" s="28"/>
      <c r="MGO21" s="28"/>
      <c r="MGP21" s="28"/>
      <c r="MGQ21" s="28"/>
      <c r="MGR21" s="28"/>
      <c r="MGS21" s="28"/>
      <c r="MGT21" s="28"/>
      <c r="MGU21" s="28"/>
      <c r="MGV21" s="28"/>
      <c r="MGW21" s="28"/>
      <c r="MGX21" s="28"/>
      <c r="MGY21" s="28"/>
      <c r="MGZ21" s="28"/>
      <c r="MHA21" s="28"/>
      <c r="MHB21" s="28"/>
      <c r="MHC21" s="28"/>
      <c r="MHD21" s="28"/>
      <c r="MHE21" s="28"/>
      <c r="MHF21" s="28"/>
      <c r="MHG21" s="28"/>
      <c r="MHH21" s="28"/>
      <c r="MHI21" s="28"/>
      <c r="MHJ21" s="28"/>
      <c r="MHK21" s="28"/>
      <c r="MHL21" s="28"/>
      <c r="MHM21" s="28"/>
      <c r="MHN21" s="28"/>
      <c r="MHO21" s="28"/>
      <c r="MHP21" s="28"/>
      <c r="MHQ21" s="28"/>
      <c r="MHR21" s="28"/>
      <c r="MHS21" s="28"/>
      <c r="MHT21" s="28"/>
      <c r="MHU21" s="28"/>
      <c r="MHV21" s="28"/>
      <c r="MHW21" s="28"/>
      <c r="MHX21" s="28"/>
      <c r="MHY21" s="28"/>
      <c r="MHZ21" s="28"/>
      <c r="MIA21" s="28"/>
      <c r="MIB21" s="28"/>
      <c r="MIC21" s="28"/>
      <c r="MID21" s="28"/>
      <c r="MIE21" s="28"/>
      <c r="MIF21" s="28"/>
      <c r="MIG21" s="28"/>
      <c r="MIH21" s="28"/>
      <c r="MII21" s="28"/>
      <c r="MIJ21" s="28"/>
      <c r="MIK21" s="28"/>
      <c r="MIL21" s="28"/>
      <c r="MIM21" s="28"/>
      <c r="MIN21" s="28"/>
      <c r="MIO21" s="28"/>
      <c r="MIP21" s="28"/>
      <c r="MIQ21" s="28"/>
      <c r="MIR21" s="28"/>
      <c r="MIS21" s="28"/>
      <c r="MIT21" s="28"/>
      <c r="MIU21" s="28"/>
      <c r="MIV21" s="28"/>
      <c r="MIW21" s="28"/>
      <c r="MIX21" s="28"/>
      <c r="MIY21" s="28"/>
      <c r="MIZ21" s="28"/>
      <c r="MJA21" s="28"/>
      <c r="MJB21" s="28"/>
      <c r="MJC21" s="28"/>
      <c r="MJD21" s="28"/>
      <c r="MJE21" s="28"/>
      <c r="MJF21" s="28"/>
      <c r="MJG21" s="28"/>
      <c r="MJH21" s="28"/>
      <c r="MJI21" s="28"/>
      <c r="MJJ21" s="28"/>
      <c r="MJK21" s="28"/>
      <c r="MJL21" s="28"/>
      <c r="MJM21" s="28"/>
      <c r="MJN21" s="28"/>
      <c r="MJO21" s="28"/>
      <c r="MJP21" s="28"/>
      <c r="MJQ21" s="28"/>
      <c r="MJR21" s="28"/>
      <c r="MJS21" s="28"/>
      <c r="MJT21" s="28"/>
      <c r="MJU21" s="28"/>
      <c r="MJV21" s="28"/>
      <c r="MJW21" s="28"/>
      <c r="MJX21" s="28"/>
      <c r="MJY21" s="28"/>
      <c r="MJZ21" s="28"/>
      <c r="MKA21" s="28"/>
      <c r="MKB21" s="28"/>
      <c r="MKC21" s="28"/>
      <c r="MKD21" s="28"/>
      <c r="MKE21" s="28"/>
      <c r="MKF21" s="28"/>
      <c r="MKG21" s="28"/>
      <c r="MKH21" s="28"/>
      <c r="MKI21" s="28"/>
      <c r="MKJ21" s="28"/>
      <c r="MKK21" s="28"/>
      <c r="MKL21" s="28"/>
      <c r="MKM21" s="28"/>
      <c r="MKN21" s="28"/>
      <c r="MKO21" s="28"/>
      <c r="MKP21" s="28"/>
      <c r="MKQ21" s="28"/>
      <c r="MKR21" s="28"/>
      <c r="MKS21" s="28"/>
      <c r="MKT21" s="28"/>
      <c r="MKU21" s="28"/>
      <c r="MKV21" s="28"/>
      <c r="MKW21" s="28"/>
      <c r="MKX21" s="28"/>
      <c r="MKY21" s="28"/>
      <c r="MKZ21" s="28"/>
      <c r="MLA21" s="28"/>
      <c r="MLB21" s="28"/>
      <c r="MLC21" s="28"/>
      <c r="MLD21" s="28"/>
      <c r="MLE21" s="28"/>
      <c r="MLF21" s="28"/>
      <c r="MLG21" s="28"/>
      <c r="MLH21" s="28"/>
      <c r="MLI21" s="28"/>
      <c r="MLJ21" s="28"/>
      <c r="MLK21" s="28"/>
      <c r="MLL21" s="28"/>
      <c r="MLM21" s="28"/>
      <c r="MLN21" s="28"/>
      <c r="MLO21" s="28"/>
      <c r="MLP21" s="28"/>
      <c r="MLQ21" s="28"/>
      <c r="MLR21" s="28"/>
      <c r="MLS21" s="28"/>
      <c r="MLT21" s="28"/>
      <c r="MLU21" s="28"/>
      <c r="MLV21" s="28"/>
      <c r="MLW21" s="28"/>
      <c r="MLX21" s="28"/>
      <c r="MLY21" s="28"/>
      <c r="MLZ21" s="28"/>
      <c r="MMA21" s="28"/>
      <c r="MMB21" s="28"/>
      <c r="MMC21" s="28"/>
      <c r="MMD21" s="28"/>
      <c r="MME21" s="28"/>
      <c r="MMF21" s="28"/>
      <c r="MMG21" s="28"/>
      <c r="MMH21" s="28"/>
      <c r="MMI21" s="28"/>
      <c r="MMJ21" s="28"/>
      <c r="MMK21" s="28"/>
      <c r="MML21" s="28"/>
      <c r="MMM21" s="28"/>
      <c r="MMN21" s="28"/>
      <c r="MMO21" s="28"/>
      <c r="MMP21" s="28"/>
      <c r="MMQ21" s="28"/>
      <c r="MMR21" s="28"/>
      <c r="MMS21" s="28"/>
      <c r="MMT21" s="28"/>
      <c r="MMU21" s="28"/>
      <c r="MMV21" s="28"/>
      <c r="MMW21" s="28"/>
      <c r="MMX21" s="28"/>
      <c r="MMY21" s="28"/>
      <c r="MMZ21" s="28"/>
      <c r="MNA21" s="28"/>
      <c r="MNB21" s="28"/>
      <c r="MNC21" s="28"/>
      <c r="MND21" s="28"/>
      <c r="MNE21" s="28"/>
      <c r="MNF21" s="28"/>
      <c r="MNG21" s="28"/>
      <c r="MNH21" s="28"/>
      <c r="MNI21" s="28"/>
      <c r="MNJ21" s="28"/>
      <c r="MNK21" s="28"/>
      <c r="MNL21" s="28"/>
      <c r="MNM21" s="28"/>
      <c r="MNN21" s="28"/>
      <c r="MNO21" s="28"/>
      <c r="MNP21" s="28"/>
      <c r="MNQ21" s="28"/>
      <c r="MNR21" s="28"/>
      <c r="MNS21" s="28"/>
      <c r="MNT21" s="28"/>
      <c r="MNU21" s="28"/>
      <c r="MNV21" s="28"/>
      <c r="MNW21" s="28"/>
      <c r="MNX21" s="28"/>
      <c r="MNY21" s="28"/>
      <c r="MNZ21" s="28"/>
      <c r="MOA21" s="28"/>
      <c r="MOB21" s="28"/>
      <c r="MOC21" s="28"/>
      <c r="MOD21" s="28"/>
      <c r="MOE21" s="28"/>
      <c r="MOF21" s="28"/>
      <c r="MOG21" s="28"/>
      <c r="MOH21" s="28"/>
      <c r="MOI21" s="28"/>
      <c r="MOJ21" s="28"/>
      <c r="MOK21" s="28"/>
      <c r="MOL21" s="28"/>
      <c r="MOM21" s="28"/>
      <c r="MON21" s="28"/>
      <c r="MOO21" s="28"/>
      <c r="MOP21" s="28"/>
      <c r="MOQ21" s="28"/>
      <c r="MOR21" s="28"/>
      <c r="MOS21" s="28"/>
      <c r="MOT21" s="28"/>
      <c r="MOU21" s="28"/>
      <c r="MOV21" s="28"/>
      <c r="MOW21" s="28"/>
      <c r="MOX21" s="28"/>
      <c r="MOY21" s="28"/>
      <c r="MOZ21" s="28"/>
      <c r="MPA21" s="28"/>
      <c r="MPB21" s="28"/>
      <c r="MPC21" s="28"/>
      <c r="MPD21" s="28"/>
      <c r="MPE21" s="28"/>
      <c r="MPF21" s="28"/>
      <c r="MPG21" s="28"/>
      <c r="MPH21" s="28"/>
      <c r="MPI21" s="28"/>
      <c r="MPJ21" s="28"/>
      <c r="MPK21" s="28"/>
      <c r="MPL21" s="28"/>
      <c r="MPM21" s="28"/>
      <c r="MPN21" s="28"/>
      <c r="MPO21" s="28"/>
      <c r="MPP21" s="28"/>
      <c r="MPQ21" s="28"/>
      <c r="MPR21" s="28"/>
      <c r="MPS21" s="28"/>
      <c r="MPT21" s="28"/>
      <c r="MPU21" s="28"/>
      <c r="MPV21" s="28"/>
      <c r="MPW21" s="28"/>
      <c r="MPX21" s="28"/>
      <c r="MPY21" s="28"/>
      <c r="MPZ21" s="28"/>
      <c r="MQA21" s="28"/>
      <c r="MQB21" s="28"/>
      <c r="MQC21" s="28"/>
      <c r="MQD21" s="28"/>
      <c r="MQE21" s="28"/>
      <c r="MQF21" s="28"/>
      <c r="MQG21" s="28"/>
      <c r="MQH21" s="28"/>
      <c r="MQI21" s="28"/>
      <c r="MQJ21" s="28"/>
      <c r="MQK21" s="28"/>
      <c r="MQL21" s="28"/>
      <c r="MQM21" s="28"/>
      <c r="MQN21" s="28"/>
      <c r="MQO21" s="28"/>
      <c r="MQP21" s="28"/>
      <c r="MQQ21" s="28"/>
      <c r="MQR21" s="28"/>
      <c r="MQS21" s="28"/>
      <c r="MQT21" s="28"/>
      <c r="MQU21" s="28"/>
      <c r="MQV21" s="28"/>
      <c r="MQW21" s="28"/>
      <c r="MQX21" s="28"/>
      <c r="MQY21" s="28"/>
      <c r="MQZ21" s="28"/>
      <c r="MRA21" s="28"/>
      <c r="MRB21" s="28"/>
      <c r="MRC21" s="28"/>
      <c r="MRD21" s="28"/>
      <c r="MRE21" s="28"/>
      <c r="MRF21" s="28"/>
      <c r="MRG21" s="28"/>
      <c r="MRH21" s="28"/>
      <c r="MRI21" s="28"/>
      <c r="MRJ21" s="28"/>
      <c r="MRK21" s="28"/>
      <c r="MRL21" s="28"/>
      <c r="MRM21" s="28"/>
      <c r="MRN21" s="28"/>
      <c r="MRO21" s="28"/>
      <c r="MRP21" s="28"/>
      <c r="MRQ21" s="28"/>
      <c r="MRR21" s="28"/>
      <c r="MRS21" s="28"/>
      <c r="MRT21" s="28"/>
      <c r="MRU21" s="28"/>
      <c r="MRV21" s="28"/>
      <c r="MRW21" s="28"/>
      <c r="MRX21" s="28"/>
      <c r="MRY21" s="28"/>
      <c r="MRZ21" s="28"/>
      <c r="MSA21" s="28"/>
      <c r="MSB21" s="28"/>
      <c r="MSC21" s="28"/>
      <c r="MSD21" s="28"/>
      <c r="MSE21" s="28"/>
      <c r="MSF21" s="28"/>
      <c r="MSG21" s="28"/>
      <c r="MSH21" s="28"/>
      <c r="MSI21" s="28"/>
      <c r="MSJ21" s="28"/>
      <c r="MSK21" s="28"/>
      <c r="MSL21" s="28"/>
      <c r="MSM21" s="28"/>
      <c r="MSN21" s="28"/>
      <c r="MSO21" s="28"/>
      <c r="MSP21" s="28"/>
      <c r="MSQ21" s="28"/>
      <c r="MSR21" s="28"/>
      <c r="MSS21" s="28"/>
      <c r="MST21" s="28"/>
      <c r="MSU21" s="28"/>
      <c r="MSV21" s="28"/>
      <c r="MSW21" s="28"/>
      <c r="MSX21" s="28"/>
      <c r="MSY21" s="28"/>
      <c r="MSZ21" s="28"/>
      <c r="MTA21" s="28"/>
      <c r="MTB21" s="28"/>
      <c r="MTC21" s="28"/>
      <c r="MTD21" s="28"/>
      <c r="MTE21" s="28"/>
      <c r="MTF21" s="28"/>
      <c r="MTG21" s="28"/>
      <c r="MTH21" s="28"/>
      <c r="MTI21" s="28"/>
      <c r="MTJ21" s="28"/>
      <c r="MTK21" s="28"/>
      <c r="MTL21" s="28"/>
      <c r="MTM21" s="28"/>
      <c r="MTN21" s="28"/>
      <c r="MTO21" s="28"/>
      <c r="MTP21" s="28"/>
      <c r="MTQ21" s="28"/>
      <c r="MTR21" s="28"/>
      <c r="MTS21" s="28"/>
      <c r="MTT21" s="28"/>
      <c r="MTU21" s="28"/>
      <c r="MTV21" s="28"/>
      <c r="MTW21" s="28"/>
      <c r="MTX21" s="28"/>
      <c r="MTY21" s="28"/>
      <c r="MTZ21" s="28"/>
      <c r="MUA21" s="28"/>
      <c r="MUB21" s="28"/>
      <c r="MUC21" s="28"/>
      <c r="MUD21" s="28"/>
      <c r="MUE21" s="28"/>
      <c r="MUF21" s="28"/>
      <c r="MUG21" s="28"/>
      <c r="MUH21" s="28"/>
      <c r="MUI21" s="28"/>
      <c r="MUJ21" s="28"/>
      <c r="MUK21" s="28"/>
      <c r="MUL21" s="28"/>
      <c r="MUM21" s="28"/>
      <c r="MUN21" s="28"/>
      <c r="MUO21" s="28"/>
      <c r="MUP21" s="28"/>
      <c r="MUQ21" s="28"/>
      <c r="MUR21" s="28"/>
      <c r="MUS21" s="28"/>
      <c r="MUT21" s="28"/>
      <c r="MUU21" s="28"/>
      <c r="MUV21" s="28"/>
      <c r="MUW21" s="28"/>
      <c r="MUX21" s="28"/>
      <c r="MUY21" s="28"/>
      <c r="MUZ21" s="28"/>
      <c r="MVA21" s="28"/>
      <c r="MVB21" s="28"/>
      <c r="MVC21" s="28"/>
      <c r="MVD21" s="28"/>
      <c r="MVE21" s="28"/>
      <c r="MVF21" s="28"/>
      <c r="MVG21" s="28"/>
      <c r="MVH21" s="28"/>
      <c r="MVI21" s="28"/>
      <c r="MVJ21" s="28"/>
      <c r="MVK21" s="28"/>
      <c r="MVL21" s="28"/>
      <c r="MVM21" s="28"/>
      <c r="MVN21" s="28"/>
      <c r="MVO21" s="28"/>
      <c r="MVP21" s="28"/>
      <c r="MVQ21" s="28"/>
      <c r="MVR21" s="28"/>
      <c r="MVS21" s="28"/>
      <c r="MVT21" s="28"/>
      <c r="MVU21" s="28"/>
      <c r="MVV21" s="28"/>
      <c r="MVW21" s="28"/>
      <c r="MVX21" s="28"/>
      <c r="MVY21" s="28"/>
      <c r="MVZ21" s="28"/>
      <c r="MWA21" s="28"/>
      <c r="MWB21" s="28"/>
      <c r="MWC21" s="28"/>
      <c r="MWD21" s="28"/>
      <c r="MWE21" s="28"/>
      <c r="MWF21" s="28"/>
      <c r="MWG21" s="28"/>
      <c r="MWH21" s="28"/>
      <c r="MWI21" s="28"/>
      <c r="MWJ21" s="28"/>
      <c r="MWK21" s="28"/>
      <c r="MWL21" s="28"/>
      <c r="MWM21" s="28"/>
      <c r="MWN21" s="28"/>
      <c r="MWO21" s="28"/>
      <c r="MWP21" s="28"/>
      <c r="MWQ21" s="28"/>
      <c r="MWR21" s="28"/>
      <c r="MWS21" s="28"/>
      <c r="MWT21" s="28"/>
      <c r="MWU21" s="28"/>
      <c r="MWV21" s="28"/>
      <c r="MWW21" s="28"/>
      <c r="MWX21" s="28"/>
      <c r="MWY21" s="28"/>
      <c r="MWZ21" s="28"/>
      <c r="MXA21" s="28"/>
      <c r="MXB21" s="28"/>
      <c r="MXC21" s="28"/>
      <c r="MXD21" s="28"/>
      <c r="MXE21" s="28"/>
      <c r="MXF21" s="28"/>
      <c r="MXG21" s="28"/>
      <c r="MXH21" s="28"/>
      <c r="MXI21" s="28"/>
      <c r="MXJ21" s="28"/>
      <c r="MXK21" s="28"/>
      <c r="MXL21" s="28"/>
      <c r="MXM21" s="28"/>
      <c r="MXN21" s="28"/>
      <c r="MXO21" s="28"/>
      <c r="MXP21" s="28"/>
      <c r="MXQ21" s="28"/>
      <c r="MXR21" s="28"/>
      <c r="MXS21" s="28"/>
      <c r="MXT21" s="28"/>
      <c r="MXU21" s="28"/>
      <c r="MXV21" s="28"/>
      <c r="MXW21" s="28"/>
      <c r="MXX21" s="28"/>
      <c r="MXY21" s="28"/>
      <c r="MXZ21" s="28"/>
      <c r="MYA21" s="28"/>
      <c r="MYB21" s="28"/>
      <c r="MYC21" s="28"/>
      <c r="MYD21" s="28"/>
      <c r="MYE21" s="28"/>
      <c r="MYF21" s="28"/>
      <c r="MYG21" s="28"/>
      <c r="MYH21" s="28"/>
      <c r="MYI21" s="28"/>
      <c r="MYJ21" s="28"/>
      <c r="MYK21" s="28"/>
      <c r="MYL21" s="28"/>
      <c r="MYM21" s="28"/>
      <c r="MYN21" s="28"/>
      <c r="MYO21" s="28"/>
      <c r="MYP21" s="28"/>
      <c r="MYQ21" s="28"/>
      <c r="MYR21" s="28"/>
      <c r="MYS21" s="28"/>
      <c r="MYT21" s="28"/>
      <c r="MYU21" s="28"/>
      <c r="MYV21" s="28"/>
      <c r="MYW21" s="28"/>
      <c r="MYX21" s="28"/>
      <c r="MYY21" s="28"/>
      <c r="MYZ21" s="28"/>
      <c r="MZA21" s="28"/>
      <c r="MZB21" s="28"/>
      <c r="MZC21" s="28"/>
      <c r="MZD21" s="28"/>
      <c r="MZE21" s="28"/>
      <c r="MZF21" s="28"/>
      <c r="MZG21" s="28"/>
      <c r="MZH21" s="28"/>
      <c r="MZI21" s="28"/>
      <c r="MZJ21" s="28"/>
      <c r="MZK21" s="28"/>
      <c r="MZL21" s="28"/>
      <c r="MZM21" s="28"/>
      <c r="MZN21" s="28"/>
      <c r="MZO21" s="28"/>
      <c r="MZP21" s="28"/>
      <c r="MZQ21" s="28"/>
      <c r="MZR21" s="28"/>
      <c r="MZS21" s="28"/>
      <c r="MZT21" s="28"/>
      <c r="MZU21" s="28"/>
      <c r="MZV21" s="28"/>
      <c r="MZW21" s="28"/>
      <c r="MZX21" s="28"/>
      <c r="MZY21" s="28"/>
      <c r="MZZ21" s="28"/>
      <c r="NAA21" s="28"/>
      <c r="NAB21" s="28"/>
      <c r="NAC21" s="28"/>
      <c r="NAD21" s="28"/>
      <c r="NAE21" s="28"/>
      <c r="NAF21" s="28"/>
      <c r="NAG21" s="28"/>
      <c r="NAH21" s="28"/>
      <c r="NAI21" s="28"/>
      <c r="NAJ21" s="28"/>
      <c r="NAK21" s="28"/>
      <c r="NAL21" s="28"/>
      <c r="NAM21" s="28"/>
      <c r="NAN21" s="28"/>
      <c r="NAO21" s="28"/>
      <c r="NAP21" s="28"/>
      <c r="NAQ21" s="28"/>
      <c r="NAR21" s="28"/>
      <c r="NAS21" s="28"/>
      <c r="NAT21" s="28"/>
      <c r="NAU21" s="28"/>
      <c r="NAV21" s="28"/>
      <c r="NAW21" s="28"/>
      <c r="NAX21" s="28"/>
      <c r="NAY21" s="28"/>
      <c r="NAZ21" s="28"/>
      <c r="NBA21" s="28"/>
      <c r="NBB21" s="28"/>
      <c r="NBC21" s="28"/>
      <c r="NBD21" s="28"/>
      <c r="NBE21" s="28"/>
      <c r="NBF21" s="28"/>
      <c r="NBG21" s="28"/>
      <c r="NBH21" s="28"/>
      <c r="NBI21" s="28"/>
      <c r="NBJ21" s="28"/>
      <c r="NBK21" s="28"/>
      <c r="NBL21" s="28"/>
      <c r="NBM21" s="28"/>
      <c r="NBN21" s="28"/>
      <c r="NBO21" s="28"/>
      <c r="NBP21" s="28"/>
      <c r="NBQ21" s="28"/>
      <c r="NBR21" s="28"/>
      <c r="NBS21" s="28"/>
      <c r="NBT21" s="28"/>
      <c r="NBU21" s="28"/>
      <c r="NBV21" s="28"/>
      <c r="NBW21" s="28"/>
      <c r="NBX21" s="28"/>
      <c r="NBY21" s="28"/>
      <c r="NBZ21" s="28"/>
      <c r="NCA21" s="28"/>
      <c r="NCB21" s="28"/>
      <c r="NCC21" s="28"/>
      <c r="NCD21" s="28"/>
      <c r="NCE21" s="28"/>
      <c r="NCF21" s="28"/>
      <c r="NCG21" s="28"/>
      <c r="NCH21" s="28"/>
      <c r="NCI21" s="28"/>
      <c r="NCJ21" s="28"/>
      <c r="NCK21" s="28"/>
      <c r="NCL21" s="28"/>
      <c r="NCM21" s="28"/>
      <c r="NCN21" s="28"/>
      <c r="NCO21" s="28"/>
      <c r="NCP21" s="28"/>
      <c r="NCQ21" s="28"/>
      <c r="NCR21" s="28"/>
      <c r="NCS21" s="28"/>
      <c r="NCT21" s="28"/>
      <c r="NCU21" s="28"/>
      <c r="NCV21" s="28"/>
      <c r="NCW21" s="28"/>
      <c r="NCX21" s="28"/>
      <c r="NCY21" s="28"/>
      <c r="NCZ21" s="28"/>
      <c r="NDA21" s="28"/>
      <c r="NDB21" s="28"/>
      <c r="NDC21" s="28"/>
      <c r="NDD21" s="28"/>
      <c r="NDE21" s="28"/>
      <c r="NDF21" s="28"/>
      <c r="NDG21" s="28"/>
      <c r="NDH21" s="28"/>
      <c r="NDI21" s="28"/>
      <c r="NDJ21" s="28"/>
      <c r="NDK21" s="28"/>
      <c r="NDL21" s="28"/>
      <c r="NDM21" s="28"/>
      <c r="NDN21" s="28"/>
      <c r="NDO21" s="28"/>
      <c r="NDP21" s="28"/>
      <c r="NDQ21" s="28"/>
      <c r="NDR21" s="28"/>
      <c r="NDS21" s="28"/>
      <c r="NDT21" s="28"/>
      <c r="NDU21" s="28"/>
      <c r="NDV21" s="28"/>
      <c r="NDW21" s="28"/>
      <c r="NDX21" s="28"/>
      <c r="NDY21" s="28"/>
      <c r="NDZ21" s="28"/>
      <c r="NEA21" s="28"/>
      <c r="NEB21" s="28"/>
      <c r="NEC21" s="28"/>
      <c r="NED21" s="28"/>
      <c r="NEE21" s="28"/>
      <c r="NEF21" s="28"/>
      <c r="NEG21" s="28"/>
      <c r="NEH21" s="28"/>
      <c r="NEI21" s="28"/>
      <c r="NEJ21" s="28"/>
      <c r="NEK21" s="28"/>
      <c r="NEL21" s="28"/>
      <c r="NEM21" s="28"/>
      <c r="NEN21" s="28"/>
      <c r="NEO21" s="28"/>
      <c r="NEP21" s="28"/>
      <c r="NEQ21" s="28"/>
      <c r="NER21" s="28"/>
      <c r="NES21" s="28"/>
      <c r="NET21" s="28"/>
      <c r="NEU21" s="28"/>
      <c r="NEV21" s="28"/>
      <c r="NEW21" s="28"/>
      <c r="NEX21" s="28"/>
      <c r="NEY21" s="28"/>
      <c r="NEZ21" s="28"/>
      <c r="NFA21" s="28"/>
      <c r="NFB21" s="28"/>
      <c r="NFC21" s="28"/>
      <c r="NFD21" s="28"/>
      <c r="NFE21" s="28"/>
      <c r="NFF21" s="28"/>
      <c r="NFG21" s="28"/>
      <c r="NFH21" s="28"/>
      <c r="NFI21" s="28"/>
      <c r="NFJ21" s="28"/>
      <c r="NFK21" s="28"/>
      <c r="NFL21" s="28"/>
      <c r="NFM21" s="28"/>
      <c r="NFN21" s="28"/>
      <c r="NFO21" s="28"/>
      <c r="NFP21" s="28"/>
      <c r="NFQ21" s="28"/>
      <c r="NFR21" s="28"/>
      <c r="NFS21" s="28"/>
      <c r="NFT21" s="28"/>
      <c r="NFU21" s="28"/>
      <c r="NFV21" s="28"/>
      <c r="NFW21" s="28"/>
      <c r="NFX21" s="28"/>
      <c r="NFY21" s="28"/>
      <c r="NFZ21" s="28"/>
      <c r="NGA21" s="28"/>
      <c r="NGB21" s="28"/>
      <c r="NGC21" s="28"/>
      <c r="NGD21" s="28"/>
      <c r="NGE21" s="28"/>
      <c r="NGF21" s="28"/>
      <c r="NGG21" s="28"/>
      <c r="NGH21" s="28"/>
      <c r="NGI21" s="28"/>
      <c r="NGJ21" s="28"/>
      <c r="NGK21" s="28"/>
      <c r="NGL21" s="28"/>
      <c r="NGM21" s="28"/>
      <c r="NGN21" s="28"/>
      <c r="NGO21" s="28"/>
      <c r="NGP21" s="28"/>
      <c r="NGQ21" s="28"/>
      <c r="NGR21" s="28"/>
      <c r="NGS21" s="28"/>
      <c r="NGT21" s="28"/>
      <c r="NGU21" s="28"/>
      <c r="NGV21" s="28"/>
      <c r="NGW21" s="28"/>
      <c r="NGX21" s="28"/>
      <c r="NGY21" s="28"/>
      <c r="NGZ21" s="28"/>
      <c r="NHA21" s="28"/>
      <c r="NHB21" s="28"/>
      <c r="NHC21" s="28"/>
      <c r="NHD21" s="28"/>
      <c r="NHE21" s="28"/>
      <c r="NHF21" s="28"/>
      <c r="NHG21" s="28"/>
      <c r="NHH21" s="28"/>
      <c r="NHI21" s="28"/>
      <c r="NHJ21" s="28"/>
      <c r="NHK21" s="28"/>
      <c r="NHL21" s="28"/>
      <c r="NHM21" s="28"/>
      <c r="NHN21" s="28"/>
      <c r="NHO21" s="28"/>
      <c r="NHP21" s="28"/>
      <c r="NHQ21" s="28"/>
      <c r="NHR21" s="28"/>
      <c r="NHS21" s="28"/>
      <c r="NHT21" s="28"/>
      <c r="NHU21" s="28"/>
      <c r="NHV21" s="28"/>
      <c r="NHW21" s="28"/>
      <c r="NHX21" s="28"/>
      <c r="NHY21" s="28"/>
      <c r="NHZ21" s="28"/>
      <c r="NIA21" s="28"/>
      <c r="NIB21" s="28"/>
      <c r="NIC21" s="28"/>
      <c r="NID21" s="28"/>
      <c r="NIE21" s="28"/>
      <c r="NIF21" s="28"/>
      <c r="NIG21" s="28"/>
      <c r="NIH21" s="28"/>
      <c r="NII21" s="28"/>
      <c r="NIJ21" s="28"/>
      <c r="NIK21" s="28"/>
      <c r="NIL21" s="28"/>
      <c r="NIM21" s="28"/>
      <c r="NIN21" s="28"/>
      <c r="NIO21" s="28"/>
      <c r="NIP21" s="28"/>
      <c r="NIQ21" s="28"/>
      <c r="NIR21" s="28"/>
      <c r="NIS21" s="28"/>
      <c r="NIT21" s="28"/>
      <c r="NIU21" s="28"/>
      <c r="NIV21" s="28"/>
      <c r="NIW21" s="28"/>
      <c r="NIX21" s="28"/>
      <c r="NIY21" s="28"/>
      <c r="NIZ21" s="28"/>
      <c r="NJA21" s="28"/>
      <c r="NJB21" s="28"/>
      <c r="NJC21" s="28"/>
      <c r="NJD21" s="28"/>
      <c r="NJE21" s="28"/>
      <c r="NJF21" s="28"/>
      <c r="NJG21" s="28"/>
      <c r="NJH21" s="28"/>
      <c r="NJI21" s="28"/>
      <c r="NJJ21" s="28"/>
      <c r="NJK21" s="28"/>
      <c r="NJL21" s="28"/>
      <c r="NJM21" s="28"/>
      <c r="NJN21" s="28"/>
      <c r="NJO21" s="28"/>
      <c r="NJP21" s="28"/>
      <c r="NJQ21" s="28"/>
      <c r="NJR21" s="28"/>
      <c r="NJS21" s="28"/>
      <c r="NJT21" s="28"/>
      <c r="NJU21" s="28"/>
      <c r="NJV21" s="28"/>
      <c r="NJW21" s="28"/>
      <c r="NJX21" s="28"/>
      <c r="NJY21" s="28"/>
      <c r="NJZ21" s="28"/>
      <c r="NKA21" s="28"/>
      <c r="NKB21" s="28"/>
      <c r="NKC21" s="28"/>
      <c r="NKD21" s="28"/>
      <c r="NKE21" s="28"/>
      <c r="NKF21" s="28"/>
      <c r="NKG21" s="28"/>
      <c r="NKH21" s="28"/>
      <c r="NKI21" s="28"/>
      <c r="NKJ21" s="28"/>
      <c r="NKK21" s="28"/>
      <c r="NKL21" s="28"/>
      <c r="NKM21" s="28"/>
      <c r="NKN21" s="28"/>
      <c r="NKO21" s="28"/>
      <c r="NKP21" s="28"/>
      <c r="NKQ21" s="28"/>
      <c r="NKR21" s="28"/>
      <c r="NKS21" s="28"/>
      <c r="NKT21" s="28"/>
      <c r="NKU21" s="28"/>
      <c r="NKV21" s="28"/>
      <c r="NKW21" s="28"/>
      <c r="NKX21" s="28"/>
      <c r="NKY21" s="28"/>
      <c r="NKZ21" s="28"/>
      <c r="NLA21" s="28"/>
      <c r="NLB21" s="28"/>
      <c r="NLC21" s="28"/>
      <c r="NLD21" s="28"/>
      <c r="NLE21" s="28"/>
      <c r="NLF21" s="28"/>
      <c r="NLG21" s="28"/>
      <c r="NLH21" s="28"/>
      <c r="NLI21" s="28"/>
      <c r="NLJ21" s="28"/>
      <c r="NLK21" s="28"/>
      <c r="NLL21" s="28"/>
      <c r="NLM21" s="28"/>
      <c r="NLN21" s="28"/>
      <c r="NLO21" s="28"/>
      <c r="NLP21" s="28"/>
      <c r="NLQ21" s="28"/>
      <c r="NLR21" s="28"/>
      <c r="NLS21" s="28"/>
      <c r="NLT21" s="28"/>
      <c r="NLU21" s="28"/>
      <c r="NLV21" s="28"/>
      <c r="NLW21" s="28"/>
      <c r="NLX21" s="28"/>
      <c r="NLY21" s="28"/>
      <c r="NLZ21" s="28"/>
      <c r="NMA21" s="28"/>
      <c r="NMB21" s="28"/>
      <c r="NMC21" s="28"/>
      <c r="NMD21" s="28"/>
      <c r="NME21" s="28"/>
      <c r="NMF21" s="28"/>
      <c r="NMG21" s="28"/>
      <c r="NMH21" s="28"/>
      <c r="NMI21" s="28"/>
      <c r="NMJ21" s="28"/>
      <c r="NMK21" s="28"/>
      <c r="NML21" s="28"/>
      <c r="NMM21" s="28"/>
      <c r="NMN21" s="28"/>
      <c r="NMO21" s="28"/>
      <c r="NMP21" s="28"/>
      <c r="NMQ21" s="28"/>
      <c r="NMR21" s="28"/>
      <c r="NMS21" s="28"/>
      <c r="NMT21" s="28"/>
      <c r="NMU21" s="28"/>
      <c r="NMV21" s="28"/>
      <c r="NMW21" s="28"/>
      <c r="NMX21" s="28"/>
      <c r="NMY21" s="28"/>
      <c r="NMZ21" s="28"/>
      <c r="NNA21" s="28"/>
      <c r="NNB21" s="28"/>
      <c r="NNC21" s="28"/>
      <c r="NND21" s="28"/>
      <c r="NNE21" s="28"/>
      <c r="NNF21" s="28"/>
      <c r="NNG21" s="28"/>
      <c r="NNH21" s="28"/>
      <c r="NNI21" s="28"/>
      <c r="NNJ21" s="28"/>
      <c r="NNK21" s="28"/>
      <c r="NNL21" s="28"/>
      <c r="NNM21" s="28"/>
      <c r="NNN21" s="28"/>
      <c r="NNO21" s="28"/>
      <c r="NNP21" s="28"/>
      <c r="NNQ21" s="28"/>
      <c r="NNR21" s="28"/>
      <c r="NNS21" s="28"/>
      <c r="NNT21" s="28"/>
      <c r="NNU21" s="28"/>
      <c r="NNV21" s="28"/>
      <c r="NNW21" s="28"/>
      <c r="NNX21" s="28"/>
      <c r="NNY21" s="28"/>
      <c r="NNZ21" s="28"/>
      <c r="NOA21" s="28"/>
      <c r="NOB21" s="28"/>
      <c r="NOC21" s="28"/>
      <c r="NOD21" s="28"/>
      <c r="NOE21" s="28"/>
      <c r="NOF21" s="28"/>
      <c r="NOG21" s="28"/>
      <c r="NOH21" s="28"/>
      <c r="NOI21" s="28"/>
      <c r="NOJ21" s="28"/>
      <c r="NOK21" s="28"/>
      <c r="NOL21" s="28"/>
      <c r="NOM21" s="28"/>
      <c r="NON21" s="28"/>
      <c r="NOO21" s="28"/>
      <c r="NOP21" s="28"/>
      <c r="NOQ21" s="28"/>
      <c r="NOR21" s="28"/>
      <c r="NOS21" s="28"/>
      <c r="NOT21" s="28"/>
      <c r="NOU21" s="28"/>
      <c r="NOV21" s="28"/>
      <c r="NOW21" s="28"/>
      <c r="NOX21" s="28"/>
      <c r="NOY21" s="28"/>
      <c r="NOZ21" s="28"/>
      <c r="NPA21" s="28"/>
      <c r="NPB21" s="28"/>
      <c r="NPC21" s="28"/>
      <c r="NPD21" s="28"/>
      <c r="NPE21" s="28"/>
      <c r="NPF21" s="28"/>
      <c r="NPG21" s="28"/>
      <c r="NPH21" s="28"/>
      <c r="NPI21" s="28"/>
      <c r="NPJ21" s="28"/>
      <c r="NPK21" s="28"/>
      <c r="NPL21" s="28"/>
      <c r="NPM21" s="28"/>
      <c r="NPN21" s="28"/>
      <c r="NPO21" s="28"/>
      <c r="NPP21" s="28"/>
      <c r="NPQ21" s="28"/>
      <c r="NPR21" s="28"/>
      <c r="NPS21" s="28"/>
      <c r="NPT21" s="28"/>
      <c r="NPU21" s="28"/>
      <c r="NPV21" s="28"/>
      <c r="NPW21" s="28"/>
      <c r="NPX21" s="28"/>
      <c r="NPY21" s="28"/>
      <c r="NPZ21" s="28"/>
      <c r="NQA21" s="28"/>
      <c r="NQB21" s="28"/>
      <c r="NQC21" s="28"/>
      <c r="NQD21" s="28"/>
      <c r="NQE21" s="28"/>
      <c r="NQF21" s="28"/>
      <c r="NQG21" s="28"/>
      <c r="NQH21" s="28"/>
      <c r="NQI21" s="28"/>
      <c r="NQJ21" s="28"/>
      <c r="NQK21" s="28"/>
      <c r="NQL21" s="28"/>
      <c r="NQM21" s="28"/>
      <c r="NQN21" s="28"/>
      <c r="NQO21" s="28"/>
      <c r="NQP21" s="28"/>
      <c r="NQQ21" s="28"/>
      <c r="NQR21" s="28"/>
      <c r="NQS21" s="28"/>
      <c r="NQT21" s="28"/>
      <c r="NQU21" s="28"/>
      <c r="NQV21" s="28"/>
      <c r="NQW21" s="28"/>
      <c r="NQX21" s="28"/>
      <c r="NQY21" s="28"/>
      <c r="NQZ21" s="28"/>
      <c r="NRA21" s="28"/>
      <c r="NRB21" s="28"/>
      <c r="NRC21" s="28"/>
      <c r="NRD21" s="28"/>
      <c r="NRE21" s="28"/>
      <c r="NRF21" s="28"/>
      <c r="NRG21" s="28"/>
      <c r="NRH21" s="28"/>
      <c r="NRI21" s="28"/>
      <c r="NRJ21" s="28"/>
      <c r="NRK21" s="28"/>
      <c r="NRL21" s="28"/>
      <c r="NRM21" s="28"/>
      <c r="NRN21" s="28"/>
      <c r="NRO21" s="28"/>
      <c r="NRP21" s="28"/>
      <c r="NRQ21" s="28"/>
      <c r="NRR21" s="28"/>
      <c r="NRS21" s="28"/>
      <c r="NRT21" s="28"/>
      <c r="NRU21" s="28"/>
      <c r="NRV21" s="28"/>
      <c r="NRW21" s="28"/>
      <c r="NRX21" s="28"/>
      <c r="NRY21" s="28"/>
      <c r="NRZ21" s="28"/>
      <c r="NSA21" s="28"/>
      <c r="NSB21" s="28"/>
      <c r="NSC21" s="28"/>
      <c r="NSD21" s="28"/>
      <c r="NSE21" s="28"/>
      <c r="NSF21" s="28"/>
      <c r="NSG21" s="28"/>
      <c r="NSH21" s="28"/>
      <c r="NSI21" s="28"/>
      <c r="NSJ21" s="28"/>
      <c r="NSK21" s="28"/>
      <c r="NSL21" s="28"/>
      <c r="NSM21" s="28"/>
      <c r="NSN21" s="28"/>
      <c r="NSO21" s="28"/>
      <c r="NSP21" s="28"/>
      <c r="NSQ21" s="28"/>
      <c r="NSR21" s="28"/>
      <c r="NSS21" s="28"/>
      <c r="NST21" s="28"/>
      <c r="NSU21" s="28"/>
      <c r="NSV21" s="28"/>
      <c r="NSW21" s="28"/>
      <c r="NSX21" s="28"/>
      <c r="NSY21" s="28"/>
      <c r="NSZ21" s="28"/>
      <c r="NTA21" s="28"/>
      <c r="NTB21" s="28"/>
      <c r="NTC21" s="28"/>
      <c r="NTD21" s="28"/>
      <c r="NTE21" s="28"/>
      <c r="NTF21" s="28"/>
      <c r="NTG21" s="28"/>
      <c r="NTH21" s="28"/>
      <c r="NTI21" s="28"/>
      <c r="NTJ21" s="28"/>
      <c r="NTK21" s="28"/>
      <c r="NTL21" s="28"/>
      <c r="NTM21" s="28"/>
      <c r="NTN21" s="28"/>
      <c r="NTO21" s="28"/>
      <c r="NTP21" s="28"/>
      <c r="NTQ21" s="28"/>
      <c r="NTR21" s="28"/>
      <c r="NTS21" s="28"/>
      <c r="NTT21" s="28"/>
      <c r="NTU21" s="28"/>
      <c r="NTV21" s="28"/>
      <c r="NTW21" s="28"/>
      <c r="NTX21" s="28"/>
      <c r="NTY21" s="28"/>
      <c r="NTZ21" s="28"/>
      <c r="NUA21" s="28"/>
      <c r="NUB21" s="28"/>
      <c r="NUC21" s="28"/>
      <c r="NUD21" s="28"/>
      <c r="NUE21" s="28"/>
      <c r="NUF21" s="28"/>
      <c r="NUG21" s="28"/>
      <c r="NUH21" s="28"/>
      <c r="NUI21" s="28"/>
      <c r="NUJ21" s="28"/>
      <c r="NUK21" s="28"/>
      <c r="NUL21" s="28"/>
      <c r="NUM21" s="28"/>
      <c r="NUN21" s="28"/>
      <c r="NUO21" s="28"/>
      <c r="NUP21" s="28"/>
      <c r="NUQ21" s="28"/>
      <c r="NUR21" s="28"/>
      <c r="NUS21" s="28"/>
      <c r="NUT21" s="28"/>
      <c r="NUU21" s="28"/>
      <c r="NUV21" s="28"/>
      <c r="NUW21" s="28"/>
      <c r="NUX21" s="28"/>
      <c r="NUY21" s="28"/>
      <c r="NUZ21" s="28"/>
      <c r="NVA21" s="28"/>
      <c r="NVB21" s="28"/>
      <c r="NVC21" s="28"/>
      <c r="NVD21" s="28"/>
      <c r="NVE21" s="28"/>
      <c r="NVF21" s="28"/>
      <c r="NVG21" s="28"/>
      <c r="NVH21" s="28"/>
      <c r="NVI21" s="28"/>
      <c r="NVJ21" s="28"/>
      <c r="NVK21" s="28"/>
      <c r="NVL21" s="28"/>
      <c r="NVM21" s="28"/>
      <c r="NVN21" s="28"/>
      <c r="NVO21" s="28"/>
      <c r="NVP21" s="28"/>
      <c r="NVQ21" s="28"/>
      <c r="NVR21" s="28"/>
      <c r="NVS21" s="28"/>
      <c r="NVT21" s="28"/>
      <c r="NVU21" s="28"/>
      <c r="NVV21" s="28"/>
      <c r="NVW21" s="28"/>
      <c r="NVX21" s="28"/>
      <c r="NVY21" s="28"/>
      <c r="NVZ21" s="28"/>
      <c r="NWA21" s="28"/>
      <c r="NWB21" s="28"/>
      <c r="NWC21" s="28"/>
      <c r="NWD21" s="28"/>
      <c r="NWE21" s="28"/>
      <c r="NWF21" s="28"/>
      <c r="NWG21" s="28"/>
      <c r="NWH21" s="28"/>
      <c r="NWI21" s="28"/>
      <c r="NWJ21" s="28"/>
      <c r="NWK21" s="28"/>
      <c r="NWL21" s="28"/>
      <c r="NWM21" s="28"/>
      <c r="NWN21" s="28"/>
      <c r="NWO21" s="28"/>
      <c r="NWP21" s="28"/>
      <c r="NWQ21" s="28"/>
      <c r="NWR21" s="28"/>
      <c r="NWS21" s="28"/>
      <c r="NWT21" s="28"/>
      <c r="NWU21" s="28"/>
      <c r="NWV21" s="28"/>
      <c r="NWW21" s="28"/>
      <c r="NWX21" s="28"/>
      <c r="NWY21" s="28"/>
      <c r="NWZ21" s="28"/>
      <c r="NXA21" s="28"/>
      <c r="NXB21" s="28"/>
      <c r="NXC21" s="28"/>
      <c r="NXD21" s="28"/>
      <c r="NXE21" s="28"/>
      <c r="NXF21" s="28"/>
      <c r="NXG21" s="28"/>
      <c r="NXH21" s="28"/>
      <c r="NXI21" s="28"/>
      <c r="NXJ21" s="28"/>
      <c r="NXK21" s="28"/>
      <c r="NXL21" s="28"/>
      <c r="NXM21" s="28"/>
      <c r="NXN21" s="28"/>
      <c r="NXO21" s="28"/>
      <c r="NXP21" s="28"/>
      <c r="NXQ21" s="28"/>
      <c r="NXR21" s="28"/>
      <c r="NXS21" s="28"/>
      <c r="NXT21" s="28"/>
      <c r="NXU21" s="28"/>
      <c r="NXV21" s="28"/>
      <c r="NXW21" s="28"/>
      <c r="NXX21" s="28"/>
      <c r="NXY21" s="28"/>
      <c r="NXZ21" s="28"/>
      <c r="NYA21" s="28"/>
      <c r="NYB21" s="28"/>
      <c r="NYC21" s="28"/>
      <c r="NYD21" s="28"/>
      <c r="NYE21" s="28"/>
      <c r="NYF21" s="28"/>
      <c r="NYG21" s="28"/>
      <c r="NYH21" s="28"/>
      <c r="NYI21" s="28"/>
      <c r="NYJ21" s="28"/>
      <c r="NYK21" s="28"/>
      <c r="NYL21" s="28"/>
      <c r="NYM21" s="28"/>
      <c r="NYN21" s="28"/>
      <c r="NYO21" s="28"/>
      <c r="NYP21" s="28"/>
      <c r="NYQ21" s="28"/>
      <c r="NYR21" s="28"/>
      <c r="NYS21" s="28"/>
      <c r="NYT21" s="28"/>
      <c r="NYU21" s="28"/>
      <c r="NYV21" s="28"/>
      <c r="NYW21" s="28"/>
      <c r="NYX21" s="28"/>
      <c r="NYY21" s="28"/>
      <c r="NYZ21" s="28"/>
      <c r="NZA21" s="28"/>
      <c r="NZB21" s="28"/>
      <c r="NZC21" s="28"/>
      <c r="NZD21" s="28"/>
      <c r="NZE21" s="28"/>
      <c r="NZF21" s="28"/>
      <c r="NZG21" s="28"/>
      <c r="NZH21" s="28"/>
      <c r="NZI21" s="28"/>
      <c r="NZJ21" s="28"/>
      <c r="NZK21" s="28"/>
      <c r="NZL21" s="28"/>
      <c r="NZM21" s="28"/>
      <c r="NZN21" s="28"/>
      <c r="NZO21" s="28"/>
      <c r="NZP21" s="28"/>
      <c r="NZQ21" s="28"/>
      <c r="NZR21" s="28"/>
      <c r="NZS21" s="28"/>
      <c r="NZT21" s="28"/>
      <c r="NZU21" s="28"/>
      <c r="NZV21" s="28"/>
      <c r="NZW21" s="28"/>
      <c r="NZX21" s="28"/>
      <c r="NZY21" s="28"/>
      <c r="NZZ21" s="28"/>
      <c r="OAA21" s="28"/>
      <c r="OAB21" s="28"/>
      <c r="OAC21" s="28"/>
      <c r="OAD21" s="28"/>
      <c r="OAE21" s="28"/>
      <c r="OAF21" s="28"/>
      <c r="OAG21" s="28"/>
      <c r="OAH21" s="28"/>
      <c r="OAI21" s="28"/>
      <c r="OAJ21" s="28"/>
      <c r="OAK21" s="28"/>
      <c r="OAL21" s="28"/>
      <c r="OAM21" s="28"/>
      <c r="OAN21" s="28"/>
      <c r="OAO21" s="28"/>
      <c r="OAP21" s="28"/>
      <c r="OAQ21" s="28"/>
      <c r="OAR21" s="28"/>
      <c r="OAS21" s="28"/>
      <c r="OAT21" s="28"/>
      <c r="OAU21" s="28"/>
      <c r="OAV21" s="28"/>
      <c r="OAW21" s="28"/>
      <c r="OAX21" s="28"/>
      <c r="OAY21" s="28"/>
      <c r="OAZ21" s="28"/>
      <c r="OBA21" s="28"/>
      <c r="OBB21" s="28"/>
      <c r="OBC21" s="28"/>
      <c r="OBD21" s="28"/>
      <c r="OBE21" s="28"/>
      <c r="OBF21" s="28"/>
      <c r="OBG21" s="28"/>
      <c r="OBH21" s="28"/>
      <c r="OBI21" s="28"/>
      <c r="OBJ21" s="28"/>
      <c r="OBK21" s="28"/>
      <c r="OBL21" s="28"/>
      <c r="OBM21" s="28"/>
      <c r="OBN21" s="28"/>
      <c r="OBO21" s="28"/>
      <c r="OBP21" s="28"/>
      <c r="OBQ21" s="28"/>
      <c r="OBR21" s="28"/>
      <c r="OBS21" s="28"/>
      <c r="OBT21" s="28"/>
      <c r="OBU21" s="28"/>
      <c r="OBV21" s="28"/>
      <c r="OBW21" s="28"/>
      <c r="OBX21" s="28"/>
      <c r="OBY21" s="28"/>
      <c r="OBZ21" s="28"/>
      <c r="OCA21" s="28"/>
      <c r="OCB21" s="28"/>
      <c r="OCC21" s="28"/>
      <c r="OCD21" s="28"/>
      <c r="OCE21" s="28"/>
      <c r="OCF21" s="28"/>
      <c r="OCG21" s="28"/>
      <c r="OCH21" s="28"/>
      <c r="OCI21" s="28"/>
      <c r="OCJ21" s="28"/>
      <c r="OCK21" s="28"/>
      <c r="OCL21" s="28"/>
      <c r="OCM21" s="28"/>
      <c r="OCN21" s="28"/>
      <c r="OCO21" s="28"/>
      <c r="OCP21" s="28"/>
      <c r="OCQ21" s="28"/>
      <c r="OCR21" s="28"/>
      <c r="OCS21" s="28"/>
      <c r="OCT21" s="28"/>
      <c r="OCU21" s="28"/>
      <c r="OCV21" s="28"/>
      <c r="OCW21" s="28"/>
      <c r="OCX21" s="28"/>
      <c r="OCY21" s="28"/>
      <c r="OCZ21" s="28"/>
      <c r="ODA21" s="28"/>
      <c r="ODB21" s="28"/>
      <c r="ODC21" s="28"/>
      <c r="ODD21" s="28"/>
      <c r="ODE21" s="28"/>
      <c r="ODF21" s="28"/>
      <c r="ODG21" s="28"/>
      <c r="ODH21" s="28"/>
      <c r="ODI21" s="28"/>
      <c r="ODJ21" s="28"/>
      <c r="ODK21" s="28"/>
      <c r="ODL21" s="28"/>
      <c r="ODM21" s="28"/>
      <c r="ODN21" s="28"/>
      <c r="ODO21" s="28"/>
      <c r="ODP21" s="28"/>
      <c r="ODQ21" s="28"/>
      <c r="ODR21" s="28"/>
      <c r="ODS21" s="28"/>
      <c r="ODT21" s="28"/>
      <c r="ODU21" s="28"/>
      <c r="ODV21" s="28"/>
      <c r="ODW21" s="28"/>
      <c r="ODX21" s="28"/>
      <c r="ODY21" s="28"/>
      <c r="ODZ21" s="28"/>
      <c r="OEA21" s="28"/>
      <c r="OEB21" s="28"/>
      <c r="OEC21" s="28"/>
      <c r="OED21" s="28"/>
      <c r="OEE21" s="28"/>
      <c r="OEF21" s="28"/>
      <c r="OEG21" s="28"/>
      <c r="OEH21" s="28"/>
      <c r="OEI21" s="28"/>
      <c r="OEJ21" s="28"/>
      <c r="OEK21" s="28"/>
      <c r="OEL21" s="28"/>
      <c r="OEM21" s="28"/>
      <c r="OEN21" s="28"/>
      <c r="OEO21" s="28"/>
      <c r="OEP21" s="28"/>
      <c r="OEQ21" s="28"/>
      <c r="OER21" s="28"/>
      <c r="OES21" s="28"/>
      <c r="OET21" s="28"/>
      <c r="OEU21" s="28"/>
      <c r="OEV21" s="28"/>
      <c r="OEW21" s="28"/>
      <c r="OEX21" s="28"/>
      <c r="OEY21" s="28"/>
      <c r="OEZ21" s="28"/>
      <c r="OFA21" s="28"/>
      <c r="OFB21" s="28"/>
      <c r="OFC21" s="28"/>
      <c r="OFD21" s="28"/>
      <c r="OFE21" s="28"/>
      <c r="OFF21" s="28"/>
      <c r="OFG21" s="28"/>
      <c r="OFH21" s="28"/>
      <c r="OFI21" s="28"/>
      <c r="OFJ21" s="28"/>
      <c r="OFK21" s="28"/>
      <c r="OFL21" s="28"/>
      <c r="OFM21" s="28"/>
      <c r="OFN21" s="28"/>
      <c r="OFO21" s="28"/>
      <c r="OFP21" s="28"/>
      <c r="OFQ21" s="28"/>
      <c r="OFR21" s="28"/>
      <c r="OFS21" s="28"/>
      <c r="OFT21" s="28"/>
      <c r="OFU21" s="28"/>
      <c r="OFV21" s="28"/>
      <c r="OFW21" s="28"/>
      <c r="OFX21" s="28"/>
      <c r="OFY21" s="28"/>
      <c r="OFZ21" s="28"/>
      <c r="OGA21" s="28"/>
      <c r="OGB21" s="28"/>
      <c r="OGC21" s="28"/>
      <c r="OGD21" s="28"/>
      <c r="OGE21" s="28"/>
      <c r="OGF21" s="28"/>
      <c r="OGG21" s="28"/>
      <c r="OGH21" s="28"/>
      <c r="OGI21" s="28"/>
      <c r="OGJ21" s="28"/>
      <c r="OGK21" s="28"/>
      <c r="OGL21" s="28"/>
      <c r="OGM21" s="28"/>
      <c r="OGN21" s="28"/>
      <c r="OGO21" s="28"/>
      <c r="OGP21" s="28"/>
      <c r="OGQ21" s="28"/>
      <c r="OGR21" s="28"/>
      <c r="OGS21" s="28"/>
      <c r="OGT21" s="28"/>
      <c r="OGU21" s="28"/>
      <c r="OGV21" s="28"/>
      <c r="OGW21" s="28"/>
      <c r="OGX21" s="28"/>
      <c r="OGY21" s="28"/>
      <c r="OGZ21" s="28"/>
      <c r="OHA21" s="28"/>
      <c r="OHB21" s="28"/>
      <c r="OHC21" s="28"/>
      <c r="OHD21" s="28"/>
      <c r="OHE21" s="28"/>
      <c r="OHF21" s="28"/>
      <c r="OHG21" s="28"/>
      <c r="OHH21" s="28"/>
      <c r="OHI21" s="28"/>
      <c r="OHJ21" s="28"/>
      <c r="OHK21" s="28"/>
      <c r="OHL21" s="28"/>
      <c r="OHM21" s="28"/>
      <c r="OHN21" s="28"/>
      <c r="OHO21" s="28"/>
      <c r="OHP21" s="28"/>
      <c r="OHQ21" s="28"/>
      <c r="OHR21" s="28"/>
      <c r="OHS21" s="28"/>
      <c r="OHT21" s="28"/>
      <c r="OHU21" s="28"/>
      <c r="OHV21" s="28"/>
      <c r="OHW21" s="28"/>
      <c r="OHX21" s="28"/>
      <c r="OHY21" s="28"/>
      <c r="OHZ21" s="28"/>
      <c r="OIA21" s="28"/>
      <c r="OIB21" s="28"/>
      <c r="OIC21" s="28"/>
      <c r="OID21" s="28"/>
      <c r="OIE21" s="28"/>
      <c r="OIF21" s="28"/>
      <c r="OIG21" s="28"/>
      <c r="OIH21" s="28"/>
      <c r="OII21" s="28"/>
      <c r="OIJ21" s="28"/>
      <c r="OIK21" s="28"/>
      <c r="OIL21" s="28"/>
      <c r="OIM21" s="28"/>
      <c r="OIN21" s="28"/>
      <c r="OIO21" s="28"/>
      <c r="OIP21" s="28"/>
      <c r="OIQ21" s="28"/>
      <c r="OIR21" s="28"/>
      <c r="OIS21" s="28"/>
      <c r="OIT21" s="28"/>
      <c r="OIU21" s="28"/>
      <c r="OIV21" s="28"/>
      <c r="OIW21" s="28"/>
      <c r="OIX21" s="28"/>
      <c r="OIY21" s="28"/>
      <c r="OIZ21" s="28"/>
      <c r="OJA21" s="28"/>
      <c r="OJB21" s="28"/>
      <c r="OJC21" s="28"/>
      <c r="OJD21" s="28"/>
      <c r="OJE21" s="28"/>
      <c r="OJF21" s="28"/>
      <c r="OJG21" s="28"/>
      <c r="OJH21" s="28"/>
      <c r="OJI21" s="28"/>
      <c r="OJJ21" s="28"/>
      <c r="OJK21" s="28"/>
      <c r="OJL21" s="28"/>
      <c r="OJM21" s="28"/>
      <c r="OJN21" s="28"/>
      <c r="OJO21" s="28"/>
      <c r="OJP21" s="28"/>
      <c r="OJQ21" s="28"/>
      <c r="OJR21" s="28"/>
      <c r="OJS21" s="28"/>
      <c r="OJT21" s="28"/>
      <c r="OJU21" s="28"/>
      <c r="OJV21" s="28"/>
      <c r="OJW21" s="28"/>
      <c r="OJX21" s="28"/>
      <c r="OJY21" s="28"/>
      <c r="OJZ21" s="28"/>
      <c r="OKA21" s="28"/>
      <c r="OKB21" s="28"/>
      <c r="OKC21" s="28"/>
      <c r="OKD21" s="28"/>
      <c r="OKE21" s="28"/>
      <c r="OKF21" s="28"/>
      <c r="OKG21" s="28"/>
      <c r="OKH21" s="28"/>
      <c r="OKI21" s="28"/>
      <c r="OKJ21" s="28"/>
      <c r="OKK21" s="28"/>
      <c r="OKL21" s="28"/>
      <c r="OKM21" s="28"/>
      <c r="OKN21" s="28"/>
      <c r="OKO21" s="28"/>
      <c r="OKP21" s="28"/>
      <c r="OKQ21" s="28"/>
      <c r="OKR21" s="28"/>
      <c r="OKS21" s="28"/>
      <c r="OKT21" s="28"/>
      <c r="OKU21" s="28"/>
      <c r="OKV21" s="28"/>
      <c r="OKW21" s="28"/>
      <c r="OKX21" s="28"/>
      <c r="OKY21" s="28"/>
      <c r="OKZ21" s="28"/>
      <c r="OLA21" s="28"/>
      <c r="OLB21" s="28"/>
      <c r="OLC21" s="28"/>
      <c r="OLD21" s="28"/>
      <c r="OLE21" s="28"/>
      <c r="OLF21" s="28"/>
      <c r="OLG21" s="28"/>
      <c r="OLH21" s="28"/>
      <c r="OLI21" s="28"/>
      <c r="OLJ21" s="28"/>
      <c r="OLK21" s="28"/>
      <c r="OLL21" s="28"/>
      <c r="OLM21" s="28"/>
      <c r="OLN21" s="28"/>
      <c r="OLO21" s="28"/>
      <c r="OLP21" s="28"/>
      <c r="OLQ21" s="28"/>
      <c r="OLR21" s="28"/>
      <c r="OLS21" s="28"/>
      <c r="OLT21" s="28"/>
      <c r="OLU21" s="28"/>
      <c r="OLV21" s="28"/>
      <c r="OLW21" s="28"/>
      <c r="OLX21" s="28"/>
      <c r="OLY21" s="28"/>
      <c r="OLZ21" s="28"/>
      <c r="OMA21" s="28"/>
      <c r="OMB21" s="28"/>
      <c r="OMC21" s="28"/>
      <c r="OMD21" s="28"/>
      <c r="OME21" s="28"/>
      <c r="OMF21" s="28"/>
      <c r="OMG21" s="28"/>
      <c r="OMH21" s="28"/>
      <c r="OMI21" s="28"/>
      <c r="OMJ21" s="28"/>
      <c r="OMK21" s="28"/>
      <c r="OML21" s="28"/>
      <c r="OMM21" s="28"/>
      <c r="OMN21" s="28"/>
      <c r="OMO21" s="28"/>
      <c r="OMP21" s="28"/>
      <c r="OMQ21" s="28"/>
      <c r="OMR21" s="28"/>
      <c r="OMS21" s="28"/>
      <c r="OMT21" s="28"/>
      <c r="OMU21" s="28"/>
      <c r="OMV21" s="28"/>
      <c r="OMW21" s="28"/>
      <c r="OMX21" s="28"/>
      <c r="OMY21" s="28"/>
      <c r="OMZ21" s="28"/>
      <c r="ONA21" s="28"/>
      <c r="ONB21" s="28"/>
      <c r="ONC21" s="28"/>
      <c r="OND21" s="28"/>
      <c r="ONE21" s="28"/>
      <c r="ONF21" s="28"/>
      <c r="ONG21" s="28"/>
      <c r="ONH21" s="28"/>
      <c r="ONI21" s="28"/>
      <c r="ONJ21" s="28"/>
      <c r="ONK21" s="28"/>
      <c r="ONL21" s="28"/>
      <c r="ONM21" s="28"/>
      <c r="ONN21" s="28"/>
      <c r="ONO21" s="28"/>
      <c r="ONP21" s="28"/>
      <c r="ONQ21" s="28"/>
      <c r="ONR21" s="28"/>
      <c r="ONS21" s="28"/>
      <c r="ONT21" s="28"/>
      <c r="ONU21" s="28"/>
      <c r="ONV21" s="28"/>
      <c r="ONW21" s="28"/>
      <c r="ONX21" s="28"/>
      <c r="ONY21" s="28"/>
      <c r="ONZ21" s="28"/>
      <c r="OOA21" s="28"/>
      <c r="OOB21" s="28"/>
      <c r="OOC21" s="28"/>
      <c r="OOD21" s="28"/>
      <c r="OOE21" s="28"/>
      <c r="OOF21" s="28"/>
      <c r="OOG21" s="28"/>
      <c r="OOH21" s="28"/>
      <c r="OOI21" s="28"/>
      <c r="OOJ21" s="28"/>
      <c r="OOK21" s="28"/>
      <c r="OOL21" s="28"/>
      <c r="OOM21" s="28"/>
      <c r="OON21" s="28"/>
      <c r="OOO21" s="28"/>
      <c r="OOP21" s="28"/>
      <c r="OOQ21" s="28"/>
      <c r="OOR21" s="28"/>
      <c r="OOS21" s="28"/>
      <c r="OOT21" s="28"/>
      <c r="OOU21" s="28"/>
      <c r="OOV21" s="28"/>
      <c r="OOW21" s="28"/>
      <c r="OOX21" s="28"/>
      <c r="OOY21" s="28"/>
      <c r="OOZ21" s="28"/>
      <c r="OPA21" s="28"/>
      <c r="OPB21" s="28"/>
      <c r="OPC21" s="28"/>
      <c r="OPD21" s="28"/>
      <c r="OPE21" s="28"/>
      <c r="OPF21" s="28"/>
      <c r="OPG21" s="28"/>
      <c r="OPH21" s="28"/>
      <c r="OPI21" s="28"/>
      <c r="OPJ21" s="28"/>
      <c r="OPK21" s="28"/>
      <c r="OPL21" s="28"/>
      <c r="OPM21" s="28"/>
      <c r="OPN21" s="28"/>
      <c r="OPO21" s="28"/>
      <c r="OPP21" s="28"/>
      <c r="OPQ21" s="28"/>
      <c r="OPR21" s="28"/>
      <c r="OPS21" s="28"/>
      <c r="OPT21" s="28"/>
      <c r="OPU21" s="28"/>
      <c r="OPV21" s="28"/>
      <c r="OPW21" s="28"/>
      <c r="OPX21" s="28"/>
      <c r="OPY21" s="28"/>
      <c r="OPZ21" s="28"/>
      <c r="OQA21" s="28"/>
      <c r="OQB21" s="28"/>
      <c r="OQC21" s="28"/>
      <c r="OQD21" s="28"/>
      <c r="OQE21" s="28"/>
      <c r="OQF21" s="28"/>
      <c r="OQG21" s="28"/>
      <c r="OQH21" s="28"/>
      <c r="OQI21" s="28"/>
      <c r="OQJ21" s="28"/>
      <c r="OQK21" s="28"/>
      <c r="OQL21" s="28"/>
      <c r="OQM21" s="28"/>
      <c r="OQN21" s="28"/>
      <c r="OQO21" s="28"/>
      <c r="OQP21" s="28"/>
      <c r="OQQ21" s="28"/>
      <c r="OQR21" s="28"/>
      <c r="OQS21" s="28"/>
      <c r="OQT21" s="28"/>
      <c r="OQU21" s="28"/>
      <c r="OQV21" s="28"/>
      <c r="OQW21" s="28"/>
      <c r="OQX21" s="28"/>
      <c r="OQY21" s="28"/>
      <c r="OQZ21" s="28"/>
      <c r="ORA21" s="28"/>
      <c r="ORB21" s="28"/>
      <c r="ORC21" s="28"/>
      <c r="ORD21" s="28"/>
      <c r="ORE21" s="28"/>
      <c r="ORF21" s="28"/>
      <c r="ORG21" s="28"/>
      <c r="ORH21" s="28"/>
      <c r="ORI21" s="28"/>
      <c r="ORJ21" s="28"/>
      <c r="ORK21" s="28"/>
      <c r="ORL21" s="28"/>
      <c r="ORM21" s="28"/>
      <c r="ORN21" s="28"/>
      <c r="ORO21" s="28"/>
      <c r="ORP21" s="28"/>
      <c r="ORQ21" s="28"/>
      <c r="ORR21" s="28"/>
      <c r="ORS21" s="28"/>
      <c r="ORT21" s="28"/>
      <c r="ORU21" s="28"/>
      <c r="ORV21" s="28"/>
      <c r="ORW21" s="28"/>
      <c r="ORX21" s="28"/>
      <c r="ORY21" s="28"/>
      <c r="ORZ21" s="28"/>
      <c r="OSA21" s="28"/>
      <c r="OSB21" s="28"/>
      <c r="OSC21" s="28"/>
      <c r="OSD21" s="28"/>
      <c r="OSE21" s="28"/>
      <c r="OSF21" s="28"/>
      <c r="OSG21" s="28"/>
      <c r="OSH21" s="28"/>
      <c r="OSI21" s="28"/>
      <c r="OSJ21" s="28"/>
      <c r="OSK21" s="28"/>
      <c r="OSL21" s="28"/>
      <c r="OSM21" s="28"/>
      <c r="OSN21" s="28"/>
      <c r="OSO21" s="28"/>
      <c r="OSP21" s="28"/>
      <c r="OSQ21" s="28"/>
      <c r="OSR21" s="28"/>
      <c r="OSS21" s="28"/>
      <c r="OST21" s="28"/>
      <c r="OSU21" s="28"/>
      <c r="OSV21" s="28"/>
      <c r="OSW21" s="28"/>
      <c r="OSX21" s="28"/>
      <c r="OSY21" s="28"/>
      <c r="OSZ21" s="28"/>
      <c r="OTA21" s="28"/>
      <c r="OTB21" s="28"/>
      <c r="OTC21" s="28"/>
      <c r="OTD21" s="28"/>
      <c r="OTE21" s="28"/>
      <c r="OTF21" s="28"/>
      <c r="OTG21" s="28"/>
      <c r="OTH21" s="28"/>
      <c r="OTI21" s="28"/>
      <c r="OTJ21" s="28"/>
      <c r="OTK21" s="28"/>
      <c r="OTL21" s="28"/>
      <c r="OTM21" s="28"/>
      <c r="OTN21" s="28"/>
      <c r="OTO21" s="28"/>
      <c r="OTP21" s="28"/>
      <c r="OTQ21" s="28"/>
      <c r="OTR21" s="28"/>
      <c r="OTS21" s="28"/>
      <c r="OTT21" s="28"/>
      <c r="OTU21" s="28"/>
      <c r="OTV21" s="28"/>
      <c r="OTW21" s="28"/>
      <c r="OTX21" s="28"/>
      <c r="OTY21" s="28"/>
      <c r="OTZ21" s="28"/>
      <c r="OUA21" s="28"/>
      <c r="OUB21" s="28"/>
      <c r="OUC21" s="28"/>
      <c r="OUD21" s="28"/>
      <c r="OUE21" s="28"/>
      <c r="OUF21" s="28"/>
      <c r="OUG21" s="28"/>
      <c r="OUH21" s="28"/>
      <c r="OUI21" s="28"/>
      <c r="OUJ21" s="28"/>
      <c r="OUK21" s="28"/>
      <c r="OUL21" s="28"/>
      <c r="OUM21" s="28"/>
      <c r="OUN21" s="28"/>
      <c r="OUO21" s="28"/>
      <c r="OUP21" s="28"/>
      <c r="OUQ21" s="28"/>
      <c r="OUR21" s="28"/>
      <c r="OUS21" s="28"/>
      <c r="OUT21" s="28"/>
      <c r="OUU21" s="28"/>
      <c r="OUV21" s="28"/>
      <c r="OUW21" s="28"/>
      <c r="OUX21" s="28"/>
      <c r="OUY21" s="28"/>
      <c r="OUZ21" s="28"/>
      <c r="OVA21" s="28"/>
      <c r="OVB21" s="28"/>
      <c r="OVC21" s="28"/>
      <c r="OVD21" s="28"/>
      <c r="OVE21" s="28"/>
      <c r="OVF21" s="28"/>
      <c r="OVG21" s="28"/>
      <c r="OVH21" s="28"/>
      <c r="OVI21" s="28"/>
      <c r="OVJ21" s="28"/>
      <c r="OVK21" s="28"/>
      <c r="OVL21" s="28"/>
      <c r="OVM21" s="28"/>
      <c r="OVN21" s="28"/>
      <c r="OVO21" s="28"/>
      <c r="OVP21" s="28"/>
      <c r="OVQ21" s="28"/>
      <c r="OVR21" s="28"/>
      <c r="OVS21" s="28"/>
      <c r="OVT21" s="28"/>
      <c r="OVU21" s="28"/>
      <c r="OVV21" s="28"/>
      <c r="OVW21" s="28"/>
      <c r="OVX21" s="28"/>
      <c r="OVY21" s="28"/>
      <c r="OVZ21" s="28"/>
      <c r="OWA21" s="28"/>
      <c r="OWB21" s="28"/>
      <c r="OWC21" s="28"/>
      <c r="OWD21" s="28"/>
      <c r="OWE21" s="28"/>
      <c r="OWF21" s="28"/>
      <c r="OWG21" s="28"/>
      <c r="OWH21" s="28"/>
      <c r="OWI21" s="28"/>
      <c r="OWJ21" s="28"/>
      <c r="OWK21" s="28"/>
      <c r="OWL21" s="28"/>
      <c r="OWM21" s="28"/>
      <c r="OWN21" s="28"/>
      <c r="OWO21" s="28"/>
      <c r="OWP21" s="28"/>
      <c r="OWQ21" s="28"/>
      <c r="OWR21" s="28"/>
      <c r="OWS21" s="28"/>
      <c r="OWT21" s="28"/>
      <c r="OWU21" s="28"/>
      <c r="OWV21" s="28"/>
      <c r="OWW21" s="28"/>
      <c r="OWX21" s="28"/>
      <c r="OWY21" s="28"/>
      <c r="OWZ21" s="28"/>
      <c r="OXA21" s="28"/>
      <c r="OXB21" s="28"/>
      <c r="OXC21" s="28"/>
      <c r="OXD21" s="28"/>
      <c r="OXE21" s="28"/>
      <c r="OXF21" s="28"/>
      <c r="OXG21" s="28"/>
      <c r="OXH21" s="28"/>
      <c r="OXI21" s="28"/>
      <c r="OXJ21" s="28"/>
      <c r="OXK21" s="28"/>
      <c r="OXL21" s="28"/>
      <c r="OXM21" s="28"/>
      <c r="OXN21" s="28"/>
      <c r="OXO21" s="28"/>
      <c r="OXP21" s="28"/>
      <c r="OXQ21" s="28"/>
      <c r="OXR21" s="28"/>
      <c r="OXS21" s="28"/>
      <c r="OXT21" s="28"/>
      <c r="OXU21" s="28"/>
      <c r="OXV21" s="28"/>
      <c r="OXW21" s="28"/>
      <c r="OXX21" s="28"/>
      <c r="OXY21" s="28"/>
      <c r="OXZ21" s="28"/>
      <c r="OYA21" s="28"/>
      <c r="OYB21" s="28"/>
      <c r="OYC21" s="28"/>
      <c r="OYD21" s="28"/>
      <c r="OYE21" s="28"/>
      <c r="OYF21" s="28"/>
      <c r="OYG21" s="28"/>
      <c r="OYH21" s="28"/>
      <c r="OYI21" s="28"/>
      <c r="OYJ21" s="28"/>
      <c r="OYK21" s="28"/>
      <c r="OYL21" s="28"/>
      <c r="OYM21" s="28"/>
      <c r="OYN21" s="28"/>
      <c r="OYO21" s="28"/>
      <c r="OYP21" s="28"/>
      <c r="OYQ21" s="28"/>
      <c r="OYR21" s="28"/>
      <c r="OYS21" s="28"/>
      <c r="OYT21" s="28"/>
      <c r="OYU21" s="28"/>
      <c r="OYV21" s="28"/>
      <c r="OYW21" s="28"/>
      <c r="OYX21" s="28"/>
      <c r="OYY21" s="28"/>
      <c r="OYZ21" s="28"/>
      <c r="OZA21" s="28"/>
      <c r="OZB21" s="28"/>
      <c r="OZC21" s="28"/>
      <c r="OZD21" s="28"/>
      <c r="OZE21" s="28"/>
      <c r="OZF21" s="28"/>
      <c r="OZG21" s="28"/>
      <c r="OZH21" s="28"/>
      <c r="OZI21" s="28"/>
      <c r="OZJ21" s="28"/>
      <c r="OZK21" s="28"/>
      <c r="OZL21" s="28"/>
      <c r="OZM21" s="28"/>
      <c r="OZN21" s="28"/>
      <c r="OZO21" s="28"/>
      <c r="OZP21" s="28"/>
      <c r="OZQ21" s="28"/>
      <c r="OZR21" s="28"/>
      <c r="OZS21" s="28"/>
      <c r="OZT21" s="28"/>
      <c r="OZU21" s="28"/>
      <c r="OZV21" s="28"/>
      <c r="OZW21" s="28"/>
      <c r="OZX21" s="28"/>
      <c r="OZY21" s="28"/>
      <c r="OZZ21" s="28"/>
      <c r="PAA21" s="28"/>
      <c r="PAB21" s="28"/>
      <c r="PAC21" s="28"/>
      <c r="PAD21" s="28"/>
      <c r="PAE21" s="28"/>
      <c r="PAF21" s="28"/>
      <c r="PAG21" s="28"/>
      <c r="PAH21" s="28"/>
      <c r="PAI21" s="28"/>
      <c r="PAJ21" s="28"/>
      <c r="PAK21" s="28"/>
      <c r="PAL21" s="28"/>
      <c r="PAM21" s="28"/>
      <c r="PAN21" s="28"/>
      <c r="PAO21" s="28"/>
      <c r="PAP21" s="28"/>
      <c r="PAQ21" s="28"/>
      <c r="PAR21" s="28"/>
      <c r="PAS21" s="28"/>
      <c r="PAT21" s="28"/>
      <c r="PAU21" s="28"/>
      <c r="PAV21" s="28"/>
      <c r="PAW21" s="28"/>
      <c r="PAX21" s="28"/>
      <c r="PAY21" s="28"/>
      <c r="PAZ21" s="28"/>
      <c r="PBA21" s="28"/>
      <c r="PBB21" s="28"/>
      <c r="PBC21" s="28"/>
      <c r="PBD21" s="28"/>
      <c r="PBE21" s="28"/>
      <c r="PBF21" s="28"/>
      <c r="PBG21" s="28"/>
      <c r="PBH21" s="28"/>
      <c r="PBI21" s="28"/>
      <c r="PBJ21" s="28"/>
      <c r="PBK21" s="28"/>
      <c r="PBL21" s="28"/>
      <c r="PBM21" s="28"/>
      <c r="PBN21" s="28"/>
      <c r="PBO21" s="28"/>
      <c r="PBP21" s="28"/>
      <c r="PBQ21" s="28"/>
      <c r="PBR21" s="28"/>
      <c r="PBS21" s="28"/>
      <c r="PBT21" s="28"/>
      <c r="PBU21" s="28"/>
      <c r="PBV21" s="28"/>
      <c r="PBW21" s="28"/>
      <c r="PBX21" s="28"/>
      <c r="PBY21" s="28"/>
      <c r="PBZ21" s="28"/>
      <c r="PCA21" s="28"/>
      <c r="PCB21" s="28"/>
      <c r="PCC21" s="28"/>
      <c r="PCD21" s="28"/>
      <c r="PCE21" s="28"/>
      <c r="PCF21" s="28"/>
      <c r="PCG21" s="28"/>
      <c r="PCH21" s="28"/>
      <c r="PCI21" s="28"/>
      <c r="PCJ21" s="28"/>
      <c r="PCK21" s="28"/>
      <c r="PCL21" s="28"/>
      <c r="PCM21" s="28"/>
      <c r="PCN21" s="28"/>
      <c r="PCO21" s="28"/>
      <c r="PCP21" s="28"/>
      <c r="PCQ21" s="28"/>
      <c r="PCR21" s="28"/>
      <c r="PCS21" s="28"/>
      <c r="PCT21" s="28"/>
      <c r="PCU21" s="28"/>
      <c r="PCV21" s="28"/>
      <c r="PCW21" s="28"/>
      <c r="PCX21" s="28"/>
      <c r="PCY21" s="28"/>
      <c r="PCZ21" s="28"/>
      <c r="PDA21" s="28"/>
      <c r="PDB21" s="28"/>
      <c r="PDC21" s="28"/>
      <c r="PDD21" s="28"/>
      <c r="PDE21" s="28"/>
      <c r="PDF21" s="28"/>
      <c r="PDG21" s="28"/>
      <c r="PDH21" s="28"/>
      <c r="PDI21" s="28"/>
      <c r="PDJ21" s="28"/>
      <c r="PDK21" s="28"/>
      <c r="PDL21" s="28"/>
      <c r="PDM21" s="28"/>
      <c r="PDN21" s="28"/>
      <c r="PDO21" s="28"/>
      <c r="PDP21" s="28"/>
      <c r="PDQ21" s="28"/>
      <c r="PDR21" s="28"/>
      <c r="PDS21" s="28"/>
      <c r="PDT21" s="28"/>
      <c r="PDU21" s="28"/>
      <c r="PDV21" s="28"/>
      <c r="PDW21" s="28"/>
      <c r="PDX21" s="28"/>
      <c r="PDY21" s="28"/>
      <c r="PDZ21" s="28"/>
      <c r="PEA21" s="28"/>
      <c r="PEB21" s="28"/>
      <c r="PEC21" s="28"/>
      <c r="PED21" s="28"/>
      <c r="PEE21" s="28"/>
      <c r="PEF21" s="28"/>
      <c r="PEG21" s="28"/>
      <c r="PEH21" s="28"/>
      <c r="PEI21" s="28"/>
      <c r="PEJ21" s="28"/>
      <c r="PEK21" s="28"/>
      <c r="PEL21" s="28"/>
      <c r="PEM21" s="28"/>
      <c r="PEN21" s="28"/>
      <c r="PEO21" s="28"/>
      <c r="PEP21" s="28"/>
      <c r="PEQ21" s="28"/>
      <c r="PER21" s="28"/>
      <c r="PES21" s="28"/>
      <c r="PET21" s="28"/>
      <c r="PEU21" s="28"/>
      <c r="PEV21" s="28"/>
      <c r="PEW21" s="28"/>
      <c r="PEX21" s="28"/>
      <c r="PEY21" s="28"/>
      <c r="PEZ21" s="28"/>
      <c r="PFA21" s="28"/>
      <c r="PFB21" s="28"/>
      <c r="PFC21" s="28"/>
      <c r="PFD21" s="28"/>
      <c r="PFE21" s="28"/>
      <c r="PFF21" s="28"/>
      <c r="PFG21" s="28"/>
      <c r="PFH21" s="28"/>
      <c r="PFI21" s="28"/>
      <c r="PFJ21" s="28"/>
      <c r="PFK21" s="28"/>
      <c r="PFL21" s="28"/>
      <c r="PFM21" s="28"/>
      <c r="PFN21" s="28"/>
      <c r="PFO21" s="28"/>
      <c r="PFP21" s="28"/>
      <c r="PFQ21" s="28"/>
      <c r="PFR21" s="28"/>
      <c r="PFS21" s="28"/>
      <c r="PFT21" s="28"/>
      <c r="PFU21" s="28"/>
      <c r="PFV21" s="28"/>
      <c r="PFW21" s="28"/>
      <c r="PFX21" s="28"/>
      <c r="PFY21" s="28"/>
      <c r="PFZ21" s="28"/>
      <c r="PGA21" s="28"/>
      <c r="PGB21" s="28"/>
      <c r="PGC21" s="28"/>
      <c r="PGD21" s="28"/>
      <c r="PGE21" s="28"/>
      <c r="PGF21" s="28"/>
      <c r="PGG21" s="28"/>
      <c r="PGH21" s="28"/>
      <c r="PGI21" s="28"/>
      <c r="PGJ21" s="28"/>
      <c r="PGK21" s="28"/>
      <c r="PGL21" s="28"/>
      <c r="PGM21" s="28"/>
      <c r="PGN21" s="28"/>
      <c r="PGO21" s="28"/>
      <c r="PGP21" s="28"/>
      <c r="PGQ21" s="28"/>
      <c r="PGR21" s="28"/>
      <c r="PGS21" s="28"/>
      <c r="PGT21" s="28"/>
      <c r="PGU21" s="28"/>
      <c r="PGV21" s="28"/>
      <c r="PGW21" s="28"/>
      <c r="PGX21" s="28"/>
      <c r="PGY21" s="28"/>
      <c r="PGZ21" s="28"/>
      <c r="PHA21" s="28"/>
      <c r="PHB21" s="28"/>
      <c r="PHC21" s="28"/>
      <c r="PHD21" s="28"/>
      <c r="PHE21" s="28"/>
      <c r="PHF21" s="28"/>
      <c r="PHG21" s="28"/>
      <c r="PHH21" s="28"/>
      <c r="PHI21" s="28"/>
      <c r="PHJ21" s="28"/>
      <c r="PHK21" s="28"/>
      <c r="PHL21" s="28"/>
      <c r="PHM21" s="28"/>
      <c r="PHN21" s="28"/>
      <c r="PHO21" s="28"/>
      <c r="PHP21" s="28"/>
      <c r="PHQ21" s="28"/>
      <c r="PHR21" s="28"/>
      <c r="PHS21" s="28"/>
      <c r="PHT21" s="28"/>
      <c r="PHU21" s="28"/>
      <c r="PHV21" s="28"/>
      <c r="PHW21" s="28"/>
      <c r="PHX21" s="28"/>
      <c r="PHY21" s="28"/>
      <c r="PHZ21" s="28"/>
      <c r="PIA21" s="28"/>
      <c r="PIB21" s="28"/>
      <c r="PIC21" s="28"/>
      <c r="PID21" s="28"/>
      <c r="PIE21" s="28"/>
      <c r="PIF21" s="28"/>
      <c r="PIG21" s="28"/>
      <c r="PIH21" s="28"/>
      <c r="PII21" s="28"/>
      <c r="PIJ21" s="28"/>
      <c r="PIK21" s="28"/>
      <c r="PIL21" s="28"/>
      <c r="PIM21" s="28"/>
      <c r="PIN21" s="28"/>
      <c r="PIO21" s="28"/>
      <c r="PIP21" s="28"/>
      <c r="PIQ21" s="28"/>
      <c r="PIR21" s="28"/>
      <c r="PIS21" s="28"/>
      <c r="PIT21" s="28"/>
      <c r="PIU21" s="28"/>
      <c r="PIV21" s="28"/>
      <c r="PIW21" s="28"/>
      <c r="PIX21" s="28"/>
      <c r="PIY21" s="28"/>
      <c r="PIZ21" s="28"/>
      <c r="PJA21" s="28"/>
      <c r="PJB21" s="28"/>
      <c r="PJC21" s="28"/>
      <c r="PJD21" s="28"/>
      <c r="PJE21" s="28"/>
      <c r="PJF21" s="28"/>
      <c r="PJG21" s="28"/>
      <c r="PJH21" s="28"/>
      <c r="PJI21" s="28"/>
      <c r="PJJ21" s="28"/>
      <c r="PJK21" s="28"/>
      <c r="PJL21" s="28"/>
      <c r="PJM21" s="28"/>
      <c r="PJN21" s="28"/>
      <c r="PJO21" s="28"/>
      <c r="PJP21" s="28"/>
      <c r="PJQ21" s="28"/>
      <c r="PJR21" s="28"/>
      <c r="PJS21" s="28"/>
      <c r="PJT21" s="28"/>
      <c r="PJU21" s="28"/>
      <c r="PJV21" s="28"/>
      <c r="PJW21" s="28"/>
      <c r="PJX21" s="28"/>
      <c r="PJY21" s="28"/>
      <c r="PJZ21" s="28"/>
      <c r="PKA21" s="28"/>
      <c r="PKB21" s="28"/>
      <c r="PKC21" s="28"/>
      <c r="PKD21" s="28"/>
      <c r="PKE21" s="28"/>
      <c r="PKF21" s="28"/>
      <c r="PKG21" s="28"/>
      <c r="PKH21" s="28"/>
      <c r="PKI21" s="28"/>
      <c r="PKJ21" s="28"/>
      <c r="PKK21" s="28"/>
      <c r="PKL21" s="28"/>
      <c r="PKM21" s="28"/>
      <c r="PKN21" s="28"/>
      <c r="PKO21" s="28"/>
      <c r="PKP21" s="28"/>
      <c r="PKQ21" s="28"/>
      <c r="PKR21" s="28"/>
      <c r="PKS21" s="28"/>
      <c r="PKT21" s="28"/>
      <c r="PKU21" s="28"/>
      <c r="PKV21" s="28"/>
      <c r="PKW21" s="28"/>
      <c r="PKX21" s="28"/>
      <c r="PKY21" s="28"/>
      <c r="PKZ21" s="28"/>
      <c r="PLA21" s="28"/>
      <c r="PLB21" s="28"/>
      <c r="PLC21" s="28"/>
      <c r="PLD21" s="28"/>
      <c r="PLE21" s="28"/>
      <c r="PLF21" s="28"/>
      <c r="PLG21" s="28"/>
      <c r="PLH21" s="28"/>
      <c r="PLI21" s="28"/>
      <c r="PLJ21" s="28"/>
      <c r="PLK21" s="28"/>
      <c r="PLL21" s="28"/>
      <c r="PLM21" s="28"/>
      <c r="PLN21" s="28"/>
      <c r="PLO21" s="28"/>
      <c r="PLP21" s="28"/>
      <c r="PLQ21" s="28"/>
      <c r="PLR21" s="28"/>
      <c r="PLS21" s="28"/>
      <c r="PLT21" s="28"/>
      <c r="PLU21" s="28"/>
      <c r="PLV21" s="28"/>
      <c r="PLW21" s="28"/>
      <c r="PLX21" s="28"/>
      <c r="PLY21" s="28"/>
      <c r="PLZ21" s="28"/>
      <c r="PMA21" s="28"/>
      <c r="PMB21" s="28"/>
      <c r="PMC21" s="28"/>
      <c r="PMD21" s="28"/>
      <c r="PME21" s="28"/>
      <c r="PMF21" s="28"/>
      <c r="PMG21" s="28"/>
      <c r="PMH21" s="28"/>
      <c r="PMI21" s="28"/>
      <c r="PMJ21" s="28"/>
      <c r="PMK21" s="28"/>
      <c r="PML21" s="28"/>
      <c r="PMM21" s="28"/>
      <c r="PMN21" s="28"/>
      <c r="PMO21" s="28"/>
      <c r="PMP21" s="28"/>
      <c r="PMQ21" s="28"/>
      <c r="PMR21" s="28"/>
      <c r="PMS21" s="28"/>
      <c r="PMT21" s="28"/>
      <c r="PMU21" s="28"/>
      <c r="PMV21" s="28"/>
      <c r="PMW21" s="28"/>
      <c r="PMX21" s="28"/>
      <c r="PMY21" s="28"/>
      <c r="PMZ21" s="28"/>
      <c r="PNA21" s="28"/>
      <c r="PNB21" s="28"/>
      <c r="PNC21" s="28"/>
      <c r="PND21" s="28"/>
      <c r="PNE21" s="28"/>
      <c r="PNF21" s="28"/>
      <c r="PNG21" s="28"/>
      <c r="PNH21" s="28"/>
      <c r="PNI21" s="28"/>
      <c r="PNJ21" s="28"/>
      <c r="PNK21" s="28"/>
      <c r="PNL21" s="28"/>
      <c r="PNM21" s="28"/>
      <c r="PNN21" s="28"/>
      <c r="PNO21" s="28"/>
      <c r="PNP21" s="28"/>
      <c r="PNQ21" s="28"/>
      <c r="PNR21" s="28"/>
      <c r="PNS21" s="28"/>
      <c r="PNT21" s="28"/>
      <c r="PNU21" s="28"/>
      <c r="PNV21" s="28"/>
      <c r="PNW21" s="28"/>
      <c r="PNX21" s="28"/>
      <c r="PNY21" s="28"/>
      <c r="PNZ21" s="28"/>
      <c r="POA21" s="28"/>
      <c r="POB21" s="28"/>
      <c r="POC21" s="28"/>
      <c r="POD21" s="28"/>
      <c r="POE21" s="28"/>
      <c r="POF21" s="28"/>
      <c r="POG21" s="28"/>
      <c r="POH21" s="28"/>
      <c r="POI21" s="28"/>
      <c r="POJ21" s="28"/>
      <c r="POK21" s="28"/>
      <c r="POL21" s="28"/>
      <c r="POM21" s="28"/>
      <c r="PON21" s="28"/>
      <c r="POO21" s="28"/>
      <c r="POP21" s="28"/>
      <c r="POQ21" s="28"/>
      <c r="POR21" s="28"/>
      <c r="POS21" s="28"/>
      <c r="POT21" s="28"/>
      <c r="POU21" s="28"/>
      <c r="POV21" s="28"/>
      <c r="POW21" s="28"/>
      <c r="POX21" s="28"/>
      <c r="POY21" s="28"/>
      <c r="POZ21" s="28"/>
      <c r="PPA21" s="28"/>
      <c r="PPB21" s="28"/>
      <c r="PPC21" s="28"/>
      <c r="PPD21" s="28"/>
      <c r="PPE21" s="28"/>
      <c r="PPF21" s="28"/>
      <c r="PPG21" s="28"/>
      <c r="PPH21" s="28"/>
      <c r="PPI21" s="28"/>
      <c r="PPJ21" s="28"/>
      <c r="PPK21" s="28"/>
      <c r="PPL21" s="28"/>
      <c r="PPM21" s="28"/>
      <c r="PPN21" s="28"/>
      <c r="PPO21" s="28"/>
      <c r="PPP21" s="28"/>
      <c r="PPQ21" s="28"/>
      <c r="PPR21" s="28"/>
      <c r="PPS21" s="28"/>
      <c r="PPT21" s="28"/>
      <c r="PPU21" s="28"/>
      <c r="PPV21" s="28"/>
      <c r="PPW21" s="28"/>
      <c r="PPX21" s="28"/>
      <c r="PPY21" s="28"/>
      <c r="PPZ21" s="28"/>
      <c r="PQA21" s="28"/>
      <c r="PQB21" s="28"/>
      <c r="PQC21" s="28"/>
      <c r="PQD21" s="28"/>
      <c r="PQE21" s="28"/>
      <c r="PQF21" s="28"/>
      <c r="PQG21" s="28"/>
      <c r="PQH21" s="28"/>
      <c r="PQI21" s="28"/>
      <c r="PQJ21" s="28"/>
      <c r="PQK21" s="28"/>
      <c r="PQL21" s="28"/>
      <c r="PQM21" s="28"/>
      <c r="PQN21" s="28"/>
      <c r="PQO21" s="28"/>
      <c r="PQP21" s="28"/>
      <c r="PQQ21" s="28"/>
      <c r="PQR21" s="28"/>
      <c r="PQS21" s="28"/>
      <c r="PQT21" s="28"/>
      <c r="PQU21" s="28"/>
      <c r="PQV21" s="28"/>
      <c r="PQW21" s="28"/>
      <c r="PQX21" s="28"/>
      <c r="PQY21" s="28"/>
      <c r="PQZ21" s="28"/>
      <c r="PRA21" s="28"/>
      <c r="PRB21" s="28"/>
      <c r="PRC21" s="28"/>
      <c r="PRD21" s="28"/>
      <c r="PRE21" s="28"/>
      <c r="PRF21" s="28"/>
      <c r="PRG21" s="28"/>
      <c r="PRH21" s="28"/>
      <c r="PRI21" s="28"/>
      <c r="PRJ21" s="28"/>
      <c r="PRK21" s="28"/>
      <c r="PRL21" s="28"/>
      <c r="PRM21" s="28"/>
      <c r="PRN21" s="28"/>
      <c r="PRO21" s="28"/>
      <c r="PRP21" s="28"/>
      <c r="PRQ21" s="28"/>
      <c r="PRR21" s="28"/>
      <c r="PRS21" s="28"/>
      <c r="PRT21" s="28"/>
      <c r="PRU21" s="28"/>
      <c r="PRV21" s="28"/>
      <c r="PRW21" s="28"/>
      <c r="PRX21" s="28"/>
      <c r="PRY21" s="28"/>
      <c r="PRZ21" s="28"/>
      <c r="PSA21" s="28"/>
      <c r="PSB21" s="28"/>
      <c r="PSC21" s="28"/>
      <c r="PSD21" s="28"/>
      <c r="PSE21" s="28"/>
      <c r="PSF21" s="28"/>
      <c r="PSG21" s="28"/>
      <c r="PSH21" s="28"/>
      <c r="PSI21" s="28"/>
      <c r="PSJ21" s="28"/>
      <c r="PSK21" s="28"/>
      <c r="PSL21" s="28"/>
      <c r="PSM21" s="28"/>
      <c r="PSN21" s="28"/>
      <c r="PSO21" s="28"/>
      <c r="PSP21" s="28"/>
      <c r="PSQ21" s="28"/>
      <c r="PSR21" s="28"/>
      <c r="PSS21" s="28"/>
      <c r="PST21" s="28"/>
      <c r="PSU21" s="28"/>
      <c r="PSV21" s="28"/>
      <c r="PSW21" s="28"/>
      <c r="PSX21" s="28"/>
      <c r="PSY21" s="28"/>
      <c r="PSZ21" s="28"/>
      <c r="PTA21" s="28"/>
      <c r="PTB21" s="28"/>
      <c r="PTC21" s="28"/>
      <c r="PTD21" s="28"/>
      <c r="PTE21" s="28"/>
      <c r="PTF21" s="28"/>
      <c r="PTG21" s="28"/>
      <c r="PTH21" s="28"/>
      <c r="PTI21" s="28"/>
      <c r="PTJ21" s="28"/>
      <c r="PTK21" s="28"/>
      <c r="PTL21" s="28"/>
      <c r="PTM21" s="28"/>
      <c r="PTN21" s="28"/>
      <c r="PTO21" s="28"/>
      <c r="PTP21" s="28"/>
      <c r="PTQ21" s="28"/>
      <c r="PTR21" s="28"/>
      <c r="PTS21" s="28"/>
      <c r="PTT21" s="28"/>
      <c r="PTU21" s="28"/>
      <c r="PTV21" s="28"/>
      <c r="PTW21" s="28"/>
      <c r="PTX21" s="28"/>
      <c r="PTY21" s="28"/>
      <c r="PTZ21" s="28"/>
      <c r="PUA21" s="28"/>
      <c r="PUB21" s="28"/>
      <c r="PUC21" s="28"/>
      <c r="PUD21" s="28"/>
      <c r="PUE21" s="28"/>
      <c r="PUF21" s="28"/>
      <c r="PUG21" s="28"/>
      <c r="PUH21" s="28"/>
      <c r="PUI21" s="28"/>
      <c r="PUJ21" s="28"/>
      <c r="PUK21" s="28"/>
      <c r="PUL21" s="28"/>
      <c r="PUM21" s="28"/>
      <c r="PUN21" s="28"/>
      <c r="PUO21" s="28"/>
      <c r="PUP21" s="28"/>
      <c r="PUQ21" s="28"/>
      <c r="PUR21" s="28"/>
      <c r="PUS21" s="28"/>
      <c r="PUT21" s="28"/>
      <c r="PUU21" s="28"/>
      <c r="PUV21" s="28"/>
      <c r="PUW21" s="28"/>
      <c r="PUX21" s="28"/>
      <c r="PUY21" s="28"/>
      <c r="PUZ21" s="28"/>
      <c r="PVA21" s="28"/>
      <c r="PVB21" s="28"/>
      <c r="PVC21" s="28"/>
      <c r="PVD21" s="28"/>
      <c r="PVE21" s="28"/>
      <c r="PVF21" s="28"/>
      <c r="PVG21" s="28"/>
      <c r="PVH21" s="28"/>
      <c r="PVI21" s="28"/>
      <c r="PVJ21" s="28"/>
      <c r="PVK21" s="28"/>
      <c r="PVL21" s="28"/>
      <c r="PVM21" s="28"/>
      <c r="PVN21" s="28"/>
      <c r="PVO21" s="28"/>
      <c r="PVP21" s="28"/>
      <c r="PVQ21" s="28"/>
      <c r="PVR21" s="28"/>
      <c r="PVS21" s="28"/>
      <c r="PVT21" s="28"/>
      <c r="PVU21" s="28"/>
      <c r="PVV21" s="28"/>
      <c r="PVW21" s="28"/>
      <c r="PVX21" s="28"/>
      <c r="PVY21" s="28"/>
      <c r="PVZ21" s="28"/>
      <c r="PWA21" s="28"/>
      <c r="PWB21" s="28"/>
      <c r="PWC21" s="28"/>
      <c r="PWD21" s="28"/>
      <c r="PWE21" s="28"/>
      <c r="PWF21" s="28"/>
      <c r="PWG21" s="28"/>
      <c r="PWH21" s="28"/>
      <c r="PWI21" s="28"/>
      <c r="PWJ21" s="28"/>
      <c r="PWK21" s="28"/>
      <c r="PWL21" s="28"/>
      <c r="PWM21" s="28"/>
      <c r="PWN21" s="28"/>
      <c r="PWO21" s="28"/>
      <c r="PWP21" s="28"/>
      <c r="PWQ21" s="28"/>
      <c r="PWR21" s="28"/>
      <c r="PWS21" s="28"/>
      <c r="PWT21" s="28"/>
      <c r="PWU21" s="28"/>
      <c r="PWV21" s="28"/>
      <c r="PWW21" s="28"/>
      <c r="PWX21" s="28"/>
      <c r="PWY21" s="28"/>
      <c r="PWZ21" s="28"/>
      <c r="PXA21" s="28"/>
      <c r="PXB21" s="28"/>
      <c r="PXC21" s="28"/>
      <c r="PXD21" s="28"/>
      <c r="PXE21" s="28"/>
      <c r="PXF21" s="28"/>
      <c r="PXG21" s="28"/>
      <c r="PXH21" s="28"/>
      <c r="PXI21" s="28"/>
      <c r="PXJ21" s="28"/>
      <c r="PXK21" s="28"/>
      <c r="PXL21" s="28"/>
      <c r="PXM21" s="28"/>
      <c r="PXN21" s="28"/>
      <c r="PXO21" s="28"/>
      <c r="PXP21" s="28"/>
      <c r="PXQ21" s="28"/>
      <c r="PXR21" s="28"/>
      <c r="PXS21" s="28"/>
      <c r="PXT21" s="28"/>
      <c r="PXU21" s="28"/>
      <c r="PXV21" s="28"/>
      <c r="PXW21" s="28"/>
      <c r="PXX21" s="28"/>
      <c r="PXY21" s="28"/>
      <c r="PXZ21" s="28"/>
      <c r="PYA21" s="28"/>
      <c r="PYB21" s="28"/>
      <c r="PYC21" s="28"/>
      <c r="PYD21" s="28"/>
      <c r="PYE21" s="28"/>
      <c r="PYF21" s="28"/>
      <c r="PYG21" s="28"/>
      <c r="PYH21" s="28"/>
      <c r="PYI21" s="28"/>
      <c r="PYJ21" s="28"/>
      <c r="PYK21" s="28"/>
      <c r="PYL21" s="28"/>
      <c r="PYM21" s="28"/>
      <c r="PYN21" s="28"/>
      <c r="PYO21" s="28"/>
      <c r="PYP21" s="28"/>
      <c r="PYQ21" s="28"/>
      <c r="PYR21" s="28"/>
      <c r="PYS21" s="28"/>
      <c r="PYT21" s="28"/>
      <c r="PYU21" s="28"/>
      <c r="PYV21" s="28"/>
      <c r="PYW21" s="28"/>
      <c r="PYX21" s="28"/>
      <c r="PYY21" s="28"/>
      <c r="PYZ21" s="28"/>
      <c r="PZA21" s="28"/>
      <c r="PZB21" s="28"/>
      <c r="PZC21" s="28"/>
      <c r="PZD21" s="28"/>
      <c r="PZE21" s="28"/>
      <c r="PZF21" s="28"/>
      <c r="PZG21" s="28"/>
      <c r="PZH21" s="28"/>
      <c r="PZI21" s="28"/>
      <c r="PZJ21" s="28"/>
      <c r="PZK21" s="28"/>
      <c r="PZL21" s="28"/>
      <c r="PZM21" s="28"/>
      <c r="PZN21" s="28"/>
      <c r="PZO21" s="28"/>
      <c r="PZP21" s="28"/>
      <c r="PZQ21" s="28"/>
      <c r="PZR21" s="28"/>
      <c r="PZS21" s="28"/>
      <c r="PZT21" s="28"/>
      <c r="PZU21" s="28"/>
      <c r="PZV21" s="28"/>
      <c r="PZW21" s="28"/>
      <c r="PZX21" s="28"/>
      <c r="PZY21" s="28"/>
      <c r="PZZ21" s="28"/>
      <c r="QAA21" s="28"/>
      <c r="QAB21" s="28"/>
      <c r="QAC21" s="28"/>
      <c r="QAD21" s="28"/>
      <c r="QAE21" s="28"/>
      <c r="QAF21" s="28"/>
      <c r="QAG21" s="28"/>
      <c r="QAH21" s="28"/>
      <c r="QAI21" s="28"/>
      <c r="QAJ21" s="28"/>
      <c r="QAK21" s="28"/>
      <c r="QAL21" s="28"/>
      <c r="QAM21" s="28"/>
      <c r="QAN21" s="28"/>
      <c r="QAO21" s="28"/>
      <c r="QAP21" s="28"/>
      <c r="QAQ21" s="28"/>
      <c r="QAR21" s="28"/>
      <c r="QAS21" s="28"/>
      <c r="QAT21" s="28"/>
      <c r="QAU21" s="28"/>
      <c r="QAV21" s="28"/>
      <c r="QAW21" s="28"/>
      <c r="QAX21" s="28"/>
      <c r="QAY21" s="28"/>
      <c r="QAZ21" s="28"/>
      <c r="QBA21" s="28"/>
      <c r="QBB21" s="28"/>
      <c r="QBC21" s="28"/>
      <c r="QBD21" s="28"/>
      <c r="QBE21" s="28"/>
      <c r="QBF21" s="28"/>
      <c r="QBG21" s="28"/>
      <c r="QBH21" s="28"/>
      <c r="QBI21" s="28"/>
      <c r="QBJ21" s="28"/>
      <c r="QBK21" s="28"/>
      <c r="QBL21" s="28"/>
      <c r="QBM21" s="28"/>
      <c r="QBN21" s="28"/>
      <c r="QBO21" s="28"/>
      <c r="QBP21" s="28"/>
      <c r="QBQ21" s="28"/>
      <c r="QBR21" s="28"/>
      <c r="QBS21" s="28"/>
      <c r="QBT21" s="28"/>
      <c r="QBU21" s="28"/>
      <c r="QBV21" s="28"/>
      <c r="QBW21" s="28"/>
      <c r="QBX21" s="28"/>
      <c r="QBY21" s="28"/>
      <c r="QBZ21" s="28"/>
      <c r="QCA21" s="28"/>
      <c r="QCB21" s="28"/>
      <c r="QCC21" s="28"/>
      <c r="QCD21" s="28"/>
      <c r="QCE21" s="28"/>
      <c r="QCF21" s="28"/>
      <c r="QCG21" s="28"/>
      <c r="QCH21" s="28"/>
      <c r="QCI21" s="28"/>
      <c r="QCJ21" s="28"/>
      <c r="QCK21" s="28"/>
      <c r="QCL21" s="28"/>
      <c r="QCM21" s="28"/>
      <c r="QCN21" s="28"/>
      <c r="QCO21" s="28"/>
      <c r="QCP21" s="28"/>
      <c r="QCQ21" s="28"/>
      <c r="QCR21" s="28"/>
      <c r="QCS21" s="28"/>
      <c r="QCT21" s="28"/>
      <c r="QCU21" s="28"/>
      <c r="QCV21" s="28"/>
      <c r="QCW21" s="28"/>
      <c r="QCX21" s="28"/>
      <c r="QCY21" s="28"/>
      <c r="QCZ21" s="28"/>
      <c r="QDA21" s="28"/>
      <c r="QDB21" s="28"/>
      <c r="QDC21" s="28"/>
      <c r="QDD21" s="28"/>
      <c r="QDE21" s="28"/>
      <c r="QDF21" s="28"/>
      <c r="QDG21" s="28"/>
      <c r="QDH21" s="28"/>
      <c r="QDI21" s="28"/>
      <c r="QDJ21" s="28"/>
      <c r="QDK21" s="28"/>
      <c r="QDL21" s="28"/>
      <c r="QDM21" s="28"/>
      <c r="QDN21" s="28"/>
      <c r="QDO21" s="28"/>
      <c r="QDP21" s="28"/>
      <c r="QDQ21" s="28"/>
      <c r="QDR21" s="28"/>
      <c r="QDS21" s="28"/>
      <c r="QDT21" s="28"/>
      <c r="QDU21" s="28"/>
      <c r="QDV21" s="28"/>
      <c r="QDW21" s="28"/>
      <c r="QDX21" s="28"/>
      <c r="QDY21" s="28"/>
      <c r="QDZ21" s="28"/>
      <c r="QEA21" s="28"/>
      <c r="QEB21" s="28"/>
      <c r="QEC21" s="28"/>
      <c r="QED21" s="28"/>
      <c r="QEE21" s="28"/>
      <c r="QEF21" s="28"/>
      <c r="QEG21" s="28"/>
      <c r="QEH21" s="28"/>
      <c r="QEI21" s="28"/>
      <c r="QEJ21" s="28"/>
      <c r="QEK21" s="28"/>
      <c r="QEL21" s="28"/>
      <c r="QEM21" s="28"/>
      <c r="QEN21" s="28"/>
      <c r="QEO21" s="28"/>
      <c r="QEP21" s="28"/>
      <c r="QEQ21" s="28"/>
      <c r="QER21" s="28"/>
      <c r="QES21" s="28"/>
      <c r="QET21" s="28"/>
      <c r="QEU21" s="28"/>
      <c r="QEV21" s="28"/>
      <c r="QEW21" s="28"/>
      <c r="QEX21" s="28"/>
      <c r="QEY21" s="28"/>
      <c r="QEZ21" s="28"/>
      <c r="QFA21" s="28"/>
      <c r="QFB21" s="28"/>
      <c r="QFC21" s="28"/>
      <c r="QFD21" s="28"/>
      <c r="QFE21" s="28"/>
      <c r="QFF21" s="28"/>
      <c r="QFG21" s="28"/>
      <c r="QFH21" s="28"/>
      <c r="QFI21" s="28"/>
      <c r="QFJ21" s="28"/>
      <c r="QFK21" s="28"/>
      <c r="QFL21" s="28"/>
      <c r="QFM21" s="28"/>
      <c r="QFN21" s="28"/>
      <c r="QFO21" s="28"/>
      <c r="QFP21" s="28"/>
      <c r="QFQ21" s="28"/>
      <c r="QFR21" s="28"/>
      <c r="QFS21" s="28"/>
      <c r="QFT21" s="28"/>
      <c r="QFU21" s="28"/>
      <c r="QFV21" s="28"/>
      <c r="QFW21" s="28"/>
      <c r="QFX21" s="28"/>
      <c r="QFY21" s="28"/>
      <c r="QFZ21" s="28"/>
      <c r="QGA21" s="28"/>
      <c r="QGB21" s="28"/>
      <c r="QGC21" s="28"/>
      <c r="QGD21" s="28"/>
      <c r="QGE21" s="28"/>
      <c r="QGF21" s="28"/>
      <c r="QGG21" s="28"/>
      <c r="QGH21" s="28"/>
      <c r="QGI21" s="28"/>
      <c r="QGJ21" s="28"/>
      <c r="QGK21" s="28"/>
      <c r="QGL21" s="28"/>
      <c r="QGM21" s="28"/>
      <c r="QGN21" s="28"/>
      <c r="QGO21" s="28"/>
      <c r="QGP21" s="28"/>
      <c r="QGQ21" s="28"/>
      <c r="QGR21" s="28"/>
      <c r="QGS21" s="28"/>
      <c r="QGT21" s="28"/>
      <c r="QGU21" s="28"/>
      <c r="QGV21" s="28"/>
      <c r="QGW21" s="28"/>
      <c r="QGX21" s="28"/>
      <c r="QGY21" s="28"/>
      <c r="QGZ21" s="28"/>
      <c r="QHA21" s="28"/>
      <c r="QHB21" s="28"/>
      <c r="QHC21" s="28"/>
      <c r="QHD21" s="28"/>
      <c r="QHE21" s="28"/>
      <c r="QHF21" s="28"/>
      <c r="QHG21" s="28"/>
      <c r="QHH21" s="28"/>
      <c r="QHI21" s="28"/>
      <c r="QHJ21" s="28"/>
      <c r="QHK21" s="28"/>
      <c r="QHL21" s="28"/>
      <c r="QHM21" s="28"/>
      <c r="QHN21" s="28"/>
      <c r="QHO21" s="28"/>
      <c r="QHP21" s="28"/>
      <c r="QHQ21" s="28"/>
      <c r="QHR21" s="28"/>
      <c r="QHS21" s="28"/>
      <c r="QHT21" s="28"/>
      <c r="QHU21" s="28"/>
      <c r="QHV21" s="28"/>
      <c r="QHW21" s="28"/>
      <c r="QHX21" s="28"/>
      <c r="QHY21" s="28"/>
      <c r="QHZ21" s="28"/>
      <c r="QIA21" s="28"/>
      <c r="QIB21" s="28"/>
      <c r="QIC21" s="28"/>
      <c r="QID21" s="28"/>
      <c r="QIE21" s="28"/>
      <c r="QIF21" s="28"/>
      <c r="QIG21" s="28"/>
      <c r="QIH21" s="28"/>
      <c r="QII21" s="28"/>
      <c r="QIJ21" s="28"/>
      <c r="QIK21" s="28"/>
      <c r="QIL21" s="28"/>
      <c r="QIM21" s="28"/>
      <c r="QIN21" s="28"/>
      <c r="QIO21" s="28"/>
      <c r="QIP21" s="28"/>
      <c r="QIQ21" s="28"/>
      <c r="QIR21" s="28"/>
      <c r="QIS21" s="28"/>
      <c r="QIT21" s="28"/>
      <c r="QIU21" s="28"/>
      <c r="QIV21" s="28"/>
      <c r="QIW21" s="28"/>
      <c r="QIX21" s="28"/>
      <c r="QIY21" s="28"/>
      <c r="QIZ21" s="28"/>
      <c r="QJA21" s="28"/>
      <c r="QJB21" s="28"/>
      <c r="QJC21" s="28"/>
      <c r="QJD21" s="28"/>
      <c r="QJE21" s="28"/>
      <c r="QJF21" s="28"/>
      <c r="QJG21" s="28"/>
      <c r="QJH21" s="28"/>
      <c r="QJI21" s="28"/>
      <c r="QJJ21" s="28"/>
      <c r="QJK21" s="28"/>
      <c r="QJL21" s="28"/>
      <c r="QJM21" s="28"/>
      <c r="QJN21" s="28"/>
      <c r="QJO21" s="28"/>
      <c r="QJP21" s="28"/>
      <c r="QJQ21" s="28"/>
      <c r="QJR21" s="28"/>
      <c r="QJS21" s="28"/>
      <c r="QJT21" s="28"/>
      <c r="QJU21" s="28"/>
      <c r="QJV21" s="28"/>
      <c r="QJW21" s="28"/>
      <c r="QJX21" s="28"/>
      <c r="QJY21" s="28"/>
      <c r="QJZ21" s="28"/>
      <c r="QKA21" s="28"/>
      <c r="QKB21" s="28"/>
      <c r="QKC21" s="28"/>
      <c r="QKD21" s="28"/>
      <c r="QKE21" s="28"/>
      <c r="QKF21" s="28"/>
      <c r="QKG21" s="28"/>
      <c r="QKH21" s="28"/>
      <c r="QKI21" s="28"/>
      <c r="QKJ21" s="28"/>
      <c r="QKK21" s="28"/>
      <c r="QKL21" s="28"/>
      <c r="QKM21" s="28"/>
      <c r="QKN21" s="28"/>
      <c r="QKO21" s="28"/>
      <c r="QKP21" s="28"/>
      <c r="QKQ21" s="28"/>
      <c r="QKR21" s="28"/>
      <c r="QKS21" s="28"/>
      <c r="QKT21" s="28"/>
      <c r="QKU21" s="28"/>
      <c r="QKV21" s="28"/>
      <c r="QKW21" s="28"/>
      <c r="QKX21" s="28"/>
      <c r="QKY21" s="28"/>
      <c r="QKZ21" s="28"/>
      <c r="QLA21" s="28"/>
      <c r="QLB21" s="28"/>
      <c r="QLC21" s="28"/>
      <c r="QLD21" s="28"/>
      <c r="QLE21" s="28"/>
      <c r="QLF21" s="28"/>
      <c r="QLG21" s="28"/>
      <c r="QLH21" s="28"/>
      <c r="QLI21" s="28"/>
      <c r="QLJ21" s="28"/>
      <c r="QLK21" s="28"/>
      <c r="QLL21" s="28"/>
      <c r="QLM21" s="28"/>
      <c r="QLN21" s="28"/>
      <c r="QLO21" s="28"/>
      <c r="QLP21" s="28"/>
      <c r="QLQ21" s="28"/>
      <c r="QLR21" s="28"/>
      <c r="QLS21" s="28"/>
      <c r="QLT21" s="28"/>
      <c r="QLU21" s="28"/>
      <c r="QLV21" s="28"/>
      <c r="QLW21" s="28"/>
      <c r="QLX21" s="28"/>
      <c r="QLY21" s="28"/>
      <c r="QLZ21" s="28"/>
      <c r="QMA21" s="28"/>
      <c r="QMB21" s="28"/>
      <c r="QMC21" s="28"/>
      <c r="QMD21" s="28"/>
      <c r="QME21" s="28"/>
      <c r="QMF21" s="28"/>
      <c r="QMG21" s="28"/>
      <c r="QMH21" s="28"/>
      <c r="QMI21" s="28"/>
      <c r="QMJ21" s="28"/>
      <c r="QMK21" s="28"/>
      <c r="QML21" s="28"/>
      <c r="QMM21" s="28"/>
      <c r="QMN21" s="28"/>
      <c r="QMO21" s="28"/>
      <c r="QMP21" s="28"/>
      <c r="QMQ21" s="28"/>
      <c r="QMR21" s="28"/>
      <c r="QMS21" s="28"/>
      <c r="QMT21" s="28"/>
      <c r="QMU21" s="28"/>
      <c r="QMV21" s="28"/>
      <c r="QMW21" s="28"/>
      <c r="QMX21" s="28"/>
      <c r="QMY21" s="28"/>
      <c r="QMZ21" s="28"/>
      <c r="QNA21" s="28"/>
      <c r="QNB21" s="28"/>
      <c r="QNC21" s="28"/>
      <c r="QND21" s="28"/>
      <c r="QNE21" s="28"/>
      <c r="QNF21" s="28"/>
      <c r="QNG21" s="28"/>
      <c r="QNH21" s="28"/>
      <c r="QNI21" s="28"/>
      <c r="QNJ21" s="28"/>
      <c r="QNK21" s="28"/>
      <c r="QNL21" s="28"/>
      <c r="QNM21" s="28"/>
      <c r="QNN21" s="28"/>
      <c r="QNO21" s="28"/>
      <c r="QNP21" s="28"/>
      <c r="QNQ21" s="28"/>
      <c r="QNR21" s="28"/>
      <c r="QNS21" s="28"/>
      <c r="QNT21" s="28"/>
      <c r="QNU21" s="28"/>
      <c r="QNV21" s="28"/>
      <c r="QNW21" s="28"/>
      <c r="QNX21" s="28"/>
      <c r="QNY21" s="28"/>
      <c r="QNZ21" s="28"/>
      <c r="QOA21" s="28"/>
      <c r="QOB21" s="28"/>
      <c r="QOC21" s="28"/>
      <c r="QOD21" s="28"/>
      <c r="QOE21" s="28"/>
      <c r="QOF21" s="28"/>
      <c r="QOG21" s="28"/>
      <c r="QOH21" s="28"/>
      <c r="QOI21" s="28"/>
      <c r="QOJ21" s="28"/>
      <c r="QOK21" s="28"/>
      <c r="QOL21" s="28"/>
      <c r="QOM21" s="28"/>
      <c r="QON21" s="28"/>
      <c r="QOO21" s="28"/>
      <c r="QOP21" s="28"/>
      <c r="QOQ21" s="28"/>
      <c r="QOR21" s="28"/>
      <c r="QOS21" s="28"/>
      <c r="QOT21" s="28"/>
      <c r="QOU21" s="28"/>
      <c r="QOV21" s="28"/>
      <c r="QOW21" s="28"/>
      <c r="QOX21" s="28"/>
      <c r="QOY21" s="28"/>
      <c r="QOZ21" s="28"/>
      <c r="QPA21" s="28"/>
      <c r="QPB21" s="28"/>
      <c r="QPC21" s="28"/>
      <c r="QPD21" s="28"/>
      <c r="QPE21" s="28"/>
      <c r="QPF21" s="28"/>
      <c r="QPG21" s="28"/>
      <c r="QPH21" s="28"/>
      <c r="QPI21" s="28"/>
      <c r="QPJ21" s="28"/>
      <c r="QPK21" s="28"/>
      <c r="QPL21" s="28"/>
      <c r="QPM21" s="28"/>
      <c r="QPN21" s="28"/>
      <c r="QPO21" s="28"/>
      <c r="QPP21" s="28"/>
      <c r="QPQ21" s="28"/>
      <c r="QPR21" s="28"/>
      <c r="QPS21" s="28"/>
      <c r="QPT21" s="28"/>
      <c r="QPU21" s="28"/>
      <c r="QPV21" s="28"/>
      <c r="QPW21" s="28"/>
      <c r="QPX21" s="28"/>
      <c r="QPY21" s="28"/>
      <c r="QPZ21" s="28"/>
      <c r="QQA21" s="28"/>
      <c r="QQB21" s="28"/>
      <c r="QQC21" s="28"/>
      <c r="QQD21" s="28"/>
      <c r="QQE21" s="28"/>
      <c r="QQF21" s="28"/>
      <c r="QQG21" s="28"/>
      <c r="QQH21" s="28"/>
      <c r="QQI21" s="28"/>
      <c r="QQJ21" s="28"/>
      <c r="QQK21" s="28"/>
      <c r="QQL21" s="28"/>
      <c r="QQM21" s="28"/>
      <c r="QQN21" s="28"/>
      <c r="QQO21" s="28"/>
      <c r="QQP21" s="28"/>
      <c r="QQQ21" s="28"/>
      <c r="QQR21" s="28"/>
      <c r="QQS21" s="28"/>
      <c r="QQT21" s="28"/>
      <c r="QQU21" s="28"/>
      <c r="QQV21" s="28"/>
      <c r="QQW21" s="28"/>
      <c r="QQX21" s="28"/>
      <c r="QQY21" s="28"/>
      <c r="QQZ21" s="28"/>
      <c r="QRA21" s="28"/>
      <c r="QRB21" s="28"/>
      <c r="QRC21" s="28"/>
      <c r="QRD21" s="28"/>
      <c r="QRE21" s="28"/>
      <c r="QRF21" s="28"/>
      <c r="QRG21" s="28"/>
      <c r="QRH21" s="28"/>
      <c r="QRI21" s="28"/>
      <c r="QRJ21" s="28"/>
      <c r="QRK21" s="28"/>
      <c r="QRL21" s="28"/>
      <c r="QRM21" s="28"/>
      <c r="QRN21" s="28"/>
      <c r="QRO21" s="28"/>
      <c r="QRP21" s="28"/>
      <c r="QRQ21" s="28"/>
      <c r="QRR21" s="28"/>
      <c r="QRS21" s="28"/>
      <c r="QRT21" s="28"/>
      <c r="QRU21" s="28"/>
      <c r="QRV21" s="28"/>
      <c r="QRW21" s="28"/>
      <c r="QRX21" s="28"/>
      <c r="QRY21" s="28"/>
      <c r="QRZ21" s="28"/>
      <c r="QSA21" s="28"/>
      <c r="QSB21" s="28"/>
      <c r="QSC21" s="28"/>
      <c r="QSD21" s="28"/>
      <c r="QSE21" s="28"/>
      <c r="QSF21" s="28"/>
      <c r="QSG21" s="28"/>
      <c r="QSH21" s="28"/>
      <c r="QSI21" s="28"/>
      <c r="QSJ21" s="28"/>
      <c r="QSK21" s="28"/>
      <c r="QSL21" s="28"/>
      <c r="QSM21" s="28"/>
      <c r="QSN21" s="28"/>
      <c r="QSO21" s="28"/>
      <c r="QSP21" s="28"/>
      <c r="QSQ21" s="28"/>
      <c r="QSR21" s="28"/>
      <c r="QSS21" s="28"/>
      <c r="QST21" s="28"/>
      <c r="QSU21" s="28"/>
      <c r="QSV21" s="28"/>
      <c r="QSW21" s="28"/>
      <c r="QSX21" s="28"/>
      <c r="QSY21" s="28"/>
      <c r="QSZ21" s="28"/>
      <c r="QTA21" s="28"/>
      <c r="QTB21" s="28"/>
      <c r="QTC21" s="28"/>
      <c r="QTD21" s="28"/>
      <c r="QTE21" s="28"/>
      <c r="QTF21" s="28"/>
      <c r="QTG21" s="28"/>
      <c r="QTH21" s="28"/>
      <c r="QTI21" s="28"/>
      <c r="QTJ21" s="28"/>
      <c r="QTK21" s="28"/>
      <c r="QTL21" s="28"/>
      <c r="QTM21" s="28"/>
      <c r="QTN21" s="28"/>
      <c r="QTO21" s="28"/>
      <c r="QTP21" s="28"/>
      <c r="QTQ21" s="28"/>
      <c r="QTR21" s="28"/>
      <c r="QTS21" s="28"/>
      <c r="QTT21" s="28"/>
      <c r="QTU21" s="28"/>
      <c r="QTV21" s="28"/>
      <c r="QTW21" s="28"/>
      <c r="QTX21" s="28"/>
      <c r="QTY21" s="28"/>
      <c r="QTZ21" s="28"/>
      <c r="QUA21" s="28"/>
      <c r="QUB21" s="28"/>
      <c r="QUC21" s="28"/>
      <c r="QUD21" s="28"/>
      <c r="QUE21" s="28"/>
      <c r="QUF21" s="28"/>
      <c r="QUG21" s="28"/>
      <c r="QUH21" s="28"/>
      <c r="QUI21" s="28"/>
      <c r="QUJ21" s="28"/>
      <c r="QUK21" s="28"/>
      <c r="QUL21" s="28"/>
      <c r="QUM21" s="28"/>
      <c r="QUN21" s="28"/>
      <c r="QUO21" s="28"/>
      <c r="QUP21" s="28"/>
      <c r="QUQ21" s="28"/>
      <c r="QUR21" s="28"/>
      <c r="QUS21" s="28"/>
      <c r="QUT21" s="28"/>
      <c r="QUU21" s="28"/>
      <c r="QUV21" s="28"/>
      <c r="QUW21" s="28"/>
      <c r="QUX21" s="28"/>
      <c r="QUY21" s="28"/>
      <c r="QUZ21" s="28"/>
      <c r="QVA21" s="28"/>
      <c r="QVB21" s="28"/>
      <c r="QVC21" s="28"/>
      <c r="QVD21" s="28"/>
      <c r="QVE21" s="28"/>
      <c r="QVF21" s="28"/>
      <c r="QVG21" s="28"/>
      <c r="QVH21" s="28"/>
      <c r="QVI21" s="28"/>
      <c r="QVJ21" s="28"/>
      <c r="QVK21" s="28"/>
      <c r="QVL21" s="28"/>
      <c r="QVM21" s="28"/>
      <c r="QVN21" s="28"/>
      <c r="QVO21" s="28"/>
      <c r="QVP21" s="28"/>
      <c r="QVQ21" s="28"/>
      <c r="QVR21" s="28"/>
      <c r="QVS21" s="28"/>
      <c r="QVT21" s="28"/>
      <c r="QVU21" s="28"/>
      <c r="QVV21" s="28"/>
      <c r="QVW21" s="28"/>
      <c r="QVX21" s="28"/>
      <c r="QVY21" s="28"/>
      <c r="QVZ21" s="28"/>
      <c r="QWA21" s="28"/>
      <c r="QWB21" s="28"/>
      <c r="QWC21" s="28"/>
      <c r="QWD21" s="28"/>
      <c r="QWE21" s="28"/>
      <c r="QWF21" s="28"/>
      <c r="QWG21" s="28"/>
      <c r="QWH21" s="28"/>
      <c r="QWI21" s="28"/>
      <c r="QWJ21" s="28"/>
      <c r="QWK21" s="28"/>
      <c r="QWL21" s="28"/>
      <c r="QWM21" s="28"/>
      <c r="QWN21" s="28"/>
      <c r="QWO21" s="28"/>
      <c r="QWP21" s="28"/>
      <c r="QWQ21" s="28"/>
      <c r="QWR21" s="28"/>
      <c r="QWS21" s="28"/>
      <c r="QWT21" s="28"/>
      <c r="QWU21" s="28"/>
      <c r="QWV21" s="28"/>
      <c r="QWW21" s="28"/>
      <c r="QWX21" s="28"/>
      <c r="QWY21" s="28"/>
      <c r="QWZ21" s="28"/>
      <c r="QXA21" s="28"/>
      <c r="QXB21" s="28"/>
      <c r="QXC21" s="28"/>
      <c r="QXD21" s="28"/>
      <c r="QXE21" s="28"/>
      <c r="QXF21" s="28"/>
      <c r="QXG21" s="28"/>
      <c r="QXH21" s="28"/>
      <c r="QXI21" s="28"/>
      <c r="QXJ21" s="28"/>
      <c r="QXK21" s="28"/>
      <c r="QXL21" s="28"/>
      <c r="QXM21" s="28"/>
      <c r="QXN21" s="28"/>
      <c r="QXO21" s="28"/>
      <c r="QXP21" s="28"/>
      <c r="QXQ21" s="28"/>
      <c r="QXR21" s="28"/>
      <c r="QXS21" s="28"/>
      <c r="QXT21" s="28"/>
      <c r="QXU21" s="28"/>
      <c r="QXV21" s="28"/>
      <c r="QXW21" s="28"/>
      <c r="QXX21" s="28"/>
      <c r="QXY21" s="28"/>
      <c r="QXZ21" s="28"/>
      <c r="QYA21" s="28"/>
      <c r="QYB21" s="28"/>
      <c r="QYC21" s="28"/>
      <c r="QYD21" s="28"/>
      <c r="QYE21" s="28"/>
      <c r="QYF21" s="28"/>
      <c r="QYG21" s="28"/>
      <c r="QYH21" s="28"/>
      <c r="QYI21" s="28"/>
      <c r="QYJ21" s="28"/>
      <c r="QYK21" s="28"/>
      <c r="QYL21" s="28"/>
      <c r="QYM21" s="28"/>
      <c r="QYN21" s="28"/>
      <c r="QYO21" s="28"/>
      <c r="QYP21" s="28"/>
      <c r="QYQ21" s="28"/>
      <c r="QYR21" s="28"/>
      <c r="QYS21" s="28"/>
      <c r="QYT21" s="28"/>
      <c r="QYU21" s="28"/>
      <c r="QYV21" s="28"/>
      <c r="QYW21" s="28"/>
      <c r="QYX21" s="28"/>
      <c r="QYY21" s="28"/>
      <c r="QYZ21" s="28"/>
      <c r="QZA21" s="28"/>
      <c r="QZB21" s="28"/>
      <c r="QZC21" s="28"/>
      <c r="QZD21" s="28"/>
      <c r="QZE21" s="28"/>
      <c r="QZF21" s="28"/>
      <c r="QZG21" s="28"/>
      <c r="QZH21" s="28"/>
      <c r="QZI21" s="28"/>
      <c r="QZJ21" s="28"/>
      <c r="QZK21" s="28"/>
      <c r="QZL21" s="28"/>
      <c r="QZM21" s="28"/>
      <c r="QZN21" s="28"/>
      <c r="QZO21" s="28"/>
      <c r="QZP21" s="28"/>
      <c r="QZQ21" s="28"/>
      <c r="QZR21" s="28"/>
      <c r="QZS21" s="28"/>
      <c r="QZT21" s="28"/>
      <c r="QZU21" s="28"/>
      <c r="QZV21" s="28"/>
      <c r="QZW21" s="28"/>
      <c r="QZX21" s="28"/>
      <c r="QZY21" s="28"/>
      <c r="QZZ21" s="28"/>
      <c r="RAA21" s="28"/>
      <c r="RAB21" s="28"/>
      <c r="RAC21" s="28"/>
      <c r="RAD21" s="28"/>
      <c r="RAE21" s="28"/>
      <c r="RAF21" s="28"/>
      <c r="RAG21" s="28"/>
      <c r="RAH21" s="28"/>
      <c r="RAI21" s="28"/>
      <c r="RAJ21" s="28"/>
      <c r="RAK21" s="28"/>
      <c r="RAL21" s="28"/>
      <c r="RAM21" s="28"/>
      <c r="RAN21" s="28"/>
      <c r="RAO21" s="28"/>
      <c r="RAP21" s="28"/>
      <c r="RAQ21" s="28"/>
      <c r="RAR21" s="28"/>
      <c r="RAS21" s="28"/>
      <c r="RAT21" s="28"/>
      <c r="RAU21" s="28"/>
      <c r="RAV21" s="28"/>
      <c r="RAW21" s="28"/>
      <c r="RAX21" s="28"/>
      <c r="RAY21" s="28"/>
      <c r="RAZ21" s="28"/>
      <c r="RBA21" s="28"/>
      <c r="RBB21" s="28"/>
      <c r="RBC21" s="28"/>
      <c r="RBD21" s="28"/>
      <c r="RBE21" s="28"/>
      <c r="RBF21" s="28"/>
      <c r="RBG21" s="28"/>
      <c r="RBH21" s="28"/>
      <c r="RBI21" s="28"/>
      <c r="RBJ21" s="28"/>
      <c r="RBK21" s="28"/>
      <c r="RBL21" s="28"/>
      <c r="RBM21" s="28"/>
      <c r="RBN21" s="28"/>
      <c r="RBO21" s="28"/>
      <c r="RBP21" s="28"/>
      <c r="RBQ21" s="28"/>
      <c r="RBR21" s="28"/>
      <c r="RBS21" s="28"/>
      <c r="RBT21" s="28"/>
      <c r="RBU21" s="28"/>
      <c r="RBV21" s="28"/>
      <c r="RBW21" s="28"/>
      <c r="RBX21" s="28"/>
      <c r="RBY21" s="28"/>
      <c r="RBZ21" s="28"/>
      <c r="RCA21" s="28"/>
      <c r="RCB21" s="28"/>
      <c r="RCC21" s="28"/>
      <c r="RCD21" s="28"/>
      <c r="RCE21" s="28"/>
      <c r="RCF21" s="28"/>
      <c r="RCG21" s="28"/>
      <c r="RCH21" s="28"/>
      <c r="RCI21" s="28"/>
      <c r="RCJ21" s="28"/>
      <c r="RCK21" s="28"/>
      <c r="RCL21" s="28"/>
      <c r="RCM21" s="28"/>
      <c r="RCN21" s="28"/>
      <c r="RCO21" s="28"/>
      <c r="RCP21" s="28"/>
      <c r="RCQ21" s="28"/>
      <c r="RCR21" s="28"/>
      <c r="RCS21" s="28"/>
      <c r="RCT21" s="28"/>
      <c r="RCU21" s="28"/>
      <c r="RCV21" s="28"/>
      <c r="RCW21" s="28"/>
      <c r="RCX21" s="28"/>
      <c r="RCY21" s="28"/>
      <c r="RCZ21" s="28"/>
      <c r="RDA21" s="28"/>
      <c r="RDB21" s="28"/>
      <c r="RDC21" s="28"/>
      <c r="RDD21" s="28"/>
      <c r="RDE21" s="28"/>
      <c r="RDF21" s="28"/>
      <c r="RDG21" s="28"/>
      <c r="RDH21" s="28"/>
      <c r="RDI21" s="28"/>
      <c r="RDJ21" s="28"/>
      <c r="RDK21" s="28"/>
      <c r="RDL21" s="28"/>
      <c r="RDM21" s="28"/>
      <c r="RDN21" s="28"/>
      <c r="RDO21" s="28"/>
      <c r="RDP21" s="28"/>
      <c r="RDQ21" s="28"/>
      <c r="RDR21" s="28"/>
      <c r="RDS21" s="28"/>
      <c r="RDT21" s="28"/>
      <c r="RDU21" s="28"/>
      <c r="RDV21" s="28"/>
      <c r="RDW21" s="28"/>
      <c r="RDX21" s="28"/>
      <c r="RDY21" s="28"/>
      <c r="RDZ21" s="28"/>
      <c r="REA21" s="28"/>
      <c r="REB21" s="28"/>
      <c r="REC21" s="28"/>
      <c r="RED21" s="28"/>
      <c r="REE21" s="28"/>
      <c r="REF21" s="28"/>
      <c r="REG21" s="28"/>
      <c r="REH21" s="28"/>
      <c r="REI21" s="28"/>
      <c r="REJ21" s="28"/>
      <c r="REK21" s="28"/>
      <c r="REL21" s="28"/>
      <c r="REM21" s="28"/>
      <c r="REN21" s="28"/>
      <c r="REO21" s="28"/>
      <c r="REP21" s="28"/>
      <c r="REQ21" s="28"/>
      <c r="RER21" s="28"/>
      <c r="RES21" s="28"/>
      <c r="RET21" s="28"/>
      <c r="REU21" s="28"/>
      <c r="REV21" s="28"/>
      <c r="REW21" s="28"/>
      <c r="REX21" s="28"/>
      <c r="REY21" s="28"/>
      <c r="REZ21" s="28"/>
      <c r="RFA21" s="28"/>
      <c r="RFB21" s="28"/>
      <c r="RFC21" s="28"/>
      <c r="RFD21" s="28"/>
      <c r="RFE21" s="28"/>
      <c r="RFF21" s="28"/>
      <c r="RFG21" s="28"/>
      <c r="RFH21" s="28"/>
      <c r="RFI21" s="28"/>
      <c r="RFJ21" s="28"/>
      <c r="RFK21" s="28"/>
      <c r="RFL21" s="28"/>
      <c r="RFM21" s="28"/>
      <c r="RFN21" s="28"/>
      <c r="RFO21" s="28"/>
      <c r="RFP21" s="28"/>
      <c r="RFQ21" s="28"/>
      <c r="RFR21" s="28"/>
      <c r="RFS21" s="28"/>
      <c r="RFT21" s="28"/>
      <c r="RFU21" s="28"/>
      <c r="RFV21" s="28"/>
      <c r="RFW21" s="28"/>
      <c r="RFX21" s="28"/>
      <c r="RFY21" s="28"/>
      <c r="RFZ21" s="28"/>
      <c r="RGA21" s="28"/>
      <c r="RGB21" s="28"/>
      <c r="RGC21" s="28"/>
      <c r="RGD21" s="28"/>
      <c r="RGE21" s="28"/>
      <c r="RGF21" s="28"/>
      <c r="RGG21" s="28"/>
      <c r="RGH21" s="28"/>
      <c r="RGI21" s="28"/>
      <c r="RGJ21" s="28"/>
      <c r="RGK21" s="28"/>
      <c r="RGL21" s="28"/>
      <c r="RGM21" s="28"/>
      <c r="RGN21" s="28"/>
      <c r="RGO21" s="28"/>
      <c r="RGP21" s="28"/>
      <c r="RGQ21" s="28"/>
      <c r="RGR21" s="28"/>
      <c r="RGS21" s="28"/>
      <c r="RGT21" s="28"/>
      <c r="RGU21" s="28"/>
      <c r="RGV21" s="28"/>
      <c r="RGW21" s="28"/>
      <c r="RGX21" s="28"/>
      <c r="RGY21" s="28"/>
      <c r="RGZ21" s="28"/>
      <c r="RHA21" s="28"/>
      <c r="RHB21" s="28"/>
      <c r="RHC21" s="28"/>
      <c r="RHD21" s="28"/>
      <c r="RHE21" s="28"/>
      <c r="RHF21" s="28"/>
      <c r="RHG21" s="28"/>
      <c r="RHH21" s="28"/>
      <c r="RHI21" s="28"/>
      <c r="RHJ21" s="28"/>
      <c r="RHK21" s="28"/>
      <c r="RHL21" s="28"/>
      <c r="RHM21" s="28"/>
      <c r="RHN21" s="28"/>
      <c r="RHO21" s="28"/>
      <c r="RHP21" s="28"/>
      <c r="RHQ21" s="28"/>
      <c r="RHR21" s="28"/>
      <c r="RHS21" s="28"/>
      <c r="RHT21" s="28"/>
      <c r="RHU21" s="28"/>
      <c r="RHV21" s="28"/>
      <c r="RHW21" s="28"/>
      <c r="RHX21" s="28"/>
      <c r="RHY21" s="28"/>
      <c r="RHZ21" s="28"/>
      <c r="RIA21" s="28"/>
      <c r="RIB21" s="28"/>
      <c r="RIC21" s="28"/>
      <c r="RID21" s="28"/>
      <c r="RIE21" s="28"/>
      <c r="RIF21" s="28"/>
      <c r="RIG21" s="28"/>
      <c r="RIH21" s="28"/>
      <c r="RII21" s="28"/>
      <c r="RIJ21" s="28"/>
      <c r="RIK21" s="28"/>
      <c r="RIL21" s="28"/>
      <c r="RIM21" s="28"/>
      <c r="RIN21" s="28"/>
      <c r="RIO21" s="28"/>
      <c r="RIP21" s="28"/>
      <c r="RIQ21" s="28"/>
      <c r="RIR21" s="28"/>
      <c r="RIS21" s="28"/>
      <c r="RIT21" s="28"/>
      <c r="RIU21" s="28"/>
      <c r="RIV21" s="28"/>
      <c r="RIW21" s="28"/>
      <c r="RIX21" s="28"/>
      <c r="RIY21" s="28"/>
      <c r="RIZ21" s="28"/>
      <c r="RJA21" s="28"/>
      <c r="RJB21" s="28"/>
      <c r="RJC21" s="28"/>
      <c r="RJD21" s="28"/>
      <c r="RJE21" s="28"/>
      <c r="RJF21" s="28"/>
      <c r="RJG21" s="28"/>
      <c r="RJH21" s="28"/>
      <c r="RJI21" s="28"/>
      <c r="RJJ21" s="28"/>
      <c r="RJK21" s="28"/>
      <c r="RJL21" s="28"/>
      <c r="RJM21" s="28"/>
      <c r="RJN21" s="28"/>
      <c r="RJO21" s="28"/>
      <c r="RJP21" s="28"/>
      <c r="RJQ21" s="28"/>
      <c r="RJR21" s="28"/>
      <c r="RJS21" s="28"/>
      <c r="RJT21" s="28"/>
      <c r="RJU21" s="28"/>
      <c r="RJV21" s="28"/>
      <c r="RJW21" s="28"/>
      <c r="RJX21" s="28"/>
      <c r="RJY21" s="28"/>
      <c r="RJZ21" s="28"/>
      <c r="RKA21" s="28"/>
      <c r="RKB21" s="28"/>
      <c r="RKC21" s="28"/>
      <c r="RKD21" s="28"/>
      <c r="RKE21" s="28"/>
      <c r="RKF21" s="28"/>
      <c r="RKG21" s="28"/>
      <c r="RKH21" s="28"/>
      <c r="RKI21" s="28"/>
      <c r="RKJ21" s="28"/>
      <c r="RKK21" s="28"/>
      <c r="RKL21" s="28"/>
      <c r="RKM21" s="28"/>
      <c r="RKN21" s="28"/>
      <c r="RKO21" s="28"/>
      <c r="RKP21" s="28"/>
      <c r="RKQ21" s="28"/>
      <c r="RKR21" s="28"/>
      <c r="RKS21" s="28"/>
      <c r="RKT21" s="28"/>
      <c r="RKU21" s="28"/>
      <c r="RKV21" s="28"/>
      <c r="RKW21" s="28"/>
      <c r="RKX21" s="28"/>
      <c r="RKY21" s="28"/>
      <c r="RKZ21" s="28"/>
      <c r="RLA21" s="28"/>
      <c r="RLB21" s="28"/>
      <c r="RLC21" s="28"/>
      <c r="RLD21" s="28"/>
      <c r="RLE21" s="28"/>
      <c r="RLF21" s="28"/>
      <c r="RLG21" s="28"/>
      <c r="RLH21" s="28"/>
      <c r="RLI21" s="28"/>
      <c r="RLJ21" s="28"/>
      <c r="RLK21" s="28"/>
      <c r="RLL21" s="28"/>
      <c r="RLM21" s="28"/>
      <c r="RLN21" s="28"/>
      <c r="RLO21" s="28"/>
      <c r="RLP21" s="28"/>
      <c r="RLQ21" s="28"/>
      <c r="RLR21" s="28"/>
      <c r="RLS21" s="28"/>
      <c r="RLT21" s="28"/>
      <c r="RLU21" s="28"/>
      <c r="RLV21" s="28"/>
      <c r="RLW21" s="28"/>
      <c r="RLX21" s="28"/>
      <c r="RLY21" s="28"/>
      <c r="RLZ21" s="28"/>
      <c r="RMA21" s="28"/>
      <c r="RMB21" s="28"/>
      <c r="RMC21" s="28"/>
      <c r="RMD21" s="28"/>
      <c r="RME21" s="28"/>
      <c r="RMF21" s="28"/>
      <c r="RMG21" s="28"/>
      <c r="RMH21" s="28"/>
      <c r="RMI21" s="28"/>
      <c r="RMJ21" s="28"/>
      <c r="RMK21" s="28"/>
      <c r="RML21" s="28"/>
      <c r="RMM21" s="28"/>
      <c r="RMN21" s="28"/>
      <c r="RMO21" s="28"/>
      <c r="RMP21" s="28"/>
      <c r="RMQ21" s="28"/>
      <c r="RMR21" s="28"/>
      <c r="RMS21" s="28"/>
      <c r="RMT21" s="28"/>
      <c r="RMU21" s="28"/>
      <c r="RMV21" s="28"/>
      <c r="RMW21" s="28"/>
      <c r="RMX21" s="28"/>
      <c r="RMY21" s="28"/>
      <c r="RMZ21" s="28"/>
      <c r="RNA21" s="28"/>
      <c r="RNB21" s="28"/>
      <c r="RNC21" s="28"/>
      <c r="RND21" s="28"/>
      <c r="RNE21" s="28"/>
      <c r="RNF21" s="28"/>
      <c r="RNG21" s="28"/>
      <c r="RNH21" s="28"/>
      <c r="RNI21" s="28"/>
      <c r="RNJ21" s="28"/>
      <c r="RNK21" s="28"/>
      <c r="RNL21" s="28"/>
      <c r="RNM21" s="28"/>
      <c r="RNN21" s="28"/>
      <c r="RNO21" s="28"/>
      <c r="RNP21" s="28"/>
      <c r="RNQ21" s="28"/>
      <c r="RNR21" s="28"/>
      <c r="RNS21" s="28"/>
      <c r="RNT21" s="28"/>
      <c r="RNU21" s="28"/>
      <c r="RNV21" s="28"/>
      <c r="RNW21" s="28"/>
      <c r="RNX21" s="28"/>
      <c r="RNY21" s="28"/>
      <c r="RNZ21" s="28"/>
      <c r="ROA21" s="28"/>
      <c r="ROB21" s="28"/>
      <c r="ROC21" s="28"/>
      <c r="ROD21" s="28"/>
      <c r="ROE21" s="28"/>
      <c r="ROF21" s="28"/>
      <c r="ROG21" s="28"/>
      <c r="ROH21" s="28"/>
      <c r="ROI21" s="28"/>
      <c r="ROJ21" s="28"/>
      <c r="ROK21" s="28"/>
      <c r="ROL21" s="28"/>
      <c r="ROM21" s="28"/>
      <c r="RON21" s="28"/>
      <c r="ROO21" s="28"/>
      <c r="ROP21" s="28"/>
      <c r="ROQ21" s="28"/>
      <c r="ROR21" s="28"/>
      <c r="ROS21" s="28"/>
      <c r="ROT21" s="28"/>
      <c r="ROU21" s="28"/>
      <c r="ROV21" s="28"/>
      <c r="ROW21" s="28"/>
      <c r="ROX21" s="28"/>
      <c r="ROY21" s="28"/>
      <c r="ROZ21" s="28"/>
      <c r="RPA21" s="28"/>
      <c r="RPB21" s="28"/>
      <c r="RPC21" s="28"/>
      <c r="RPD21" s="28"/>
      <c r="RPE21" s="28"/>
      <c r="RPF21" s="28"/>
      <c r="RPG21" s="28"/>
      <c r="RPH21" s="28"/>
      <c r="RPI21" s="28"/>
      <c r="RPJ21" s="28"/>
      <c r="RPK21" s="28"/>
      <c r="RPL21" s="28"/>
      <c r="RPM21" s="28"/>
      <c r="RPN21" s="28"/>
      <c r="RPO21" s="28"/>
      <c r="RPP21" s="28"/>
      <c r="RPQ21" s="28"/>
      <c r="RPR21" s="28"/>
      <c r="RPS21" s="28"/>
      <c r="RPT21" s="28"/>
      <c r="RPU21" s="28"/>
      <c r="RPV21" s="28"/>
      <c r="RPW21" s="28"/>
      <c r="RPX21" s="28"/>
      <c r="RPY21" s="28"/>
      <c r="RPZ21" s="28"/>
      <c r="RQA21" s="28"/>
      <c r="RQB21" s="28"/>
      <c r="RQC21" s="28"/>
      <c r="RQD21" s="28"/>
      <c r="RQE21" s="28"/>
      <c r="RQF21" s="28"/>
      <c r="RQG21" s="28"/>
      <c r="RQH21" s="28"/>
      <c r="RQI21" s="28"/>
      <c r="RQJ21" s="28"/>
      <c r="RQK21" s="28"/>
      <c r="RQL21" s="28"/>
      <c r="RQM21" s="28"/>
      <c r="RQN21" s="28"/>
      <c r="RQO21" s="28"/>
      <c r="RQP21" s="28"/>
      <c r="RQQ21" s="28"/>
      <c r="RQR21" s="28"/>
      <c r="RQS21" s="28"/>
      <c r="RQT21" s="28"/>
      <c r="RQU21" s="28"/>
      <c r="RQV21" s="28"/>
      <c r="RQW21" s="28"/>
      <c r="RQX21" s="28"/>
      <c r="RQY21" s="28"/>
      <c r="RQZ21" s="28"/>
      <c r="RRA21" s="28"/>
      <c r="RRB21" s="28"/>
      <c r="RRC21" s="28"/>
      <c r="RRD21" s="28"/>
      <c r="RRE21" s="28"/>
      <c r="RRF21" s="28"/>
      <c r="RRG21" s="28"/>
      <c r="RRH21" s="28"/>
      <c r="RRI21" s="28"/>
      <c r="RRJ21" s="28"/>
      <c r="RRK21" s="28"/>
      <c r="RRL21" s="28"/>
      <c r="RRM21" s="28"/>
      <c r="RRN21" s="28"/>
      <c r="RRO21" s="28"/>
      <c r="RRP21" s="28"/>
      <c r="RRQ21" s="28"/>
      <c r="RRR21" s="28"/>
      <c r="RRS21" s="28"/>
      <c r="RRT21" s="28"/>
      <c r="RRU21" s="28"/>
      <c r="RRV21" s="28"/>
      <c r="RRW21" s="28"/>
      <c r="RRX21" s="28"/>
      <c r="RRY21" s="28"/>
      <c r="RRZ21" s="28"/>
      <c r="RSA21" s="28"/>
      <c r="RSB21" s="28"/>
      <c r="RSC21" s="28"/>
      <c r="RSD21" s="28"/>
      <c r="RSE21" s="28"/>
      <c r="RSF21" s="28"/>
      <c r="RSG21" s="28"/>
      <c r="RSH21" s="28"/>
      <c r="RSI21" s="28"/>
      <c r="RSJ21" s="28"/>
      <c r="RSK21" s="28"/>
      <c r="RSL21" s="28"/>
      <c r="RSM21" s="28"/>
      <c r="RSN21" s="28"/>
      <c r="RSO21" s="28"/>
      <c r="RSP21" s="28"/>
      <c r="RSQ21" s="28"/>
      <c r="RSR21" s="28"/>
      <c r="RSS21" s="28"/>
      <c r="RST21" s="28"/>
      <c r="RSU21" s="28"/>
      <c r="RSV21" s="28"/>
      <c r="RSW21" s="28"/>
      <c r="RSX21" s="28"/>
      <c r="RSY21" s="28"/>
      <c r="RSZ21" s="28"/>
      <c r="RTA21" s="28"/>
      <c r="RTB21" s="28"/>
      <c r="RTC21" s="28"/>
      <c r="RTD21" s="28"/>
      <c r="RTE21" s="28"/>
      <c r="RTF21" s="28"/>
      <c r="RTG21" s="28"/>
      <c r="RTH21" s="28"/>
      <c r="RTI21" s="28"/>
      <c r="RTJ21" s="28"/>
      <c r="RTK21" s="28"/>
      <c r="RTL21" s="28"/>
      <c r="RTM21" s="28"/>
      <c r="RTN21" s="28"/>
      <c r="RTO21" s="28"/>
      <c r="RTP21" s="28"/>
      <c r="RTQ21" s="28"/>
      <c r="RTR21" s="28"/>
      <c r="RTS21" s="28"/>
      <c r="RTT21" s="28"/>
      <c r="RTU21" s="28"/>
      <c r="RTV21" s="28"/>
      <c r="RTW21" s="28"/>
      <c r="RTX21" s="28"/>
      <c r="RTY21" s="28"/>
      <c r="RTZ21" s="28"/>
      <c r="RUA21" s="28"/>
      <c r="RUB21" s="28"/>
      <c r="RUC21" s="28"/>
      <c r="RUD21" s="28"/>
      <c r="RUE21" s="28"/>
      <c r="RUF21" s="28"/>
      <c r="RUG21" s="28"/>
      <c r="RUH21" s="28"/>
      <c r="RUI21" s="28"/>
      <c r="RUJ21" s="28"/>
      <c r="RUK21" s="28"/>
      <c r="RUL21" s="28"/>
      <c r="RUM21" s="28"/>
      <c r="RUN21" s="28"/>
      <c r="RUO21" s="28"/>
      <c r="RUP21" s="28"/>
      <c r="RUQ21" s="28"/>
      <c r="RUR21" s="28"/>
      <c r="RUS21" s="28"/>
      <c r="RUT21" s="28"/>
      <c r="RUU21" s="28"/>
      <c r="RUV21" s="28"/>
      <c r="RUW21" s="28"/>
      <c r="RUX21" s="28"/>
      <c r="RUY21" s="28"/>
      <c r="RUZ21" s="28"/>
      <c r="RVA21" s="28"/>
      <c r="RVB21" s="28"/>
      <c r="RVC21" s="28"/>
      <c r="RVD21" s="28"/>
      <c r="RVE21" s="28"/>
      <c r="RVF21" s="28"/>
      <c r="RVG21" s="28"/>
      <c r="RVH21" s="28"/>
      <c r="RVI21" s="28"/>
      <c r="RVJ21" s="28"/>
      <c r="RVK21" s="28"/>
      <c r="RVL21" s="28"/>
      <c r="RVM21" s="28"/>
      <c r="RVN21" s="28"/>
      <c r="RVO21" s="28"/>
      <c r="RVP21" s="28"/>
      <c r="RVQ21" s="28"/>
      <c r="RVR21" s="28"/>
      <c r="RVS21" s="28"/>
      <c r="RVT21" s="28"/>
      <c r="RVU21" s="28"/>
      <c r="RVV21" s="28"/>
      <c r="RVW21" s="28"/>
      <c r="RVX21" s="28"/>
      <c r="RVY21" s="28"/>
      <c r="RVZ21" s="28"/>
      <c r="RWA21" s="28"/>
      <c r="RWB21" s="28"/>
      <c r="RWC21" s="28"/>
      <c r="RWD21" s="28"/>
      <c r="RWE21" s="28"/>
      <c r="RWF21" s="28"/>
      <c r="RWG21" s="28"/>
      <c r="RWH21" s="28"/>
      <c r="RWI21" s="28"/>
      <c r="RWJ21" s="28"/>
      <c r="RWK21" s="28"/>
      <c r="RWL21" s="28"/>
      <c r="RWM21" s="28"/>
      <c r="RWN21" s="28"/>
      <c r="RWO21" s="28"/>
      <c r="RWP21" s="28"/>
      <c r="RWQ21" s="28"/>
      <c r="RWR21" s="28"/>
      <c r="RWS21" s="28"/>
      <c r="RWT21" s="28"/>
      <c r="RWU21" s="28"/>
      <c r="RWV21" s="28"/>
      <c r="RWW21" s="28"/>
      <c r="RWX21" s="28"/>
      <c r="RWY21" s="28"/>
      <c r="RWZ21" s="28"/>
      <c r="RXA21" s="28"/>
      <c r="RXB21" s="28"/>
      <c r="RXC21" s="28"/>
      <c r="RXD21" s="28"/>
      <c r="RXE21" s="28"/>
      <c r="RXF21" s="28"/>
      <c r="RXG21" s="28"/>
      <c r="RXH21" s="28"/>
      <c r="RXI21" s="28"/>
      <c r="RXJ21" s="28"/>
      <c r="RXK21" s="28"/>
      <c r="RXL21" s="28"/>
      <c r="RXM21" s="28"/>
      <c r="RXN21" s="28"/>
      <c r="RXO21" s="28"/>
      <c r="RXP21" s="28"/>
      <c r="RXQ21" s="28"/>
      <c r="RXR21" s="28"/>
      <c r="RXS21" s="28"/>
      <c r="RXT21" s="28"/>
      <c r="RXU21" s="28"/>
      <c r="RXV21" s="28"/>
      <c r="RXW21" s="28"/>
      <c r="RXX21" s="28"/>
      <c r="RXY21" s="28"/>
      <c r="RXZ21" s="28"/>
      <c r="RYA21" s="28"/>
      <c r="RYB21" s="28"/>
      <c r="RYC21" s="28"/>
      <c r="RYD21" s="28"/>
      <c r="RYE21" s="28"/>
      <c r="RYF21" s="28"/>
      <c r="RYG21" s="28"/>
      <c r="RYH21" s="28"/>
      <c r="RYI21" s="28"/>
      <c r="RYJ21" s="28"/>
      <c r="RYK21" s="28"/>
      <c r="RYL21" s="28"/>
      <c r="RYM21" s="28"/>
      <c r="RYN21" s="28"/>
      <c r="RYO21" s="28"/>
      <c r="RYP21" s="28"/>
      <c r="RYQ21" s="28"/>
      <c r="RYR21" s="28"/>
      <c r="RYS21" s="28"/>
      <c r="RYT21" s="28"/>
      <c r="RYU21" s="28"/>
      <c r="RYV21" s="28"/>
      <c r="RYW21" s="28"/>
      <c r="RYX21" s="28"/>
      <c r="RYY21" s="28"/>
      <c r="RYZ21" s="28"/>
      <c r="RZA21" s="28"/>
      <c r="RZB21" s="28"/>
      <c r="RZC21" s="28"/>
      <c r="RZD21" s="28"/>
      <c r="RZE21" s="28"/>
      <c r="RZF21" s="28"/>
      <c r="RZG21" s="28"/>
      <c r="RZH21" s="28"/>
      <c r="RZI21" s="28"/>
      <c r="RZJ21" s="28"/>
      <c r="RZK21" s="28"/>
      <c r="RZL21" s="28"/>
      <c r="RZM21" s="28"/>
      <c r="RZN21" s="28"/>
      <c r="RZO21" s="28"/>
      <c r="RZP21" s="28"/>
      <c r="RZQ21" s="28"/>
      <c r="RZR21" s="28"/>
      <c r="RZS21" s="28"/>
      <c r="RZT21" s="28"/>
      <c r="RZU21" s="28"/>
      <c r="RZV21" s="28"/>
      <c r="RZW21" s="28"/>
      <c r="RZX21" s="28"/>
      <c r="RZY21" s="28"/>
      <c r="RZZ21" s="28"/>
      <c r="SAA21" s="28"/>
      <c r="SAB21" s="28"/>
      <c r="SAC21" s="28"/>
      <c r="SAD21" s="28"/>
      <c r="SAE21" s="28"/>
      <c r="SAF21" s="28"/>
      <c r="SAG21" s="28"/>
      <c r="SAH21" s="28"/>
      <c r="SAI21" s="28"/>
      <c r="SAJ21" s="28"/>
      <c r="SAK21" s="28"/>
      <c r="SAL21" s="28"/>
      <c r="SAM21" s="28"/>
      <c r="SAN21" s="28"/>
      <c r="SAO21" s="28"/>
      <c r="SAP21" s="28"/>
      <c r="SAQ21" s="28"/>
      <c r="SAR21" s="28"/>
      <c r="SAS21" s="28"/>
      <c r="SAT21" s="28"/>
      <c r="SAU21" s="28"/>
      <c r="SAV21" s="28"/>
      <c r="SAW21" s="28"/>
      <c r="SAX21" s="28"/>
      <c r="SAY21" s="28"/>
      <c r="SAZ21" s="28"/>
      <c r="SBA21" s="28"/>
      <c r="SBB21" s="28"/>
      <c r="SBC21" s="28"/>
      <c r="SBD21" s="28"/>
      <c r="SBE21" s="28"/>
      <c r="SBF21" s="28"/>
      <c r="SBG21" s="28"/>
      <c r="SBH21" s="28"/>
      <c r="SBI21" s="28"/>
      <c r="SBJ21" s="28"/>
      <c r="SBK21" s="28"/>
      <c r="SBL21" s="28"/>
      <c r="SBM21" s="28"/>
      <c r="SBN21" s="28"/>
      <c r="SBO21" s="28"/>
      <c r="SBP21" s="28"/>
      <c r="SBQ21" s="28"/>
      <c r="SBR21" s="28"/>
      <c r="SBS21" s="28"/>
      <c r="SBT21" s="28"/>
      <c r="SBU21" s="28"/>
      <c r="SBV21" s="28"/>
      <c r="SBW21" s="28"/>
      <c r="SBX21" s="28"/>
      <c r="SBY21" s="28"/>
      <c r="SBZ21" s="28"/>
      <c r="SCA21" s="28"/>
      <c r="SCB21" s="28"/>
      <c r="SCC21" s="28"/>
      <c r="SCD21" s="28"/>
      <c r="SCE21" s="28"/>
      <c r="SCF21" s="28"/>
      <c r="SCG21" s="28"/>
      <c r="SCH21" s="28"/>
      <c r="SCI21" s="28"/>
      <c r="SCJ21" s="28"/>
      <c r="SCK21" s="28"/>
      <c r="SCL21" s="28"/>
      <c r="SCM21" s="28"/>
      <c r="SCN21" s="28"/>
      <c r="SCO21" s="28"/>
      <c r="SCP21" s="28"/>
      <c r="SCQ21" s="28"/>
      <c r="SCR21" s="28"/>
      <c r="SCS21" s="28"/>
      <c r="SCT21" s="28"/>
      <c r="SCU21" s="28"/>
      <c r="SCV21" s="28"/>
      <c r="SCW21" s="28"/>
      <c r="SCX21" s="28"/>
      <c r="SCY21" s="28"/>
      <c r="SCZ21" s="28"/>
      <c r="SDA21" s="28"/>
      <c r="SDB21" s="28"/>
      <c r="SDC21" s="28"/>
      <c r="SDD21" s="28"/>
      <c r="SDE21" s="28"/>
      <c r="SDF21" s="28"/>
      <c r="SDG21" s="28"/>
      <c r="SDH21" s="28"/>
      <c r="SDI21" s="28"/>
      <c r="SDJ21" s="28"/>
      <c r="SDK21" s="28"/>
      <c r="SDL21" s="28"/>
      <c r="SDM21" s="28"/>
      <c r="SDN21" s="28"/>
      <c r="SDO21" s="28"/>
      <c r="SDP21" s="28"/>
      <c r="SDQ21" s="28"/>
      <c r="SDR21" s="28"/>
      <c r="SDS21" s="28"/>
      <c r="SDT21" s="28"/>
      <c r="SDU21" s="28"/>
      <c r="SDV21" s="28"/>
      <c r="SDW21" s="28"/>
      <c r="SDX21" s="28"/>
      <c r="SDY21" s="28"/>
      <c r="SDZ21" s="28"/>
      <c r="SEA21" s="28"/>
      <c r="SEB21" s="28"/>
      <c r="SEC21" s="28"/>
      <c r="SED21" s="28"/>
      <c r="SEE21" s="28"/>
      <c r="SEF21" s="28"/>
      <c r="SEG21" s="28"/>
      <c r="SEH21" s="28"/>
      <c r="SEI21" s="28"/>
      <c r="SEJ21" s="28"/>
      <c r="SEK21" s="28"/>
      <c r="SEL21" s="28"/>
      <c r="SEM21" s="28"/>
      <c r="SEN21" s="28"/>
      <c r="SEO21" s="28"/>
      <c r="SEP21" s="28"/>
      <c r="SEQ21" s="28"/>
      <c r="SER21" s="28"/>
      <c r="SES21" s="28"/>
      <c r="SET21" s="28"/>
      <c r="SEU21" s="28"/>
      <c r="SEV21" s="28"/>
      <c r="SEW21" s="28"/>
      <c r="SEX21" s="28"/>
      <c r="SEY21" s="28"/>
      <c r="SEZ21" s="28"/>
      <c r="SFA21" s="28"/>
      <c r="SFB21" s="28"/>
      <c r="SFC21" s="28"/>
      <c r="SFD21" s="28"/>
      <c r="SFE21" s="28"/>
      <c r="SFF21" s="28"/>
      <c r="SFG21" s="28"/>
      <c r="SFH21" s="28"/>
      <c r="SFI21" s="28"/>
      <c r="SFJ21" s="28"/>
      <c r="SFK21" s="28"/>
      <c r="SFL21" s="28"/>
      <c r="SFM21" s="28"/>
      <c r="SFN21" s="28"/>
      <c r="SFO21" s="28"/>
      <c r="SFP21" s="28"/>
      <c r="SFQ21" s="28"/>
      <c r="SFR21" s="28"/>
      <c r="SFS21" s="28"/>
      <c r="SFT21" s="28"/>
      <c r="SFU21" s="28"/>
      <c r="SFV21" s="28"/>
      <c r="SFW21" s="28"/>
      <c r="SFX21" s="28"/>
      <c r="SFY21" s="28"/>
      <c r="SFZ21" s="28"/>
      <c r="SGA21" s="28"/>
      <c r="SGB21" s="28"/>
      <c r="SGC21" s="28"/>
      <c r="SGD21" s="28"/>
      <c r="SGE21" s="28"/>
      <c r="SGF21" s="28"/>
      <c r="SGG21" s="28"/>
      <c r="SGH21" s="28"/>
      <c r="SGI21" s="28"/>
      <c r="SGJ21" s="28"/>
      <c r="SGK21" s="28"/>
      <c r="SGL21" s="28"/>
      <c r="SGM21" s="28"/>
      <c r="SGN21" s="28"/>
      <c r="SGO21" s="28"/>
      <c r="SGP21" s="28"/>
      <c r="SGQ21" s="28"/>
      <c r="SGR21" s="28"/>
      <c r="SGS21" s="28"/>
      <c r="SGT21" s="28"/>
      <c r="SGU21" s="28"/>
      <c r="SGV21" s="28"/>
      <c r="SGW21" s="28"/>
      <c r="SGX21" s="28"/>
      <c r="SGY21" s="28"/>
      <c r="SGZ21" s="28"/>
      <c r="SHA21" s="28"/>
      <c r="SHB21" s="28"/>
      <c r="SHC21" s="28"/>
      <c r="SHD21" s="28"/>
      <c r="SHE21" s="28"/>
      <c r="SHF21" s="28"/>
      <c r="SHG21" s="28"/>
      <c r="SHH21" s="28"/>
      <c r="SHI21" s="28"/>
      <c r="SHJ21" s="28"/>
      <c r="SHK21" s="28"/>
      <c r="SHL21" s="28"/>
      <c r="SHM21" s="28"/>
      <c r="SHN21" s="28"/>
      <c r="SHO21" s="28"/>
      <c r="SHP21" s="28"/>
      <c r="SHQ21" s="28"/>
      <c r="SHR21" s="28"/>
      <c r="SHS21" s="28"/>
      <c r="SHT21" s="28"/>
      <c r="SHU21" s="28"/>
      <c r="SHV21" s="28"/>
      <c r="SHW21" s="28"/>
      <c r="SHX21" s="28"/>
      <c r="SHY21" s="28"/>
      <c r="SHZ21" s="28"/>
      <c r="SIA21" s="28"/>
      <c r="SIB21" s="28"/>
      <c r="SIC21" s="28"/>
      <c r="SID21" s="28"/>
      <c r="SIE21" s="28"/>
      <c r="SIF21" s="28"/>
      <c r="SIG21" s="28"/>
      <c r="SIH21" s="28"/>
      <c r="SII21" s="28"/>
      <c r="SIJ21" s="28"/>
      <c r="SIK21" s="28"/>
      <c r="SIL21" s="28"/>
      <c r="SIM21" s="28"/>
      <c r="SIN21" s="28"/>
      <c r="SIO21" s="28"/>
      <c r="SIP21" s="28"/>
      <c r="SIQ21" s="28"/>
      <c r="SIR21" s="28"/>
      <c r="SIS21" s="28"/>
      <c r="SIT21" s="28"/>
      <c r="SIU21" s="28"/>
      <c r="SIV21" s="28"/>
      <c r="SIW21" s="28"/>
      <c r="SIX21" s="28"/>
      <c r="SIY21" s="28"/>
      <c r="SIZ21" s="28"/>
      <c r="SJA21" s="28"/>
      <c r="SJB21" s="28"/>
      <c r="SJC21" s="28"/>
      <c r="SJD21" s="28"/>
      <c r="SJE21" s="28"/>
      <c r="SJF21" s="28"/>
      <c r="SJG21" s="28"/>
      <c r="SJH21" s="28"/>
      <c r="SJI21" s="28"/>
      <c r="SJJ21" s="28"/>
      <c r="SJK21" s="28"/>
      <c r="SJL21" s="28"/>
      <c r="SJM21" s="28"/>
      <c r="SJN21" s="28"/>
      <c r="SJO21" s="28"/>
      <c r="SJP21" s="28"/>
      <c r="SJQ21" s="28"/>
      <c r="SJR21" s="28"/>
      <c r="SJS21" s="28"/>
      <c r="SJT21" s="28"/>
      <c r="SJU21" s="28"/>
      <c r="SJV21" s="28"/>
      <c r="SJW21" s="28"/>
      <c r="SJX21" s="28"/>
      <c r="SJY21" s="28"/>
      <c r="SJZ21" s="28"/>
      <c r="SKA21" s="28"/>
      <c r="SKB21" s="28"/>
      <c r="SKC21" s="28"/>
      <c r="SKD21" s="28"/>
      <c r="SKE21" s="28"/>
      <c r="SKF21" s="28"/>
      <c r="SKG21" s="28"/>
      <c r="SKH21" s="28"/>
      <c r="SKI21" s="28"/>
      <c r="SKJ21" s="28"/>
      <c r="SKK21" s="28"/>
      <c r="SKL21" s="28"/>
      <c r="SKM21" s="28"/>
      <c r="SKN21" s="28"/>
      <c r="SKO21" s="28"/>
      <c r="SKP21" s="28"/>
      <c r="SKQ21" s="28"/>
      <c r="SKR21" s="28"/>
      <c r="SKS21" s="28"/>
      <c r="SKT21" s="28"/>
      <c r="SKU21" s="28"/>
      <c r="SKV21" s="28"/>
      <c r="SKW21" s="28"/>
      <c r="SKX21" s="28"/>
      <c r="SKY21" s="28"/>
      <c r="SKZ21" s="28"/>
      <c r="SLA21" s="28"/>
      <c r="SLB21" s="28"/>
      <c r="SLC21" s="28"/>
      <c r="SLD21" s="28"/>
      <c r="SLE21" s="28"/>
      <c r="SLF21" s="28"/>
      <c r="SLG21" s="28"/>
      <c r="SLH21" s="28"/>
      <c r="SLI21" s="28"/>
      <c r="SLJ21" s="28"/>
      <c r="SLK21" s="28"/>
      <c r="SLL21" s="28"/>
      <c r="SLM21" s="28"/>
      <c r="SLN21" s="28"/>
      <c r="SLO21" s="28"/>
      <c r="SLP21" s="28"/>
      <c r="SLQ21" s="28"/>
      <c r="SLR21" s="28"/>
      <c r="SLS21" s="28"/>
      <c r="SLT21" s="28"/>
      <c r="SLU21" s="28"/>
      <c r="SLV21" s="28"/>
      <c r="SLW21" s="28"/>
      <c r="SLX21" s="28"/>
      <c r="SLY21" s="28"/>
      <c r="SLZ21" s="28"/>
      <c r="SMA21" s="28"/>
      <c r="SMB21" s="28"/>
      <c r="SMC21" s="28"/>
      <c r="SMD21" s="28"/>
      <c r="SME21" s="28"/>
      <c r="SMF21" s="28"/>
      <c r="SMG21" s="28"/>
      <c r="SMH21" s="28"/>
      <c r="SMI21" s="28"/>
      <c r="SMJ21" s="28"/>
      <c r="SMK21" s="28"/>
      <c r="SML21" s="28"/>
      <c r="SMM21" s="28"/>
      <c r="SMN21" s="28"/>
      <c r="SMO21" s="28"/>
      <c r="SMP21" s="28"/>
      <c r="SMQ21" s="28"/>
      <c r="SMR21" s="28"/>
      <c r="SMS21" s="28"/>
      <c r="SMT21" s="28"/>
      <c r="SMU21" s="28"/>
      <c r="SMV21" s="28"/>
      <c r="SMW21" s="28"/>
      <c r="SMX21" s="28"/>
      <c r="SMY21" s="28"/>
      <c r="SMZ21" s="28"/>
      <c r="SNA21" s="28"/>
      <c r="SNB21" s="28"/>
      <c r="SNC21" s="28"/>
      <c r="SND21" s="28"/>
      <c r="SNE21" s="28"/>
      <c r="SNF21" s="28"/>
      <c r="SNG21" s="28"/>
      <c r="SNH21" s="28"/>
      <c r="SNI21" s="28"/>
      <c r="SNJ21" s="28"/>
      <c r="SNK21" s="28"/>
      <c r="SNL21" s="28"/>
      <c r="SNM21" s="28"/>
      <c r="SNN21" s="28"/>
      <c r="SNO21" s="28"/>
      <c r="SNP21" s="28"/>
      <c r="SNQ21" s="28"/>
      <c r="SNR21" s="28"/>
      <c r="SNS21" s="28"/>
      <c r="SNT21" s="28"/>
      <c r="SNU21" s="28"/>
      <c r="SNV21" s="28"/>
      <c r="SNW21" s="28"/>
      <c r="SNX21" s="28"/>
      <c r="SNY21" s="28"/>
      <c r="SNZ21" s="28"/>
      <c r="SOA21" s="28"/>
      <c r="SOB21" s="28"/>
      <c r="SOC21" s="28"/>
      <c r="SOD21" s="28"/>
      <c r="SOE21" s="28"/>
      <c r="SOF21" s="28"/>
      <c r="SOG21" s="28"/>
      <c r="SOH21" s="28"/>
      <c r="SOI21" s="28"/>
      <c r="SOJ21" s="28"/>
      <c r="SOK21" s="28"/>
      <c r="SOL21" s="28"/>
      <c r="SOM21" s="28"/>
      <c r="SON21" s="28"/>
      <c r="SOO21" s="28"/>
      <c r="SOP21" s="28"/>
      <c r="SOQ21" s="28"/>
      <c r="SOR21" s="28"/>
      <c r="SOS21" s="28"/>
      <c r="SOT21" s="28"/>
      <c r="SOU21" s="28"/>
      <c r="SOV21" s="28"/>
      <c r="SOW21" s="28"/>
      <c r="SOX21" s="28"/>
      <c r="SOY21" s="28"/>
      <c r="SOZ21" s="28"/>
      <c r="SPA21" s="28"/>
      <c r="SPB21" s="28"/>
      <c r="SPC21" s="28"/>
      <c r="SPD21" s="28"/>
      <c r="SPE21" s="28"/>
      <c r="SPF21" s="28"/>
      <c r="SPG21" s="28"/>
      <c r="SPH21" s="28"/>
      <c r="SPI21" s="28"/>
      <c r="SPJ21" s="28"/>
      <c r="SPK21" s="28"/>
      <c r="SPL21" s="28"/>
      <c r="SPM21" s="28"/>
      <c r="SPN21" s="28"/>
      <c r="SPO21" s="28"/>
      <c r="SPP21" s="28"/>
      <c r="SPQ21" s="28"/>
      <c r="SPR21" s="28"/>
      <c r="SPS21" s="28"/>
      <c r="SPT21" s="28"/>
      <c r="SPU21" s="28"/>
      <c r="SPV21" s="28"/>
      <c r="SPW21" s="28"/>
      <c r="SPX21" s="28"/>
      <c r="SPY21" s="28"/>
      <c r="SPZ21" s="28"/>
      <c r="SQA21" s="28"/>
      <c r="SQB21" s="28"/>
      <c r="SQC21" s="28"/>
      <c r="SQD21" s="28"/>
      <c r="SQE21" s="28"/>
      <c r="SQF21" s="28"/>
      <c r="SQG21" s="28"/>
      <c r="SQH21" s="28"/>
      <c r="SQI21" s="28"/>
      <c r="SQJ21" s="28"/>
      <c r="SQK21" s="28"/>
      <c r="SQL21" s="28"/>
      <c r="SQM21" s="28"/>
      <c r="SQN21" s="28"/>
      <c r="SQO21" s="28"/>
      <c r="SQP21" s="28"/>
      <c r="SQQ21" s="28"/>
      <c r="SQR21" s="28"/>
      <c r="SQS21" s="28"/>
      <c r="SQT21" s="28"/>
      <c r="SQU21" s="28"/>
      <c r="SQV21" s="28"/>
      <c r="SQW21" s="28"/>
      <c r="SQX21" s="28"/>
      <c r="SQY21" s="28"/>
      <c r="SQZ21" s="28"/>
      <c r="SRA21" s="28"/>
      <c r="SRB21" s="28"/>
      <c r="SRC21" s="28"/>
      <c r="SRD21" s="28"/>
      <c r="SRE21" s="28"/>
      <c r="SRF21" s="28"/>
      <c r="SRG21" s="28"/>
      <c r="SRH21" s="28"/>
      <c r="SRI21" s="28"/>
      <c r="SRJ21" s="28"/>
      <c r="SRK21" s="28"/>
      <c r="SRL21" s="28"/>
      <c r="SRM21" s="28"/>
      <c r="SRN21" s="28"/>
      <c r="SRO21" s="28"/>
      <c r="SRP21" s="28"/>
      <c r="SRQ21" s="28"/>
      <c r="SRR21" s="28"/>
      <c r="SRS21" s="28"/>
      <c r="SRT21" s="28"/>
      <c r="SRU21" s="28"/>
      <c r="SRV21" s="28"/>
      <c r="SRW21" s="28"/>
      <c r="SRX21" s="28"/>
      <c r="SRY21" s="28"/>
      <c r="SRZ21" s="28"/>
      <c r="SSA21" s="28"/>
      <c r="SSB21" s="28"/>
      <c r="SSC21" s="28"/>
      <c r="SSD21" s="28"/>
      <c r="SSE21" s="28"/>
      <c r="SSF21" s="28"/>
      <c r="SSG21" s="28"/>
      <c r="SSH21" s="28"/>
      <c r="SSI21" s="28"/>
      <c r="SSJ21" s="28"/>
      <c r="SSK21" s="28"/>
      <c r="SSL21" s="28"/>
      <c r="SSM21" s="28"/>
      <c r="SSN21" s="28"/>
      <c r="SSO21" s="28"/>
      <c r="SSP21" s="28"/>
      <c r="SSQ21" s="28"/>
      <c r="SSR21" s="28"/>
      <c r="SSS21" s="28"/>
      <c r="SST21" s="28"/>
      <c r="SSU21" s="28"/>
      <c r="SSV21" s="28"/>
      <c r="SSW21" s="28"/>
      <c r="SSX21" s="28"/>
      <c r="SSY21" s="28"/>
      <c r="SSZ21" s="28"/>
      <c r="STA21" s="28"/>
      <c r="STB21" s="28"/>
      <c r="STC21" s="28"/>
      <c r="STD21" s="28"/>
      <c r="STE21" s="28"/>
      <c r="STF21" s="28"/>
      <c r="STG21" s="28"/>
      <c r="STH21" s="28"/>
      <c r="STI21" s="28"/>
      <c r="STJ21" s="28"/>
      <c r="STK21" s="28"/>
      <c r="STL21" s="28"/>
      <c r="STM21" s="28"/>
      <c r="STN21" s="28"/>
      <c r="STO21" s="28"/>
      <c r="STP21" s="28"/>
      <c r="STQ21" s="28"/>
      <c r="STR21" s="28"/>
      <c r="STS21" s="28"/>
      <c r="STT21" s="28"/>
      <c r="STU21" s="28"/>
      <c r="STV21" s="28"/>
      <c r="STW21" s="28"/>
      <c r="STX21" s="28"/>
      <c r="STY21" s="28"/>
      <c r="STZ21" s="28"/>
      <c r="SUA21" s="28"/>
      <c r="SUB21" s="28"/>
      <c r="SUC21" s="28"/>
      <c r="SUD21" s="28"/>
      <c r="SUE21" s="28"/>
      <c r="SUF21" s="28"/>
      <c r="SUG21" s="28"/>
      <c r="SUH21" s="28"/>
      <c r="SUI21" s="28"/>
      <c r="SUJ21" s="28"/>
      <c r="SUK21" s="28"/>
      <c r="SUL21" s="28"/>
      <c r="SUM21" s="28"/>
      <c r="SUN21" s="28"/>
      <c r="SUO21" s="28"/>
      <c r="SUP21" s="28"/>
      <c r="SUQ21" s="28"/>
      <c r="SUR21" s="28"/>
      <c r="SUS21" s="28"/>
      <c r="SUT21" s="28"/>
      <c r="SUU21" s="28"/>
      <c r="SUV21" s="28"/>
      <c r="SUW21" s="28"/>
      <c r="SUX21" s="28"/>
      <c r="SUY21" s="28"/>
      <c r="SUZ21" s="28"/>
      <c r="SVA21" s="28"/>
      <c r="SVB21" s="28"/>
      <c r="SVC21" s="28"/>
      <c r="SVD21" s="28"/>
      <c r="SVE21" s="28"/>
      <c r="SVF21" s="28"/>
      <c r="SVG21" s="28"/>
      <c r="SVH21" s="28"/>
      <c r="SVI21" s="28"/>
      <c r="SVJ21" s="28"/>
      <c r="SVK21" s="28"/>
      <c r="SVL21" s="28"/>
      <c r="SVM21" s="28"/>
      <c r="SVN21" s="28"/>
      <c r="SVO21" s="28"/>
      <c r="SVP21" s="28"/>
      <c r="SVQ21" s="28"/>
      <c r="SVR21" s="28"/>
      <c r="SVS21" s="28"/>
      <c r="SVT21" s="28"/>
      <c r="SVU21" s="28"/>
      <c r="SVV21" s="28"/>
      <c r="SVW21" s="28"/>
      <c r="SVX21" s="28"/>
      <c r="SVY21" s="28"/>
      <c r="SVZ21" s="28"/>
      <c r="SWA21" s="28"/>
      <c r="SWB21" s="28"/>
      <c r="SWC21" s="28"/>
      <c r="SWD21" s="28"/>
      <c r="SWE21" s="28"/>
      <c r="SWF21" s="28"/>
      <c r="SWG21" s="28"/>
      <c r="SWH21" s="28"/>
      <c r="SWI21" s="28"/>
      <c r="SWJ21" s="28"/>
      <c r="SWK21" s="28"/>
      <c r="SWL21" s="28"/>
      <c r="SWM21" s="28"/>
      <c r="SWN21" s="28"/>
      <c r="SWO21" s="28"/>
      <c r="SWP21" s="28"/>
      <c r="SWQ21" s="28"/>
      <c r="SWR21" s="28"/>
      <c r="SWS21" s="28"/>
      <c r="SWT21" s="28"/>
      <c r="SWU21" s="28"/>
      <c r="SWV21" s="28"/>
      <c r="SWW21" s="28"/>
      <c r="SWX21" s="28"/>
      <c r="SWY21" s="28"/>
      <c r="SWZ21" s="28"/>
      <c r="SXA21" s="28"/>
      <c r="SXB21" s="28"/>
      <c r="SXC21" s="28"/>
      <c r="SXD21" s="28"/>
      <c r="SXE21" s="28"/>
      <c r="SXF21" s="28"/>
      <c r="SXG21" s="28"/>
      <c r="SXH21" s="28"/>
      <c r="SXI21" s="28"/>
      <c r="SXJ21" s="28"/>
      <c r="SXK21" s="28"/>
      <c r="SXL21" s="28"/>
      <c r="SXM21" s="28"/>
      <c r="SXN21" s="28"/>
      <c r="SXO21" s="28"/>
      <c r="SXP21" s="28"/>
      <c r="SXQ21" s="28"/>
      <c r="SXR21" s="28"/>
      <c r="SXS21" s="28"/>
      <c r="SXT21" s="28"/>
      <c r="SXU21" s="28"/>
      <c r="SXV21" s="28"/>
      <c r="SXW21" s="28"/>
      <c r="SXX21" s="28"/>
      <c r="SXY21" s="28"/>
      <c r="SXZ21" s="28"/>
      <c r="SYA21" s="28"/>
      <c r="SYB21" s="28"/>
      <c r="SYC21" s="28"/>
      <c r="SYD21" s="28"/>
      <c r="SYE21" s="28"/>
      <c r="SYF21" s="28"/>
      <c r="SYG21" s="28"/>
      <c r="SYH21" s="28"/>
      <c r="SYI21" s="28"/>
      <c r="SYJ21" s="28"/>
      <c r="SYK21" s="28"/>
      <c r="SYL21" s="28"/>
      <c r="SYM21" s="28"/>
      <c r="SYN21" s="28"/>
      <c r="SYO21" s="28"/>
      <c r="SYP21" s="28"/>
      <c r="SYQ21" s="28"/>
      <c r="SYR21" s="28"/>
      <c r="SYS21" s="28"/>
      <c r="SYT21" s="28"/>
      <c r="SYU21" s="28"/>
      <c r="SYV21" s="28"/>
      <c r="SYW21" s="28"/>
      <c r="SYX21" s="28"/>
      <c r="SYY21" s="28"/>
      <c r="SYZ21" s="28"/>
      <c r="SZA21" s="28"/>
      <c r="SZB21" s="28"/>
      <c r="SZC21" s="28"/>
      <c r="SZD21" s="28"/>
      <c r="SZE21" s="28"/>
      <c r="SZF21" s="28"/>
      <c r="SZG21" s="28"/>
      <c r="SZH21" s="28"/>
      <c r="SZI21" s="28"/>
      <c r="SZJ21" s="28"/>
      <c r="SZK21" s="28"/>
      <c r="SZL21" s="28"/>
      <c r="SZM21" s="28"/>
      <c r="SZN21" s="28"/>
      <c r="SZO21" s="28"/>
      <c r="SZP21" s="28"/>
      <c r="SZQ21" s="28"/>
      <c r="SZR21" s="28"/>
      <c r="SZS21" s="28"/>
      <c r="SZT21" s="28"/>
      <c r="SZU21" s="28"/>
      <c r="SZV21" s="28"/>
      <c r="SZW21" s="28"/>
      <c r="SZX21" s="28"/>
      <c r="SZY21" s="28"/>
      <c r="SZZ21" s="28"/>
      <c r="TAA21" s="28"/>
      <c r="TAB21" s="28"/>
      <c r="TAC21" s="28"/>
      <c r="TAD21" s="28"/>
      <c r="TAE21" s="28"/>
      <c r="TAF21" s="28"/>
      <c r="TAG21" s="28"/>
      <c r="TAH21" s="28"/>
      <c r="TAI21" s="28"/>
      <c r="TAJ21" s="28"/>
      <c r="TAK21" s="28"/>
      <c r="TAL21" s="28"/>
      <c r="TAM21" s="28"/>
      <c r="TAN21" s="28"/>
      <c r="TAO21" s="28"/>
      <c r="TAP21" s="28"/>
      <c r="TAQ21" s="28"/>
      <c r="TAR21" s="28"/>
      <c r="TAS21" s="28"/>
      <c r="TAT21" s="28"/>
      <c r="TAU21" s="28"/>
      <c r="TAV21" s="28"/>
      <c r="TAW21" s="28"/>
      <c r="TAX21" s="28"/>
      <c r="TAY21" s="28"/>
      <c r="TAZ21" s="28"/>
      <c r="TBA21" s="28"/>
      <c r="TBB21" s="28"/>
      <c r="TBC21" s="28"/>
      <c r="TBD21" s="28"/>
      <c r="TBE21" s="28"/>
      <c r="TBF21" s="28"/>
      <c r="TBG21" s="28"/>
      <c r="TBH21" s="28"/>
      <c r="TBI21" s="28"/>
      <c r="TBJ21" s="28"/>
      <c r="TBK21" s="28"/>
      <c r="TBL21" s="28"/>
      <c r="TBM21" s="28"/>
      <c r="TBN21" s="28"/>
      <c r="TBO21" s="28"/>
      <c r="TBP21" s="28"/>
      <c r="TBQ21" s="28"/>
      <c r="TBR21" s="28"/>
      <c r="TBS21" s="28"/>
      <c r="TBT21" s="28"/>
      <c r="TBU21" s="28"/>
      <c r="TBV21" s="28"/>
      <c r="TBW21" s="28"/>
      <c r="TBX21" s="28"/>
      <c r="TBY21" s="28"/>
      <c r="TBZ21" s="28"/>
      <c r="TCA21" s="28"/>
      <c r="TCB21" s="28"/>
      <c r="TCC21" s="28"/>
      <c r="TCD21" s="28"/>
      <c r="TCE21" s="28"/>
      <c r="TCF21" s="28"/>
      <c r="TCG21" s="28"/>
      <c r="TCH21" s="28"/>
      <c r="TCI21" s="28"/>
      <c r="TCJ21" s="28"/>
      <c r="TCK21" s="28"/>
      <c r="TCL21" s="28"/>
      <c r="TCM21" s="28"/>
      <c r="TCN21" s="28"/>
      <c r="TCO21" s="28"/>
      <c r="TCP21" s="28"/>
      <c r="TCQ21" s="28"/>
      <c r="TCR21" s="28"/>
      <c r="TCS21" s="28"/>
      <c r="TCT21" s="28"/>
      <c r="TCU21" s="28"/>
      <c r="TCV21" s="28"/>
      <c r="TCW21" s="28"/>
      <c r="TCX21" s="28"/>
      <c r="TCY21" s="28"/>
      <c r="TCZ21" s="28"/>
      <c r="TDA21" s="28"/>
      <c r="TDB21" s="28"/>
      <c r="TDC21" s="28"/>
      <c r="TDD21" s="28"/>
      <c r="TDE21" s="28"/>
      <c r="TDF21" s="28"/>
      <c r="TDG21" s="28"/>
      <c r="TDH21" s="28"/>
      <c r="TDI21" s="28"/>
      <c r="TDJ21" s="28"/>
      <c r="TDK21" s="28"/>
      <c r="TDL21" s="28"/>
      <c r="TDM21" s="28"/>
      <c r="TDN21" s="28"/>
      <c r="TDO21" s="28"/>
      <c r="TDP21" s="28"/>
      <c r="TDQ21" s="28"/>
      <c r="TDR21" s="28"/>
      <c r="TDS21" s="28"/>
      <c r="TDT21" s="28"/>
      <c r="TDU21" s="28"/>
      <c r="TDV21" s="28"/>
      <c r="TDW21" s="28"/>
      <c r="TDX21" s="28"/>
      <c r="TDY21" s="28"/>
      <c r="TDZ21" s="28"/>
      <c r="TEA21" s="28"/>
      <c r="TEB21" s="28"/>
      <c r="TEC21" s="28"/>
      <c r="TED21" s="28"/>
      <c r="TEE21" s="28"/>
      <c r="TEF21" s="28"/>
      <c r="TEG21" s="28"/>
      <c r="TEH21" s="28"/>
      <c r="TEI21" s="28"/>
      <c r="TEJ21" s="28"/>
      <c r="TEK21" s="28"/>
      <c r="TEL21" s="28"/>
      <c r="TEM21" s="28"/>
      <c r="TEN21" s="28"/>
      <c r="TEO21" s="28"/>
      <c r="TEP21" s="28"/>
      <c r="TEQ21" s="28"/>
      <c r="TER21" s="28"/>
      <c r="TES21" s="28"/>
      <c r="TET21" s="28"/>
      <c r="TEU21" s="28"/>
      <c r="TEV21" s="28"/>
      <c r="TEW21" s="28"/>
      <c r="TEX21" s="28"/>
      <c r="TEY21" s="28"/>
      <c r="TEZ21" s="28"/>
      <c r="TFA21" s="28"/>
      <c r="TFB21" s="28"/>
      <c r="TFC21" s="28"/>
      <c r="TFD21" s="28"/>
      <c r="TFE21" s="28"/>
      <c r="TFF21" s="28"/>
      <c r="TFG21" s="28"/>
      <c r="TFH21" s="28"/>
      <c r="TFI21" s="28"/>
      <c r="TFJ21" s="28"/>
      <c r="TFK21" s="28"/>
      <c r="TFL21" s="28"/>
      <c r="TFM21" s="28"/>
      <c r="TFN21" s="28"/>
      <c r="TFO21" s="28"/>
      <c r="TFP21" s="28"/>
      <c r="TFQ21" s="28"/>
      <c r="TFR21" s="28"/>
      <c r="TFS21" s="28"/>
      <c r="TFT21" s="28"/>
      <c r="TFU21" s="28"/>
      <c r="TFV21" s="28"/>
      <c r="TFW21" s="28"/>
      <c r="TFX21" s="28"/>
      <c r="TFY21" s="28"/>
      <c r="TFZ21" s="28"/>
      <c r="TGA21" s="28"/>
      <c r="TGB21" s="28"/>
      <c r="TGC21" s="28"/>
      <c r="TGD21" s="28"/>
      <c r="TGE21" s="28"/>
      <c r="TGF21" s="28"/>
      <c r="TGG21" s="28"/>
      <c r="TGH21" s="28"/>
      <c r="TGI21" s="28"/>
      <c r="TGJ21" s="28"/>
      <c r="TGK21" s="28"/>
      <c r="TGL21" s="28"/>
      <c r="TGM21" s="28"/>
      <c r="TGN21" s="28"/>
      <c r="TGO21" s="28"/>
      <c r="TGP21" s="28"/>
      <c r="TGQ21" s="28"/>
      <c r="TGR21" s="28"/>
      <c r="TGS21" s="28"/>
      <c r="TGT21" s="28"/>
      <c r="TGU21" s="28"/>
      <c r="TGV21" s="28"/>
      <c r="TGW21" s="28"/>
      <c r="TGX21" s="28"/>
      <c r="TGY21" s="28"/>
      <c r="TGZ21" s="28"/>
      <c r="THA21" s="28"/>
      <c r="THB21" s="28"/>
      <c r="THC21" s="28"/>
      <c r="THD21" s="28"/>
      <c r="THE21" s="28"/>
      <c r="THF21" s="28"/>
      <c r="THG21" s="28"/>
      <c r="THH21" s="28"/>
      <c r="THI21" s="28"/>
      <c r="THJ21" s="28"/>
      <c r="THK21" s="28"/>
      <c r="THL21" s="28"/>
      <c r="THM21" s="28"/>
      <c r="THN21" s="28"/>
      <c r="THO21" s="28"/>
      <c r="THP21" s="28"/>
      <c r="THQ21" s="28"/>
      <c r="THR21" s="28"/>
      <c r="THS21" s="28"/>
      <c r="THT21" s="28"/>
      <c r="THU21" s="28"/>
      <c r="THV21" s="28"/>
      <c r="THW21" s="28"/>
      <c r="THX21" s="28"/>
      <c r="THY21" s="28"/>
      <c r="THZ21" s="28"/>
      <c r="TIA21" s="28"/>
      <c r="TIB21" s="28"/>
      <c r="TIC21" s="28"/>
      <c r="TID21" s="28"/>
      <c r="TIE21" s="28"/>
      <c r="TIF21" s="28"/>
      <c r="TIG21" s="28"/>
      <c r="TIH21" s="28"/>
      <c r="TII21" s="28"/>
      <c r="TIJ21" s="28"/>
      <c r="TIK21" s="28"/>
      <c r="TIL21" s="28"/>
      <c r="TIM21" s="28"/>
      <c r="TIN21" s="28"/>
      <c r="TIO21" s="28"/>
      <c r="TIP21" s="28"/>
      <c r="TIQ21" s="28"/>
      <c r="TIR21" s="28"/>
      <c r="TIS21" s="28"/>
      <c r="TIT21" s="28"/>
      <c r="TIU21" s="28"/>
      <c r="TIV21" s="28"/>
      <c r="TIW21" s="28"/>
      <c r="TIX21" s="28"/>
      <c r="TIY21" s="28"/>
      <c r="TIZ21" s="28"/>
      <c r="TJA21" s="28"/>
      <c r="TJB21" s="28"/>
      <c r="TJC21" s="28"/>
      <c r="TJD21" s="28"/>
      <c r="TJE21" s="28"/>
      <c r="TJF21" s="28"/>
      <c r="TJG21" s="28"/>
      <c r="TJH21" s="28"/>
      <c r="TJI21" s="28"/>
      <c r="TJJ21" s="28"/>
      <c r="TJK21" s="28"/>
      <c r="TJL21" s="28"/>
      <c r="TJM21" s="28"/>
      <c r="TJN21" s="28"/>
      <c r="TJO21" s="28"/>
      <c r="TJP21" s="28"/>
      <c r="TJQ21" s="28"/>
      <c r="TJR21" s="28"/>
      <c r="TJS21" s="28"/>
      <c r="TJT21" s="28"/>
      <c r="TJU21" s="28"/>
      <c r="TJV21" s="28"/>
      <c r="TJW21" s="28"/>
      <c r="TJX21" s="28"/>
      <c r="TJY21" s="28"/>
      <c r="TJZ21" s="28"/>
      <c r="TKA21" s="28"/>
      <c r="TKB21" s="28"/>
      <c r="TKC21" s="28"/>
      <c r="TKD21" s="28"/>
      <c r="TKE21" s="28"/>
      <c r="TKF21" s="28"/>
      <c r="TKG21" s="28"/>
      <c r="TKH21" s="28"/>
      <c r="TKI21" s="28"/>
      <c r="TKJ21" s="28"/>
      <c r="TKK21" s="28"/>
      <c r="TKL21" s="28"/>
      <c r="TKM21" s="28"/>
      <c r="TKN21" s="28"/>
      <c r="TKO21" s="28"/>
      <c r="TKP21" s="28"/>
      <c r="TKQ21" s="28"/>
      <c r="TKR21" s="28"/>
      <c r="TKS21" s="28"/>
      <c r="TKT21" s="28"/>
      <c r="TKU21" s="28"/>
      <c r="TKV21" s="28"/>
      <c r="TKW21" s="28"/>
      <c r="TKX21" s="28"/>
      <c r="TKY21" s="28"/>
      <c r="TKZ21" s="28"/>
      <c r="TLA21" s="28"/>
      <c r="TLB21" s="28"/>
      <c r="TLC21" s="28"/>
      <c r="TLD21" s="28"/>
      <c r="TLE21" s="28"/>
      <c r="TLF21" s="28"/>
      <c r="TLG21" s="28"/>
      <c r="TLH21" s="28"/>
      <c r="TLI21" s="28"/>
      <c r="TLJ21" s="28"/>
      <c r="TLK21" s="28"/>
      <c r="TLL21" s="28"/>
      <c r="TLM21" s="28"/>
      <c r="TLN21" s="28"/>
      <c r="TLO21" s="28"/>
      <c r="TLP21" s="28"/>
      <c r="TLQ21" s="28"/>
      <c r="TLR21" s="28"/>
      <c r="TLS21" s="28"/>
      <c r="TLT21" s="28"/>
      <c r="TLU21" s="28"/>
      <c r="TLV21" s="28"/>
      <c r="TLW21" s="28"/>
      <c r="TLX21" s="28"/>
      <c r="TLY21" s="28"/>
      <c r="TLZ21" s="28"/>
      <c r="TMA21" s="28"/>
      <c r="TMB21" s="28"/>
      <c r="TMC21" s="28"/>
      <c r="TMD21" s="28"/>
      <c r="TME21" s="28"/>
      <c r="TMF21" s="28"/>
      <c r="TMG21" s="28"/>
      <c r="TMH21" s="28"/>
      <c r="TMI21" s="28"/>
      <c r="TMJ21" s="28"/>
      <c r="TMK21" s="28"/>
      <c r="TML21" s="28"/>
      <c r="TMM21" s="28"/>
      <c r="TMN21" s="28"/>
      <c r="TMO21" s="28"/>
      <c r="TMP21" s="28"/>
      <c r="TMQ21" s="28"/>
      <c r="TMR21" s="28"/>
      <c r="TMS21" s="28"/>
      <c r="TMT21" s="28"/>
      <c r="TMU21" s="28"/>
      <c r="TMV21" s="28"/>
      <c r="TMW21" s="28"/>
      <c r="TMX21" s="28"/>
      <c r="TMY21" s="28"/>
      <c r="TMZ21" s="28"/>
      <c r="TNA21" s="28"/>
      <c r="TNB21" s="28"/>
      <c r="TNC21" s="28"/>
      <c r="TND21" s="28"/>
      <c r="TNE21" s="28"/>
      <c r="TNF21" s="28"/>
      <c r="TNG21" s="28"/>
      <c r="TNH21" s="28"/>
      <c r="TNI21" s="28"/>
      <c r="TNJ21" s="28"/>
      <c r="TNK21" s="28"/>
      <c r="TNL21" s="28"/>
      <c r="TNM21" s="28"/>
      <c r="TNN21" s="28"/>
      <c r="TNO21" s="28"/>
      <c r="TNP21" s="28"/>
      <c r="TNQ21" s="28"/>
      <c r="TNR21" s="28"/>
      <c r="TNS21" s="28"/>
      <c r="TNT21" s="28"/>
      <c r="TNU21" s="28"/>
      <c r="TNV21" s="28"/>
      <c r="TNW21" s="28"/>
      <c r="TNX21" s="28"/>
      <c r="TNY21" s="28"/>
      <c r="TNZ21" s="28"/>
      <c r="TOA21" s="28"/>
      <c r="TOB21" s="28"/>
      <c r="TOC21" s="28"/>
      <c r="TOD21" s="28"/>
      <c r="TOE21" s="28"/>
      <c r="TOF21" s="28"/>
      <c r="TOG21" s="28"/>
      <c r="TOH21" s="28"/>
      <c r="TOI21" s="28"/>
      <c r="TOJ21" s="28"/>
      <c r="TOK21" s="28"/>
      <c r="TOL21" s="28"/>
      <c r="TOM21" s="28"/>
      <c r="TON21" s="28"/>
      <c r="TOO21" s="28"/>
      <c r="TOP21" s="28"/>
      <c r="TOQ21" s="28"/>
      <c r="TOR21" s="28"/>
      <c r="TOS21" s="28"/>
      <c r="TOT21" s="28"/>
      <c r="TOU21" s="28"/>
      <c r="TOV21" s="28"/>
      <c r="TOW21" s="28"/>
      <c r="TOX21" s="28"/>
      <c r="TOY21" s="28"/>
      <c r="TOZ21" s="28"/>
      <c r="TPA21" s="28"/>
      <c r="TPB21" s="28"/>
      <c r="TPC21" s="28"/>
      <c r="TPD21" s="28"/>
      <c r="TPE21" s="28"/>
      <c r="TPF21" s="28"/>
      <c r="TPG21" s="28"/>
      <c r="TPH21" s="28"/>
      <c r="TPI21" s="28"/>
      <c r="TPJ21" s="28"/>
      <c r="TPK21" s="28"/>
      <c r="TPL21" s="28"/>
      <c r="TPM21" s="28"/>
      <c r="TPN21" s="28"/>
      <c r="TPO21" s="28"/>
      <c r="TPP21" s="28"/>
      <c r="TPQ21" s="28"/>
      <c r="TPR21" s="28"/>
      <c r="TPS21" s="28"/>
      <c r="TPT21" s="28"/>
      <c r="TPU21" s="28"/>
      <c r="TPV21" s="28"/>
      <c r="TPW21" s="28"/>
      <c r="TPX21" s="28"/>
      <c r="TPY21" s="28"/>
      <c r="TPZ21" s="28"/>
      <c r="TQA21" s="28"/>
      <c r="TQB21" s="28"/>
      <c r="TQC21" s="28"/>
      <c r="TQD21" s="28"/>
      <c r="TQE21" s="28"/>
      <c r="TQF21" s="28"/>
      <c r="TQG21" s="28"/>
      <c r="TQH21" s="28"/>
      <c r="TQI21" s="28"/>
      <c r="TQJ21" s="28"/>
      <c r="TQK21" s="28"/>
      <c r="TQL21" s="28"/>
      <c r="TQM21" s="28"/>
      <c r="TQN21" s="28"/>
      <c r="TQO21" s="28"/>
      <c r="TQP21" s="28"/>
      <c r="TQQ21" s="28"/>
      <c r="TQR21" s="28"/>
      <c r="TQS21" s="28"/>
      <c r="TQT21" s="28"/>
      <c r="TQU21" s="28"/>
      <c r="TQV21" s="28"/>
      <c r="TQW21" s="28"/>
      <c r="TQX21" s="28"/>
      <c r="TQY21" s="28"/>
      <c r="TQZ21" s="28"/>
      <c r="TRA21" s="28"/>
      <c r="TRB21" s="28"/>
      <c r="TRC21" s="28"/>
      <c r="TRD21" s="28"/>
      <c r="TRE21" s="28"/>
      <c r="TRF21" s="28"/>
      <c r="TRG21" s="28"/>
      <c r="TRH21" s="28"/>
      <c r="TRI21" s="28"/>
      <c r="TRJ21" s="28"/>
      <c r="TRK21" s="28"/>
      <c r="TRL21" s="28"/>
      <c r="TRM21" s="28"/>
      <c r="TRN21" s="28"/>
      <c r="TRO21" s="28"/>
      <c r="TRP21" s="28"/>
      <c r="TRQ21" s="28"/>
      <c r="TRR21" s="28"/>
      <c r="TRS21" s="28"/>
      <c r="TRT21" s="28"/>
      <c r="TRU21" s="28"/>
      <c r="TRV21" s="28"/>
      <c r="TRW21" s="28"/>
      <c r="TRX21" s="28"/>
      <c r="TRY21" s="28"/>
      <c r="TRZ21" s="28"/>
      <c r="TSA21" s="28"/>
      <c r="TSB21" s="28"/>
      <c r="TSC21" s="28"/>
      <c r="TSD21" s="28"/>
      <c r="TSE21" s="28"/>
      <c r="TSF21" s="28"/>
      <c r="TSG21" s="28"/>
      <c r="TSH21" s="28"/>
      <c r="TSI21" s="28"/>
      <c r="TSJ21" s="28"/>
      <c r="TSK21" s="28"/>
      <c r="TSL21" s="28"/>
      <c r="TSM21" s="28"/>
      <c r="TSN21" s="28"/>
      <c r="TSO21" s="28"/>
      <c r="TSP21" s="28"/>
      <c r="TSQ21" s="28"/>
      <c r="TSR21" s="28"/>
      <c r="TSS21" s="28"/>
      <c r="TST21" s="28"/>
      <c r="TSU21" s="28"/>
      <c r="TSV21" s="28"/>
      <c r="TSW21" s="28"/>
      <c r="TSX21" s="28"/>
      <c r="TSY21" s="28"/>
      <c r="TSZ21" s="28"/>
      <c r="TTA21" s="28"/>
      <c r="TTB21" s="28"/>
      <c r="TTC21" s="28"/>
      <c r="TTD21" s="28"/>
      <c r="TTE21" s="28"/>
      <c r="TTF21" s="28"/>
      <c r="TTG21" s="28"/>
      <c r="TTH21" s="28"/>
      <c r="TTI21" s="28"/>
      <c r="TTJ21" s="28"/>
      <c r="TTK21" s="28"/>
      <c r="TTL21" s="28"/>
      <c r="TTM21" s="28"/>
      <c r="TTN21" s="28"/>
      <c r="TTO21" s="28"/>
      <c r="TTP21" s="28"/>
      <c r="TTQ21" s="28"/>
      <c r="TTR21" s="28"/>
      <c r="TTS21" s="28"/>
      <c r="TTT21" s="28"/>
      <c r="TTU21" s="28"/>
      <c r="TTV21" s="28"/>
      <c r="TTW21" s="28"/>
      <c r="TTX21" s="28"/>
      <c r="TTY21" s="28"/>
      <c r="TTZ21" s="28"/>
      <c r="TUA21" s="28"/>
      <c r="TUB21" s="28"/>
      <c r="TUC21" s="28"/>
      <c r="TUD21" s="28"/>
      <c r="TUE21" s="28"/>
      <c r="TUF21" s="28"/>
      <c r="TUG21" s="28"/>
      <c r="TUH21" s="28"/>
      <c r="TUI21" s="28"/>
      <c r="TUJ21" s="28"/>
      <c r="TUK21" s="28"/>
      <c r="TUL21" s="28"/>
      <c r="TUM21" s="28"/>
      <c r="TUN21" s="28"/>
      <c r="TUO21" s="28"/>
      <c r="TUP21" s="28"/>
      <c r="TUQ21" s="28"/>
      <c r="TUR21" s="28"/>
      <c r="TUS21" s="28"/>
      <c r="TUT21" s="28"/>
      <c r="TUU21" s="28"/>
      <c r="TUV21" s="28"/>
      <c r="TUW21" s="28"/>
      <c r="TUX21" s="28"/>
      <c r="TUY21" s="28"/>
      <c r="TUZ21" s="28"/>
      <c r="TVA21" s="28"/>
      <c r="TVB21" s="28"/>
      <c r="TVC21" s="28"/>
      <c r="TVD21" s="28"/>
      <c r="TVE21" s="28"/>
      <c r="TVF21" s="28"/>
      <c r="TVG21" s="28"/>
      <c r="TVH21" s="28"/>
      <c r="TVI21" s="28"/>
      <c r="TVJ21" s="28"/>
      <c r="TVK21" s="28"/>
      <c r="TVL21" s="28"/>
      <c r="TVM21" s="28"/>
      <c r="TVN21" s="28"/>
      <c r="TVO21" s="28"/>
      <c r="TVP21" s="28"/>
      <c r="TVQ21" s="28"/>
      <c r="TVR21" s="28"/>
      <c r="TVS21" s="28"/>
      <c r="TVT21" s="28"/>
      <c r="TVU21" s="28"/>
      <c r="TVV21" s="28"/>
      <c r="TVW21" s="28"/>
      <c r="TVX21" s="28"/>
      <c r="TVY21" s="28"/>
      <c r="TVZ21" s="28"/>
      <c r="TWA21" s="28"/>
      <c r="TWB21" s="28"/>
      <c r="TWC21" s="28"/>
      <c r="TWD21" s="28"/>
      <c r="TWE21" s="28"/>
      <c r="TWF21" s="28"/>
      <c r="TWG21" s="28"/>
      <c r="TWH21" s="28"/>
      <c r="TWI21" s="28"/>
      <c r="TWJ21" s="28"/>
      <c r="TWK21" s="28"/>
      <c r="TWL21" s="28"/>
      <c r="TWM21" s="28"/>
      <c r="TWN21" s="28"/>
      <c r="TWO21" s="28"/>
      <c r="TWP21" s="28"/>
      <c r="TWQ21" s="28"/>
      <c r="TWR21" s="28"/>
      <c r="TWS21" s="28"/>
      <c r="TWT21" s="28"/>
      <c r="TWU21" s="28"/>
      <c r="TWV21" s="28"/>
      <c r="TWW21" s="28"/>
      <c r="TWX21" s="28"/>
      <c r="TWY21" s="28"/>
      <c r="TWZ21" s="28"/>
      <c r="TXA21" s="28"/>
      <c r="TXB21" s="28"/>
      <c r="TXC21" s="28"/>
      <c r="TXD21" s="28"/>
      <c r="TXE21" s="28"/>
      <c r="TXF21" s="28"/>
      <c r="TXG21" s="28"/>
      <c r="TXH21" s="28"/>
      <c r="TXI21" s="28"/>
      <c r="TXJ21" s="28"/>
      <c r="TXK21" s="28"/>
      <c r="TXL21" s="28"/>
      <c r="TXM21" s="28"/>
      <c r="TXN21" s="28"/>
      <c r="TXO21" s="28"/>
      <c r="TXP21" s="28"/>
      <c r="TXQ21" s="28"/>
      <c r="TXR21" s="28"/>
      <c r="TXS21" s="28"/>
      <c r="TXT21" s="28"/>
      <c r="TXU21" s="28"/>
      <c r="TXV21" s="28"/>
      <c r="TXW21" s="28"/>
      <c r="TXX21" s="28"/>
      <c r="TXY21" s="28"/>
      <c r="TXZ21" s="28"/>
      <c r="TYA21" s="28"/>
      <c r="TYB21" s="28"/>
      <c r="TYC21" s="28"/>
      <c r="TYD21" s="28"/>
      <c r="TYE21" s="28"/>
      <c r="TYF21" s="28"/>
      <c r="TYG21" s="28"/>
      <c r="TYH21" s="28"/>
      <c r="TYI21" s="28"/>
      <c r="TYJ21" s="28"/>
      <c r="TYK21" s="28"/>
      <c r="TYL21" s="28"/>
      <c r="TYM21" s="28"/>
      <c r="TYN21" s="28"/>
      <c r="TYO21" s="28"/>
      <c r="TYP21" s="28"/>
      <c r="TYQ21" s="28"/>
      <c r="TYR21" s="28"/>
      <c r="TYS21" s="28"/>
      <c r="TYT21" s="28"/>
      <c r="TYU21" s="28"/>
      <c r="TYV21" s="28"/>
      <c r="TYW21" s="28"/>
      <c r="TYX21" s="28"/>
      <c r="TYY21" s="28"/>
      <c r="TYZ21" s="28"/>
      <c r="TZA21" s="28"/>
      <c r="TZB21" s="28"/>
      <c r="TZC21" s="28"/>
      <c r="TZD21" s="28"/>
      <c r="TZE21" s="28"/>
      <c r="TZF21" s="28"/>
      <c r="TZG21" s="28"/>
      <c r="TZH21" s="28"/>
      <c r="TZI21" s="28"/>
      <c r="TZJ21" s="28"/>
      <c r="TZK21" s="28"/>
      <c r="TZL21" s="28"/>
      <c r="TZM21" s="28"/>
      <c r="TZN21" s="28"/>
      <c r="TZO21" s="28"/>
      <c r="TZP21" s="28"/>
      <c r="TZQ21" s="28"/>
      <c r="TZR21" s="28"/>
      <c r="TZS21" s="28"/>
      <c r="TZT21" s="28"/>
      <c r="TZU21" s="28"/>
      <c r="TZV21" s="28"/>
      <c r="TZW21" s="28"/>
      <c r="TZX21" s="28"/>
      <c r="TZY21" s="28"/>
      <c r="TZZ21" s="28"/>
      <c r="UAA21" s="28"/>
      <c r="UAB21" s="28"/>
      <c r="UAC21" s="28"/>
      <c r="UAD21" s="28"/>
      <c r="UAE21" s="28"/>
      <c r="UAF21" s="28"/>
      <c r="UAG21" s="28"/>
      <c r="UAH21" s="28"/>
      <c r="UAI21" s="28"/>
      <c r="UAJ21" s="28"/>
      <c r="UAK21" s="28"/>
      <c r="UAL21" s="28"/>
      <c r="UAM21" s="28"/>
      <c r="UAN21" s="28"/>
      <c r="UAO21" s="28"/>
      <c r="UAP21" s="28"/>
      <c r="UAQ21" s="28"/>
      <c r="UAR21" s="28"/>
      <c r="UAS21" s="28"/>
      <c r="UAT21" s="28"/>
      <c r="UAU21" s="28"/>
      <c r="UAV21" s="28"/>
      <c r="UAW21" s="28"/>
      <c r="UAX21" s="28"/>
      <c r="UAY21" s="28"/>
      <c r="UAZ21" s="28"/>
      <c r="UBA21" s="28"/>
      <c r="UBB21" s="28"/>
      <c r="UBC21" s="28"/>
      <c r="UBD21" s="28"/>
      <c r="UBE21" s="28"/>
      <c r="UBF21" s="28"/>
      <c r="UBG21" s="28"/>
      <c r="UBH21" s="28"/>
      <c r="UBI21" s="28"/>
      <c r="UBJ21" s="28"/>
      <c r="UBK21" s="28"/>
      <c r="UBL21" s="28"/>
      <c r="UBM21" s="28"/>
      <c r="UBN21" s="28"/>
      <c r="UBO21" s="28"/>
      <c r="UBP21" s="28"/>
      <c r="UBQ21" s="28"/>
      <c r="UBR21" s="28"/>
      <c r="UBS21" s="28"/>
      <c r="UBT21" s="28"/>
      <c r="UBU21" s="28"/>
      <c r="UBV21" s="28"/>
      <c r="UBW21" s="28"/>
      <c r="UBX21" s="28"/>
      <c r="UBY21" s="28"/>
      <c r="UBZ21" s="28"/>
      <c r="UCA21" s="28"/>
      <c r="UCB21" s="28"/>
      <c r="UCC21" s="28"/>
      <c r="UCD21" s="28"/>
      <c r="UCE21" s="28"/>
      <c r="UCF21" s="28"/>
      <c r="UCG21" s="28"/>
      <c r="UCH21" s="28"/>
      <c r="UCI21" s="28"/>
      <c r="UCJ21" s="28"/>
      <c r="UCK21" s="28"/>
      <c r="UCL21" s="28"/>
      <c r="UCM21" s="28"/>
      <c r="UCN21" s="28"/>
      <c r="UCO21" s="28"/>
      <c r="UCP21" s="28"/>
      <c r="UCQ21" s="28"/>
      <c r="UCR21" s="28"/>
      <c r="UCS21" s="28"/>
      <c r="UCT21" s="28"/>
      <c r="UCU21" s="28"/>
      <c r="UCV21" s="28"/>
      <c r="UCW21" s="28"/>
      <c r="UCX21" s="28"/>
      <c r="UCY21" s="28"/>
      <c r="UCZ21" s="28"/>
      <c r="UDA21" s="28"/>
      <c r="UDB21" s="28"/>
      <c r="UDC21" s="28"/>
      <c r="UDD21" s="28"/>
      <c r="UDE21" s="28"/>
      <c r="UDF21" s="28"/>
      <c r="UDG21" s="28"/>
      <c r="UDH21" s="28"/>
      <c r="UDI21" s="28"/>
      <c r="UDJ21" s="28"/>
      <c r="UDK21" s="28"/>
      <c r="UDL21" s="28"/>
      <c r="UDM21" s="28"/>
      <c r="UDN21" s="28"/>
      <c r="UDO21" s="28"/>
      <c r="UDP21" s="28"/>
      <c r="UDQ21" s="28"/>
      <c r="UDR21" s="28"/>
      <c r="UDS21" s="28"/>
      <c r="UDT21" s="28"/>
      <c r="UDU21" s="28"/>
      <c r="UDV21" s="28"/>
      <c r="UDW21" s="28"/>
      <c r="UDX21" s="28"/>
      <c r="UDY21" s="28"/>
      <c r="UDZ21" s="28"/>
      <c r="UEA21" s="28"/>
      <c r="UEB21" s="28"/>
      <c r="UEC21" s="28"/>
      <c r="UED21" s="28"/>
      <c r="UEE21" s="28"/>
      <c r="UEF21" s="28"/>
      <c r="UEG21" s="28"/>
      <c r="UEH21" s="28"/>
      <c r="UEI21" s="28"/>
      <c r="UEJ21" s="28"/>
      <c r="UEK21" s="28"/>
      <c r="UEL21" s="28"/>
      <c r="UEM21" s="28"/>
      <c r="UEN21" s="28"/>
      <c r="UEO21" s="28"/>
      <c r="UEP21" s="28"/>
      <c r="UEQ21" s="28"/>
      <c r="UER21" s="28"/>
      <c r="UES21" s="28"/>
      <c r="UET21" s="28"/>
      <c r="UEU21" s="28"/>
      <c r="UEV21" s="28"/>
      <c r="UEW21" s="28"/>
      <c r="UEX21" s="28"/>
      <c r="UEY21" s="28"/>
      <c r="UEZ21" s="28"/>
      <c r="UFA21" s="28"/>
      <c r="UFB21" s="28"/>
      <c r="UFC21" s="28"/>
      <c r="UFD21" s="28"/>
      <c r="UFE21" s="28"/>
      <c r="UFF21" s="28"/>
      <c r="UFG21" s="28"/>
      <c r="UFH21" s="28"/>
      <c r="UFI21" s="28"/>
      <c r="UFJ21" s="28"/>
      <c r="UFK21" s="28"/>
      <c r="UFL21" s="28"/>
      <c r="UFM21" s="28"/>
      <c r="UFN21" s="28"/>
      <c r="UFO21" s="28"/>
      <c r="UFP21" s="28"/>
      <c r="UFQ21" s="28"/>
      <c r="UFR21" s="28"/>
      <c r="UFS21" s="28"/>
      <c r="UFT21" s="28"/>
      <c r="UFU21" s="28"/>
      <c r="UFV21" s="28"/>
      <c r="UFW21" s="28"/>
      <c r="UFX21" s="28"/>
      <c r="UFY21" s="28"/>
      <c r="UFZ21" s="28"/>
      <c r="UGA21" s="28"/>
      <c r="UGB21" s="28"/>
      <c r="UGC21" s="28"/>
      <c r="UGD21" s="28"/>
      <c r="UGE21" s="28"/>
      <c r="UGF21" s="28"/>
      <c r="UGG21" s="28"/>
      <c r="UGH21" s="28"/>
      <c r="UGI21" s="28"/>
      <c r="UGJ21" s="28"/>
      <c r="UGK21" s="28"/>
      <c r="UGL21" s="28"/>
      <c r="UGM21" s="28"/>
      <c r="UGN21" s="28"/>
      <c r="UGO21" s="28"/>
      <c r="UGP21" s="28"/>
      <c r="UGQ21" s="28"/>
      <c r="UGR21" s="28"/>
      <c r="UGS21" s="28"/>
      <c r="UGT21" s="28"/>
      <c r="UGU21" s="28"/>
      <c r="UGV21" s="28"/>
      <c r="UGW21" s="28"/>
      <c r="UGX21" s="28"/>
      <c r="UGY21" s="28"/>
      <c r="UGZ21" s="28"/>
      <c r="UHA21" s="28"/>
      <c r="UHB21" s="28"/>
      <c r="UHC21" s="28"/>
      <c r="UHD21" s="28"/>
      <c r="UHE21" s="28"/>
      <c r="UHF21" s="28"/>
      <c r="UHG21" s="28"/>
      <c r="UHH21" s="28"/>
      <c r="UHI21" s="28"/>
      <c r="UHJ21" s="28"/>
      <c r="UHK21" s="28"/>
      <c r="UHL21" s="28"/>
      <c r="UHM21" s="28"/>
      <c r="UHN21" s="28"/>
      <c r="UHO21" s="28"/>
      <c r="UHP21" s="28"/>
      <c r="UHQ21" s="28"/>
      <c r="UHR21" s="28"/>
      <c r="UHS21" s="28"/>
      <c r="UHT21" s="28"/>
      <c r="UHU21" s="28"/>
      <c r="UHV21" s="28"/>
      <c r="UHW21" s="28"/>
      <c r="UHX21" s="28"/>
      <c r="UHY21" s="28"/>
      <c r="UHZ21" s="28"/>
      <c r="UIA21" s="28"/>
      <c r="UIB21" s="28"/>
      <c r="UIC21" s="28"/>
      <c r="UID21" s="28"/>
      <c r="UIE21" s="28"/>
      <c r="UIF21" s="28"/>
      <c r="UIG21" s="28"/>
      <c r="UIH21" s="28"/>
      <c r="UII21" s="28"/>
      <c r="UIJ21" s="28"/>
      <c r="UIK21" s="28"/>
      <c r="UIL21" s="28"/>
      <c r="UIM21" s="28"/>
      <c r="UIN21" s="28"/>
      <c r="UIO21" s="28"/>
      <c r="UIP21" s="28"/>
      <c r="UIQ21" s="28"/>
      <c r="UIR21" s="28"/>
      <c r="UIS21" s="28"/>
      <c r="UIT21" s="28"/>
      <c r="UIU21" s="28"/>
      <c r="UIV21" s="28"/>
      <c r="UIW21" s="28"/>
      <c r="UIX21" s="28"/>
      <c r="UIY21" s="28"/>
      <c r="UIZ21" s="28"/>
      <c r="UJA21" s="28"/>
      <c r="UJB21" s="28"/>
      <c r="UJC21" s="28"/>
      <c r="UJD21" s="28"/>
      <c r="UJE21" s="28"/>
      <c r="UJF21" s="28"/>
      <c r="UJG21" s="28"/>
      <c r="UJH21" s="28"/>
      <c r="UJI21" s="28"/>
      <c r="UJJ21" s="28"/>
      <c r="UJK21" s="28"/>
      <c r="UJL21" s="28"/>
      <c r="UJM21" s="28"/>
      <c r="UJN21" s="28"/>
      <c r="UJO21" s="28"/>
      <c r="UJP21" s="28"/>
      <c r="UJQ21" s="28"/>
      <c r="UJR21" s="28"/>
      <c r="UJS21" s="28"/>
      <c r="UJT21" s="28"/>
      <c r="UJU21" s="28"/>
      <c r="UJV21" s="28"/>
      <c r="UJW21" s="28"/>
      <c r="UJX21" s="28"/>
      <c r="UJY21" s="28"/>
      <c r="UJZ21" s="28"/>
      <c r="UKA21" s="28"/>
      <c r="UKB21" s="28"/>
      <c r="UKC21" s="28"/>
      <c r="UKD21" s="28"/>
      <c r="UKE21" s="28"/>
      <c r="UKF21" s="28"/>
      <c r="UKG21" s="28"/>
      <c r="UKH21" s="28"/>
      <c r="UKI21" s="28"/>
      <c r="UKJ21" s="28"/>
      <c r="UKK21" s="28"/>
      <c r="UKL21" s="28"/>
      <c r="UKM21" s="28"/>
      <c r="UKN21" s="28"/>
      <c r="UKO21" s="28"/>
      <c r="UKP21" s="28"/>
      <c r="UKQ21" s="28"/>
      <c r="UKR21" s="28"/>
      <c r="UKS21" s="28"/>
      <c r="UKT21" s="28"/>
      <c r="UKU21" s="28"/>
      <c r="UKV21" s="28"/>
      <c r="UKW21" s="28"/>
      <c r="UKX21" s="28"/>
      <c r="UKY21" s="28"/>
      <c r="UKZ21" s="28"/>
      <c r="ULA21" s="28"/>
      <c r="ULB21" s="28"/>
      <c r="ULC21" s="28"/>
      <c r="ULD21" s="28"/>
      <c r="ULE21" s="28"/>
      <c r="ULF21" s="28"/>
      <c r="ULG21" s="28"/>
      <c r="ULH21" s="28"/>
      <c r="ULI21" s="28"/>
      <c r="ULJ21" s="28"/>
      <c r="ULK21" s="28"/>
      <c r="ULL21" s="28"/>
      <c r="ULM21" s="28"/>
      <c r="ULN21" s="28"/>
      <c r="ULO21" s="28"/>
      <c r="ULP21" s="28"/>
      <c r="ULQ21" s="28"/>
      <c r="ULR21" s="28"/>
      <c r="ULS21" s="28"/>
      <c r="ULT21" s="28"/>
      <c r="ULU21" s="28"/>
      <c r="ULV21" s="28"/>
      <c r="ULW21" s="28"/>
      <c r="ULX21" s="28"/>
      <c r="ULY21" s="28"/>
      <c r="ULZ21" s="28"/>
      <c r="UMA21" s="28"/>
      <c r="UMB21" s="28"/>
      <c r="UMC21" s="28"/>
      <c r="UMD21" s="28"/>
      <c r="UME21" s="28"/>
      <c r="UMF21" s="28"/>
      <c r="UMG21" s="28"/>
      <c r="UMH21" s="28"/>
      <c r="UMI21" s="28"/>
      <c r="UMJ21" s="28"/>
      <c r="UMK21" s="28"/>
      <c r="UML21" s="28"/>
      <c r="UMM21" s="28"/>
      <c r="UMN21" s="28"/>
      <c r="UMO21" s="28"/>
      <c r="UMP21" s="28"/>
      <c r="UMQ21" s="28"/>
      <c r="UMR21" s="28"/>
      <c r="UMS21" s="28"/>
      <c r="UMT21" s="28"/>
      <c r="UMU21" s="28"/>
      <c r="UMV21" s="28"/>
      <c r="UMW21" s="28"/>
      <c r="UMX21" s="28"/>
      <c r="UMY21" s="28"/>
      <c r="UMZ21" s="28"/>
      <c r="UNA21" s="28"/>
      <c r="UNB21" s="28"/>
      <c r="UNC21" s="28"/>
      <c r="UND21" s="28"/>
      <c r="UNE21" s="28"/>
      <c r="UNF21" s="28"/>
      <c r="UNG21" s="28"/>
      <c r="UNH21" s="28"/>
      <c r="UNI21" s="28"/>
      <c r="UNJ21" s="28"/>
      <c r="UNK21" s="28"/>
      <c r="UNL21" s="28"/>
      <c r="UNM21" s="28"/>
      <c r="UNN21" s="28"/>
      <c r="UNO21" s="28"/>
      <c r="UNP21" s="28"/>
      <c r="UNQ21" s="28"/>
      <c r="UNR21" s="28"/>
      <c r="UNS21" s="28"/>
      <c r="UNT21" s="28"/>
      <c r="UNU21" s="28"/>
      <c r="UNV21" s="28"/>
      <c r="UNW21" s="28"/>
      <c r="UNX21" s="28"/>
      <c r="UNY21" s="28"/>
      <c r="UNZ21" s="28"/>
      <c r="UOA21" s="28"/>
      <c r="UOB21" s="28"/>
      <c r="UOC21" s="28"/>
      <c r="UOD21" s="28"/>
      <c r="UOE21" s="28"/>
      <c r="UOF21" s="28"/>
      <c r="UOG21" s="28"/>
      <c r="UOH21" s="28"/>
      <c r="UOI21" s="28"/>
      <c r="UOJ21" s="28"/>
      <c r="UOK21" s="28"/>
      <c r="UOL21" s="28"/>
      <c r="UOM21" s="28"/>
      <c r="UON21" s="28"/>
      <c r="UOO21" s="28"/>
      <c r="UOP21" s="28"/>
      <c r="UOQ21" s="28"/>
      <c r="UOR21" s="28"/>
      <c r="UOS21" s="28"/>
      <c r="UOT21" s="28"/>
      <c r="UOU21" s="28"/>
      <c r="UOV21" s="28"/>
      <c r="UOW21" s="28"/>
      <c r="UOX21" s="28"/>
      <c r="UOY21" s="28"/>
      <c r="UOZ21" s="28"/>
      <c r="UPA21" s="28"/>
      <c r="UPB21" s="28"/>
      <c r="UPC21" s="28"/>
      <c r="UPD21" s="28"/>
      <c r="UPE21" s="28"/>
      <c r="UPF21" s="28"/>
      <c r="UPG21" s="28"/>
      <c r="UPH21" s="28"/>
      <c r="UPI21" s="28"/>
      <c r="UPJ21" s="28"/>
      <c r="UPK21" s="28"/>
      <c r="UPL21" s="28"/>
      <c r="UPM21" s="28"/>
      <c r="UPN21" s="28"/>
      <c r="UPO21" s="28"/>
      <c r="UPP21" s="28"/>
      <c r="UPQ21" s="28"/>
      <c r="UPR21" s="28"/>
      <c r="UPS21" s="28"/>
      <c r="UPT21" s="28"/>
      <c r="UPU21" s="28"/>
      <c r="UPV21" s="28"/>
      <c r="UPW21" s="28"/>
      <c r="UPX21" s="28"/>
      <c r="UPY21" s="28"/>
      <c r="UPZ21" s="28"/>
      <c r="UQA21" s="28"/>
      <c r="UQB21" s="28"/>
      <c r="UQC21" s="28"/>
      <c r="UQD21" s="28"/>
      <c r="UQE21" s="28"/>
      <c r="UQF21" s="28"/>
      <c r="UQG21" s="28"/>
      <c r="UQH21" s="28"/>
      <c r="UQI21" s="28"/>
      <c r="UQJ21" s="28"/>
      <c r="UQK21" s="28"/>
      <c r="UQL21" s="28"/>
      <c r="UQM21" s="28"/>
      <c r="UQN21" s="28"/>
      <c r="UQO21" s="28"/>
      <c r="UQP21" s="28"/>
      <c r="UQQ21" s="28"/>
      <c r="UQR21" s="28"/>
      <c r="UQS21" s="28"/>
      <c r="UQT21" s="28"/>
      <c r="UQU21" s="28"/>
      <c r="UQV21" s="28"/>
      <c r="UQW21" s="28"/>
      <c r="UQX21" s="28"/>
      <c r="UQY21" s="28"/>
      <c r="UQZ21" s="28"/>
      <c r="URA21" s="28"/>
      <c r="URB21" s="28"/>
      <c r="URC21" s="28"/>
      <c r="URD21" s="28"/>
      <c r="URE21" s="28"/>
      <c r="URF21" s="28"/>
      <c r="URG21" s="28"/>
      <c r="URH21" s="28"/>
      <c r="URI21" s="28"/>
      <c r="URJ21" s="28"/>
      <c r="URK21" s="28"/>
      <c r="URL21" s="28"/>
      <c r="URM21" s="28"/>
      <c r="URN21" s="28"/>
      <c r="URO21" s="28"/>
      <c r="URP21" s="28"/>
      <c r="URQ21" s="28"/>
      <c r="URR21" s="28"/>
      <c r="URS21" s="28"/>
      <c r="URT21" s="28"/>
      <c r="URU21" s="28"/>
      <c r="URV21" s="28"/>
      <c r="URW21" s="28"/>
      <c r="URX21" s="28"/>
      <c r="URY21" s="28"/>
      <c r="URZ21" s="28"/>
      <c r="USA21" s="28"/>
      <c r="USB21" s="28"/>
      <c r="USC21" s="28"/>
      <c r="USD21" s="28"/>
      <c r="USE21" s="28"/>
      <c r="USF21" s="28"/>
      <c r="USG21" s="28"/>
      <c r="USH21" s="28"/>
      <c r="USI21" s="28"/>
      <c r="USJ21" s="28"/>
      <c r="USK21" s="28"/>
      <c r="USL21" s="28"/>
      <c r="USM21" s="28"/>
      <c r="USN21" s="28"/>
      <c r="USO21" s="28"/>
      <c r="USP21" s="28"/>
      <c r="USQ21" s="28"/>
      <c r="USR21" s="28"/>
      <c r="USS21" s="28"/>
      <c r="UST21" s="28"/>
      <c r="USU21" s="28"/>
      <c r="USV21" s="28"/>
      <c r="USW21" s="28"/>
      <c r="USX21" s="28"/>
      <c r="USY21" s="28"/>
      <c r="USZ21" s="28"/>
      <c r="UTA21" s="28"/>
      <c r="UTB21" s="28"/>
      <c r="UTC21" s="28"/>
      <c r="UTD21" s="28"/>
      <c r="UTE21" s="28"/>
      <c r="UTF21" s="28"/>
      <c r="UTG21" s="28"/>
      <c r="UTH21" s="28"/>
      <c r="UTI21" s="28"/>
      <c r="UTJ21" s="28"/>
      <c r="UTK21" s="28"/>
      <c r="UTL21" s="28"/>
      <c r="UTM21" s="28"/>
      <c r="UTN21" s="28"/>
      <c r="UTO21" s="28"/>
      <c r="UTP21" s="28"/>
      <c r="UTQ21" s="28"/>
      <c r="UTR21" s="28"/>
      <c r="UTS21" s="28"/>
      <c r="UTT21" s="28"/>
      <c r="UTU21" s="28"/>
      <c r="UTV21" s="28"/>
      <c r="UTW21" s="28"/>
      <c r="UTX21" s="28"/>
      <c r="UTY21" s="28"/>
      <c r="UTZ21" s="28"/>
      <c r="UUA21" s="28"/>
      <c r="UUB21" s="28"/>
      <c r="UUC21" s="28"/>
      <c r="UUD21" s="28"/>
      <c r="UUE21" s="28"/>
      <c r="UUF21" s="28"/>
      <c r="UUG21" s="28"/>
      <c r="UUH21" s="28"/>
      <c r="UUI21" s="28"/>
      <c r="UUJ21" s="28"/>
      <c r="UUK21" s="28"/>
      <c r="UUL21" s="28"/>
      <c r="UUM21" s="28"/>
      <c r="UUN21" s="28"/>
      <c r="UUO21" s="28"/>
      <c r="UUP21" s="28"/>
      <c r="UUQ21" s="28"/>
      <c r="UUR21" s="28"/>
      <c r="UUS21" s="28"/>
      <c r="UUT21" s="28"/>
      <c r="UUU21" s="28"/>
      <c r="UUV21" s="28"/>
      <c r="UUW21" s="28"/>
      <c r="UUX21" s="28"/>
      <c r="UUY21" s="28"/>
      <c r="UUZ21" s="28"/>
      <c r="UVA21" s="28"/>
      <c r="UVB21" s="28"/>
      <c r="UVC21" s="28"/>
      <c r="UVD21" s="28"/>
      <c r="UVE21" s="28"/>
      <c r="UVF21" s="28"/>
      <c r="UVG21" s="28"/>
      <c r="UVH21" s="28"/>
      <c r="UVI21" s="28"/>
      <c r="UVJ21" s="28"/>
      <c r="UVK21" s="28"/>
      <c r="UVL21" s="28"/>
      <c r="UVM21" s="28"/>
      <c r="UVN21" s="28"/>
      <c r="UVO21" s="28"/>
      <c r="UVP21" s="28"/>
      <c r="UVQ21" s="28"/>
      <c r="UVR21" s="28"/>
      <c r="UVS21" s="28"/>
      <c r="UVT21" s="28"/>
      <c r="UVU21" s="28"/>
      <c r="UVV21" s="28"/>
      <c r="UVW21" s="28"/>
      <c r="UVX21" s="28"/>
      <c r="UVY21" s="28"/>
      <c r="UVZ21" s="28"/>
      <c r="UWA21" s="28"/>
      <c r="UWB21" s="28"/>
      <c r="UWC21" s="28"/>
      <c r="UWD21" s="28"/>
      <c r="UWE21" s="28"/>
      <c r="UWF21" s="28"/>
      <c r="UWG21" s="28"/>
      <c r="UWH21" s="28"/>
      <c r="UWI21" s="28"/>
      <c r="UWJ21" s="28"/>
      <c r="UWK21" s="28"/>
      <c r="UWL21" s="28"/>
      <c r="UWM21" s="28"/>
      <c r="UWN21" s="28"/>
      <c r="UWO21" s="28"/>
      <c r="UWP21" s="28"/>
      <c r="UWQ21" s="28"/>
      <c r="UWR21" s="28"/>
      <c r="UWS21" s="28"/>
      <c r="UWT21" s="28"/>
      <c r="UWU21" s="28"/>
      <c r="UWV21" s="28"/>
      <c r="UWW21" s="28"/>
      <c r="UWX21" s="28"/>
      <c r="UWY21" s="28"/>
      <c r="UWZ21" s="28"/>
      <c r="UXA21" s="28"/>
      <c r="UXB21" s="28"/>
      <c r="UXC21" s="28"/>
      <c r="UXD21" s="28"/>
      <c r="UXE21" s="28"/>
      <c r="UXF21" s="28"/>
      <c r="UXG21" s="28"/>
      <c r="UXH21" s="28"/>
      <c r="UXI21" s="28"/>
      <c r="UXJ21" s="28"/>
      <c r="UXK21" s="28"/>
      <c r="UXL21" s="28"/>
      <c r="UXM21" s="28"/>
      <c r="UXN21" s="28"/>
      <c r="UXO21" s="28"/>
      <c r="UXP21" s="28"/>
      <c r="UXQ21" s="28"/>
      <c r="UXR21" s="28"/>
      <c r="UXS21" s="28"/>
      <c r="UXT21" s="28"/>
      <c r="UXU21" s="28"/>
      <c r="UXV21" s="28"/>
      <c r="UXW21" s="28"/>
      <c r="UXX21" s="28"/>
      <c r="UXY21" s="28"/>
      <c r="UXZ21" s="28"/>
      <c r="UYA21" s="28"/>
      <c r="UYB21" s="28"/>
      <c r="UYC21" s="28"/>
      <c r="UYD21" s="28"/>
      <c r="UYE21" s="28"/>
      <c r="UYF21" s="28"/>
      <c r="UYG21" s="28"/>
      <c r="UYH21" s="28"/>
      <c r="UYI21" s="28"/>
      <c r="UYJ21" s="28"/>
      <c r="UYK21" s="28"/>
      <c r="UYL21" s="28"/>
      <c r="UYM21" s="28"/>
      <c r="UYN21" s="28"/>
      <c r="UYO21" s="28"/>
      <c r="UYP21" s="28"/>
      <c r="UYQ21" s="28"/>
      <c r="UYR21" s="28"/>
      <c r="UYS21" s="28"/>
      <c r="UYT21" s="28"/>
      <c r="UYU21" s="28"/>
      <c r="UYV21" s="28"/>
      <c r="UYW21" s="28"/>
      <c r="UYX21" s="28"/>
      <c r="UYY21" s="28"/>
      <c r="UYZ21" s="28"/>
      <c r="UZA21" s="28"/>
      <c r="UZB21" s="28"/>
      <c r="UZC21" s="28"/>
      <c r="UZD21" s="28"/>
      <c r="UZE21" s="28"/>
      <c r="UZF21" s="28"/>
      <c r="UZG21" s="28"/>
      <c r="UZH21" s="28"/>
      <c r="UZI21" s="28"/>
      <c r="UZJ21" s="28"/>
      <c r="UZK21" s="28"/>
      <c r="UZL21" s="28"/>
      <c r="UZM21" s="28"/>
      <c r="UZN21" s="28"/>
      <c r="UZO21" s="28"/>
      <c r="UZP21" s="28"/>
      <c r="UZQ21" s="28"/>
      <c r="UZR21" s="28"/>
      <c r="UZS21" s="28"/>
      <c r="UZT21" s="28"/>
      <c r="UZU21" s="28"/>
      <c r="UZV21" s="28"/>
      <c r="UZW21" s="28"/>
      <c r="UZX21" s="28"/>
      <c r="UZY21" s="28"/>
      <c r="UZZ21" s="28"/>
      <c r="VAA21" s="28"/>
      <c r="VAB21" s="28"/>
      <c r="VAC21" s="28"/>
      <c r="VAD21" s="28"/>
      <c r="VAE21" s="28"/>
      <c r="VAF21" s="28"/>
      <c r="VAG21" s="28"/>
      <c r="VAH21" s="28"/>
      <c r="VAI21" s="28"/>
      <c r="VAJ21" s="28"/>
      <c r="VAK21" s="28"/>
      <c r="VAL21" s="28"/>
      <c r="VAM21" s="28"/>
      <c r="VAN21" s="28"/>
      <c r="VAO21" s="28"/>
      <c r="VAP21" s="28"/>
      <c r="VAQ21" s="28"/>
      <c r="VAR21" s="28"/>
      <c r="VAS21" s="28"/>
      <c r="VAT21" s="28"/>
      <c r="VAU21" s="28"/>
      <c r="VAV21" s="28"/>
      <c r="VAW21" s="28"/>
      <c r="VAX21" s="28"/>
      <c r="VAY21" s="28"/>
      <c r="VAZ21" s="28"/>
      <c r="VBA21" s="28"/>
      <c r="VBB21" s="28"/>
      <c r="VBC21" s="28"/>
      <c r="VBD21" s="28"/>
      <c r="VBE21" s="28"/>
      <c r="VBF21" s="28"/>
      <c r="VBG21" s="28"/>
      <c r="VBH21" s="28"/>
      <c r="VBI21" s="28"/>
      <c r="VBJ21" s="28"/>
      <c r="VBK21" s="28"/>
      <c r="VBL21" s="28"/>
      <c r="VBM21" s="28"/>
      <c r="VBN21" s="28"/>
      <c r="VBO21" s="28"/>
      <c r="VBP21" s="28"/>
      <c r="VBQ21" s="28"/>
      <c r="VBR21" s="28"/>
      <c r="VBS21" s="28"/>
      <c r="VBT21" s="28"/>
      <c r="VBU21" s="28"/>
      <c r="VBV21" s="28"/>
      <c r="VBW21" s="28"/>
      <c r="VBX21" s="28"/>
      <c r="VBY21" s="28"/>
      <c r="VBZ21" s="28"/>
      <c r="VCA21" s="28"/>
      <c r="VCB21" s="28"/>
      <c r="VCC21" s="28"/>
      <c r="VCD21" s="28"/>
      <c r="VCE21" s="28"/>
      <c r="VCF21" s="28"/>
      <c r="VCG21" s="28"/>
      <c r="VCH21" s="28"/>
      <c r="VCI21" s="28"/>
      <c r="VCJ21" s="28"/>
      <c r="VCK21" s="28"/>
      <c r="VCL21" s="28"/>
      <c r="VCM21" s="28"/>
      <c r="VCN21" s="28"/>
      <c r="VCO21" s="28"/>
      <c r="VCP21" s="28"/>
      <c r="VCQ21" s="28"/>
      <c r="VCR21" s="28"/>
      <c r="VCS21" s="28"/>
      <c r="VCT21" s="28"/>
      <c r="VCU21" s="28"/>
      <c r="VCV21" s="28"/>
      <c r="VCW21" s="28"/>
      <c r="VCX21" s="28"/>
      <c r="VCY21" s="28"/>
      <c r="VCZ21" s="28"/>
      <c r="VDA21" s="28"/>
      <c r="VDB21" s="28"/>
      <c r="VDC21" s="28"/>
      <c r="VDD21" s="28"/>
      <c r="VDE21" s="28"/>
      <c r="VDF21" s="28"/>
      <c r="VDG21" s="28"/>
      <c r="VDH21" s="28"/>
      <c r="VDI21" s="28"/>
      <c r="VDJ21" s="28"/>
      <c r="VDK21" s="28"/>
      <c r="VDL21" s="28"/>
      <c r="VDM21" s="28"/>
      <c r="VDN21" s="28"/>
      <c r="VDO21" s="28"/>
      <c r="VDP21" s="28"/>
      <c r="VDQ21" s="28"/>
      <c r="VDR21" s="28"/>
      <c r="VDS21" s="28"/>
      <c r="VDT21" s="28"/>
      <c r="VDU21" s="28"/>
      <c r="VDV21" s="28"/>
      <c r="VDW21" s="28"/>
      <c r="VDX21" s="28"/>
      <c r="VDY21" s="28"/>
      <c r="VDZ21" s="28"/>
      <c r="VEA21" s="28"/>
      <c r="VEB21" s="28"/>
      <c r="VEC21" s="28"/>
      <c r="VED21" s="28"/>
      <c r="VEE21" s="28"/>
      <c r="VEF21" s="28"/>
      <c r="VEG21" s="28"/>
      <c r="VEH21" s="28"/>
      <c r="VEI21" s="28"/>
      <c r="VEJ21" s="28"/>
      <c r="VEK21" s="28"/>
      <c r="VEL21" s="28"/>
      <c r="VEM21" s="28"/>
      <c r="VEN21" s="28"/>
      <c r="VEO21" s="28"/>
      <c r="VEP21" s="28"/>
      <c r="VEQ21" s="28"/>
      <c r="VER21" s="28"/>
      <c r="VES21" s="28"/>
      <c r="VET21" s="28"/>
      <c r="VEU21" s="28"/>
      <c r="VEV21" s="28"/>
      <c r="VEW21" s="28"/>
      <c r="VEX21" s="28"/>
      <c r="VEY21" s="28"/>
      <c r="VEZ21" s="28"/>
      <c r="VFA21" s="28"/>
      <c r="VFB21" s="28"/>
      <c r="VFC21" s="28"/>
      <c r="VFD21" s="28"/>
      <c r="VFE21" s="28"/>
      <c r="VFF21" s="28"/>
      <c r="VFG21" s="28"/>
      <c r="VFH21" s="28"/>
      <c r="VFI21" s="28"/>
      <c r="VFJ21" s="28"/>
      <c r="VFK21" s="28"/>
      <c r="VFL21" s="28"/>
      <c r="VFM21" s="28"/>
      <c r="VFN21" s="28"/>
      <c r="VFO21" s="28"/>
      <c r="VFP21" s="28"/>
      <c r="VFQ21" s="28"/>
      <c r="VFR21" s="28"/>
      <c r="VFS21" s="28"/>
      <c r="VFT21" s="28"/>
      <c r="VFU21" s="28"/>
      <c r="VFV21" s="28"/>
      <c r="VFW21" s="28"/>
      <c r="VFX21" s="28"/>
      <c r="VFY21" s="28"/>
      <c r="VFZ21" s="28"/>
      <c r="VGA21" s="28"/>
      <c r="VGB21" s="28"/>
      <c r="VGC21" s="28"/>
      <c r="VGD21" s="28"/>
      <c r="VGE21" s="28"/>
      <c r="VGF21" s="28"/>
      <c r="VGG21" s="28"/>
      <c r="VGH21" s="28"/>
      <c r="VGI21" s="28"/>
      <c r="VGJ21" s="28"/>
      <c r="VGK21" s="28"/>
      <c r="VGL21" s="28"/>
      <c r="VGM21" s="28"/>
      <c r="VGN21" s="28"/>
      <c r="VGO21" s="28"/>
      <c r="VGP21" s="28"/>
      <c r="VGQ21" s="28"/>
      <c r="VGR21" s="28"/>
      <c r="VGS21" s="28"/>
      <c r="VGT21" s="28"/>
      <c r="VGU21" s="28"/>
      <c r="VGV21" s="28"/>
      <c r="VGW21" s="28"/>
      <c r="VGX21" s="28"/>
      <c r="VGY21" s="28"/>
      <c r="VGZ21" s="28"/>
      <c r="VHA21" s="28"/>
      <c r="VHB21" s="28"/>
      <c r="VHC21" s="28"/>
      <c r="VHD21" s="28"/>
      <c r="VHE21" s="28"/>
      <c r="VHF21" s="28"/>
      <c r="VHG21" s="28"/>
      <c r="VHH21" s="28"/>
      <c r="VHI21" s="28"/>
      <c r="VHJ21" s="28"/>
      <c r="VHK21" s="28"/>
      <c r="VHL21" s="28"/>
      <c r="VHM21" s="28"/>
      <c r="VHN21" s="28"/>
      <c r="VHO21" s="28"/>
      <c r="VHP21" s="28"/>
      <c r="VHQ21" s="28"/>
      <c r="VHR21" s="28"/>
      <c r="VHS21" s="28"/>
      <c r="VHT21" s="28"/>
      <c r="VHU21" s="28"/>
      <c r="VHV21" s="28"/>
      <c r="VHW21" s="28"/>
      <c r="VHX21" s="28"/>
      <c r="VHY21" s="28"/>
      <c r="VHZ21" s="28"/>
      <c r="VIA21" s="28"/>
      <c r="VIB21" s="28"/>
      <c r="VIC21" s="28"/>
      <c r="VID21" s="28"/>
      <c r="VIE21" s="28"/>
      <c r="VIF21" s="28"/>
      <c r="VIG21" s="28"/>
      <c r="VIH21" s="28"/>
      <c r="VII21" s="28"/>
      <c r="VIJ21" s="28"/>
      <c r="VIK21" s="28"/>
      <c r="VIL21" s="28"/>
      <c r="VIM21" s="28"/>
      <c r="VIN21" s="28"/>
      <c r="VIO21" s="28"/>
      <c r="VIP21" s="28"/>
      <c r="VIQ21" s="28"/>
      <c r="VIR21" s="28"/>
      <c r="VIS21" s="28"/>
      <c r="VIT21" s="28"/>
      <c r="VIU21" s="28"/>
      <c r="VIV21" s="28"/>
      <c r="VIW21" s="28"/>
      <c r="VIX21" s="28"/>
      <c r="VIY21" s="28"/>
      <c r="VIZ21" s="28"/>
      <c r="VJA21" s="28"/>
      <c r="VJB21" s="28"/>
      <c r="VJC21" s="28"/>
      <c r="VJD21" s="28"/>
      <c r="VJE21" s="28"/>
      <c r="VJF21" s="28"/>
      <c r="VJG21" s="28"/>
      <c r="VJH21" s="28"/>
      <c r="VJI21" s="28"/>
      <c r="VJJ21" s="28"/>
      <c r="VJK21" s="28"/>
      <c r="VJL21" s="28"/>
      <c r="VJM21" s="28"/>
      <c r="VJN21" s="28"/>
      <c r="VJO21" s="28"/>
      <c r="VJP21" s="28"/>
      <c r="VJQ21" s="28"/>
      <c r="VJR21" s="28"/>
      <c r="VJS21" s="28"/>
      <c r="VJT21" s="28"/>
      <c r="VJU21" s="28"/>
      <c r="VJV21" s="28"/>
      <c r="VJW21" s="28"/>
      <c r="VJX21" s="28"/>
      <c r="VJY21" s="28"/>
      <c r="VJZ21" s="28"/>
      <c r="VKA21" s="28"/>
      <c r="VKB21" s="28"/>
      <c r="VKC21" s="28"/>
      <c r="VKD21" s="28"/>
      <c r="VKE21" s="28"/>
      <c r="VKF21" s="28"/>
      <c r="VKG21" s="28"/>
      <c r="VKH21" s="28"/>
      <c r="VKI21" s="28"/>
      <c r="VKJ21" s="28"/>
      <c r="VKK21" s="28"/>
      <c r="VKL21" s="28"/>
      <c r="VKM21" s="28"/>
      <c r="VKN21" s="28"/>
      <c r="VKO21" s="28"/>
      <c r="VKP21" s="28"/>
      <c r="VKQ21" s="28"/>
      <c r="VKR21" s="28"/>
      <c r="VKS21" s="28"/>
      <c r="VKT21" s="28"/>
      <c r="VKU21" s="28"/>
      <c r="VKV21" s="28"/>
      <c r="VKW21" s="28"/>
      <c r="VKX21" s="28"/>
      <c r="VKY21" s="28"/>
      <c r="VKZ21" s="28"/>
      <c r="VLA21" s="28"/>
      <c r="VLB21" s="28"/>
      <c r="VLC21" s="28"/>
      <c r="VLD21" s="28"/>
      <c r="VLE21" s="28"/>
      <c r="VLF21" s="28"/>
      <c r="VLG21" s="28"/>
      <c r="VLH21" s="28"/>
      <c r="VLI21" s="28"/>
      <c r="VLJ21" s="28"/>
      <c r="VLK21" s="28"/>
      <c r="VLL21" s="28"/>
      <c r="VLM21" s="28"/>
      <c r="VLN21" s="28"/>
      <c r="VLO21" s="28"/>
      <c r="VLP21" s="28"/>
      <c r="VLQ21" s="28"/>
      <c r="VLR21" s="28"/>
      <c r="VLS21" s="28"/>
      <c r="VLT21" s="28"/>
      <c r="VLU21" s="28"/>
      <c r="VLV21" s="28"/>
      <c r="VLW21" s="28"/>
      <c r="VLX21" s="28"/>
      <c r="VLY21" s="28"/>
      <c r="VLZ21" s="28"/>
      <c r="VMA21" s="28"/>
      <c r="VMB21" s="28"/>
      <c r="VMC21" s="28"/>
      <c r="VMD21" s="28"/>
      <c r="VME21" s="28"/>
      <c r="VMF21" s="28"/>
      <c r="VMG21" s="28"/>
      <c r="VMH21" s="28"/>
      <c r="VMI21" s="28"/>
      <c r="VMJ21" s="28"/>
      <c r="VMK21" s="28"/>
      <c r="VML21" s="28"/>
      <c r="VMM21" s="28"/>
      <c r="VMN21" s="28"/>
      <c r="VMO21" s="28"/>
      <c r="VMP21" s="28"/>
      <c r="VMQ21" s="28"/>
      <c r="VMR21" s="28"/>
      <c r="VMS21" s="28"/>
      <c r="VMT21" s="28"/>
      <c r="VMU21" s="28"/>
      <c r="VMV21" s="28"/>
      <c r="VMW21" s="28"/>
      <c r="VMX21" s="28"/>
      <c r="VMY21" s="28"/>
      <c r="VMZ21" s="28"/>
      <c r="VNA21" s="28"/>
      <c r="VNB21" s="28"/>
      <c r="VNC21" s="28"/>
      <c r="VND21" s="28"/>
      <c r="VNE21" s="28"/>
      <c r="VNF21" s="28"/>
      <c r="VNG21" s="28"/>
      <c r="VNH21" s="28"/>
      <c r="VNI21" s="28"/>
      <c r="VNJ21" s="28"/>
      <c r="VNK21" s="28"/>
      <c r="VNL21" s="28"/>
      <c r="VNM21" s="28"/>
      <c r="VNN21" s="28"/>
      <c r="VNO21" s="28"/>
      <c r="VNP21" s="28"/>
      <c r="VNQ21" s="28"/>
      <c r="VNR21" s="28"/>
      <c r="VNS21" s="28"/>
      <c r="VNT21" s="28"/>
      <c r="VNU21" s="28"/>
      <c r="VNV21" s="28"/>
      <c r="VNW21" s="28"/>
      <c r="VNX21" s="28"/>
      <c r="VNY21" s="28"/>
      <c r="VNZ21" s="28"/>
      <c r="VOA21" s="28"/>
      <c r="VOB21" s="28"/>
      <c r="VOC21" s="28"/>
      <c r="VOD21" s="28"/>
      <c r="VOE21" s="28"/>
      <c r="VOF21" s="28"/>
      <c r="VOG21" s="28"/>
      <c r="VOH21" s="28"/>
      <c r="VOI21" s="28"/>
      <c r="VOJ21" s="28"/>
      <c r="VOK21" s="28"/>
      <c r="VOL21" s="28"/>
      <c r="VOM21" s="28"/>
      <c r="VON21" s="28"/>
      <c r="VOO21" s="28"/>
      <c r="VOP21" s="28"/>
      <c r="VOQ21" s="28"/>
      <c r="VOR21" s="28"/>
      <c r="VOS21" s="28"/>
      <c r="VOT21" s="28"/>
      <c r="VOU21" s="28"/>
      <c r="VOV21" s="28"/>
      <c r="VOW21" s="28"/>
      <c r="VOX21" s="28"/>
      <c r="VOY21" s="28"/>
      <c r="VOZ21" s="28"/>
      <c r="VPA21" s="28"/>
      <c r="VPB21" s="28"/>
      <c r="VPC21" s="28"/>
      <c r="VPD21" s="28"/>
      <c r="VPE21" s="28"/>
      <c r="VPF21" s="28"/>
      <c r="VPG21" s="28"/>
      <c r="VPH21" s="28"/>
      <c r="VPI21" s="28"/>
      <c r="VPJ21" s="28"/>
      <c r="VPK21" s="28"/>
      <c r="VPL21" s="28"/>
      <c r="VPM21" s="28"/>
      <c r="VPN21" s="28"/>
      <c r="VPO21" s="28"/>
      <c r="VPP21" s="28"/>
      <c r="VPQ21" s="28"/>
      <c r="VPR21" s="28"/>
      <c r="VPS21" s="28"/>
      <c r="VPT21" s="28"/>
      <c r="VPU21" s="28"/>
      <c r="VPV21" s="28"/>
      <c r="VPW21" s="28"/>
      <c r="VPX21" s="28"/>
      <c r="VPY21" s="28"/>
      <c r="VPZ21" s="28"/>
      <c r="VQA21" s="28"/>
      <c r="VQB21" s="28"/>
      <c r="VQC21" s="28"/>
      <c r="VQD21" s="28"/>
      <c r="VQE21" s="28"/>
      <c r="VQF21" s="28"/>
      <c r="VQG21" s="28"/>
      <c r="VQH21" s="28"/>
      <c r="VQI21" s="28"/>
      <c r="VQJ21" s="28"/>
      <c r="VQK21" s="28"/>
      <c r="VQL21" s="28"/>
      <c r="VQM21" s="28"/>
      <c r="VQN21" s="28"/>
      <c r="VQO21" s="28"/>
      <c r="VQP21" s="28"/>
      <c r="VQQ21" s="28"/>
      <c r="VQR21" s="28"/>
      <c r="VQS21" s="28"/>
      <c r="VQT21" s="28"/>
      <c r="VQU21" s="28"/>
      <c r="VQV21" s="28"/>
      <c r="VQW21" s="28"/>
      <c r="VQX21" s="28"/>
      <c r="VQY21" s="28"/>
      <c r="VQZ21" s="28"/>
      <c r="VRA21" s="28"/>
      <c r="VRB21" s="28"/>
      <c r="VRC21" s="28"/>
      <c r="VRD21" s="28"/>
      <c r="VRE21" s="28"/>
      <c r="VRF21" s="28"/>
      <c r="VRG21" s="28"/>
      <c r="VRH21" s="28"/>
      <c r="VRI21" s="28"/>
      <c r="VRJ21" s="28"/>
      <c r="VRK21" s="28"/>
      <c r="VRL21" s="28"/>
      <c r="VRM21" s="28"/>
      <c r="VRN21" s="28"/>
      <c r="VRO21" s="28"/>
      <c r="VRP21" s="28"/>
      <c r="VRQ21" s="28"/>
      <c r="VRR21" s="28"/>
      <c r="VRS21" s="28"/>
      <c r="VRT21" s="28"/>
      <c r="VRU21" s="28"/>
      <c r="VRV21" s="28"/>
      <c r="VRW21" s="28"/>
      <c r="VRX21" s="28"/>
      <c r="VRY21" s="28"/>
      <c r="VRZ21" s="28"/>
      <c r="VSA21" s="28"/>
      <c r="VSB21" s="28"/>
      <c r="VSC21" s="28"/>
      <c r="VSD21" s="28"/>
      <c r="VSE21" s="28"/>
      <c r="VSF21" s="28"/>
      <c r="VSG21" s="28"/>
      <c r="VSH21" s="28"/>
      <c r="VSI21" s="28"/>
      <c r="VSJ21" s="28"/>
      <c r="VSK21" s="28"/>
      <c r="VSL21" s="28"/>
      <c r="VSM21" s="28"/>
      <c r="VSN21" s="28"/>
      <c r="VSO21" s="28"/>
      <c r="VSP21" s="28"/>
      <c r="VSQ21" s="28"/>
      <c r="VSR21" s="28"/>
      <c r="VSS21" s="28"/>
      <c r="VST21" s="28"/>
      <c r="VSU21" s="28"/>
      <c r="VSV21" s="28"/>
      <c r="VSW21" s="28"/>
      <c r="VSX21" s="28"/>
      <c r="VSY21" s="28"/>
      <c r="VSZ21" s="28"/>
      <c r="VTA21" s="28"/>
      <c r="VTB21" s="28"/>
      <c r="VTC21" s="28"/>
      <c r="VTD21" s="28"/>
      <c r="VTE21" s="28"/>
      <c r="VTF21" s="28"/>
      <c r="VTG21" s="28"/>
      <c r="VTH21" s="28"/>
      <c r="VTI21" s="28"/>
      <c r="VTJ21" s="28"/>
      <c r="VTK21" s="28"/>
      <c r="VTL21" s="28"/>
      <c r="VTM21" s="28"/>
      <c r="VTN21" s="28"/>
      <c r="VTO21" s="28"/>
      <c r="VTP21" s="28"/>
      <c r="VTQ21" s="28"/>
      <c r="VTR21" s="28"/>
      <c r="VTS21" s="28"/>
      <c r="VTT21" s="28"/>
      <c r="VTU21" s="28"/>
      <c r="VTV21" s="28"/>
      <c r="VTW21" s="28"/>
      <c r="VTX21" s="28"/>
      <c r="VTY21" s="28"/>
      <c r="VTZ21" s="28"/>
      <c r="VUA21" s="28"/>
      <c r="VUB21" s="28"/>
      <c r="VUC21" s="28"/>
      <c r="VUD21" s="28"/>
      <c r="VUE21" s="28"/>
      <c r="VUF21" s="28"/>
      <c r="VUG21" s="28"/>
      <c r="VUH21" s="28"/>
      <c r="VUI21" s="28"/>
      <c r="VUJ21" s="28"/>
      <c r="VUK21" s="28"/>
      <c r="VUL21" s="28"/>
      <c r="VUM21" s="28"/>
      <c r="VUN21" s="28"/>
      <c r="VUO21" s="28"/>
      <c r="VUP21" s="28"/>
      <c r="VUQ21" s="28"/>
      <c r="VUR21" s="28"/>
      <c r="VUS21" s="28"/>
      <c r="VUT21" s="28"/>
      <c r="VUU21" s="28"/>
      <c r="VUV21" s="28"/>
      <c r="VUW21" s="28"/>
      <c r="VUX21" s="28"/>
      <c r="VUY21" s="28"/>
      <c r="VUZ21" s="28"/>
      <c r="VVA21" s="28"/>
      <c r="VVB21" s="28"/>
      <c r="VVC21" s="28"/>
      <c r="VVD21" s="28"/>
      <c r="VVE21" s="28"/>
      <c r="VVF21" s="28"/>
      <c r="VVG21" s="28"/>
      <c r="VVH21" s="28"/>
      <c r="VVI21" s="28"/>
      <c r="VVJ21" s="28"/>
      <c r="VVK21" s="28"/>
      <c r="VVL21" s="28"/>
      <c r="VVM21" s="28"/>
      <c r="VVN21" s="28"/>
      <c r="VVO21" s="28"/>
      <c r="VVP21" s="28"/>
      <c r="VVQ21" s="28"/>
      <c r="VVR21" s="28"/>
      <c r="VVS21" s="28"/>
      <c r="VVT21" s="28"/>
      <c r="VVU21" s="28"/>
      <c r="VVV21" s="28"/>
      <c r="VVW21" s="28"/>
      <c r="VVX21" s="28"/>
      <c r="VVY21" s="28"/>
      <c r="VVZ21" s="28"/>
      <c r="VWA21" s="28"/>
      <c r="VWB21" s="28"/>
      <c r="VWC21" s="28"/>
      <c r="VWD21" s="28"/>
      <c r="VWE21" s="28"/>
      <c r="VWF21" s="28"/>
      <c r="VWG21" s="28"/>
      <c r="VWH21" s="28"/>
      <c r="VWI21" s="28"/>
      <c r="VWJ21" s="28"/>
      <c r="VWK21" s="28"/>
      <c r="VWL21" s="28"/>
      <c r="VWM21" s="28"/>
      <c r="VWN21" s="28"/>
      <c r="VWO21" s="28"/>
      <c r="VWP21" s="28"/>
      <c r="VWQ21" s="28"/>
      <c r="VWR21" s="28"/>
      <c r="VWS21" s="28"/>
      <c r="VWT21" s="28"/>
      <c r="VWU21" s="28"/>
      <c r="VWV21" s="28"/>
      <c r="VWW21" s="28"/>
      <c r="VWX21" s="28"/>
      <c r="VWY21" s="28"/>
      <c r="VWZ21" s="28"/>
      <c r="VXA21" s="28"/>
      <c r="VXB21" s="28"/>
      <c r="VXC21" s="28"/>
      <c r="VXD21" s="28"/>
      <c r="VXE21" s="28"/>
      <c r="VXF21" s="28"/>
      <c r="VXG21" s="28"/>
      <c r="VXH21" s="28"/>
      <c r="VXI21" s="28"/>
      <c r="VXJ21" s="28"/>
      <c r="VXK21" s="28"/>
      <c r="VXL21" s="28"/>
      <c r="VXM21" s="28"/>
      <c r="VXN21" s="28"/>
      <c r="VXO21" s="28"/>
      <c r="VXP21" s="28"/>
      <c r="VXQ21" s="28"/>
      <c r="VXR21" s="28"/>
      <c r="VXS21" s="28"/>
      <c r="VXT21" s="28"/>
      <c r="VXU21" s="28"/>
      <c r="VXV21" s="28"/>
      <c r="VXW21" s="28"/>
      <c r="VXX21" s="28"/>
      <c r="VXY21" s="28"/>
      <c r="VXZ21" s="28"/>
      <c r="VYA21" s="28"/>
      <c r="VYB21" s="28"/>
      <c r="VYC21" s="28"/>
      <c r="VYD21" s="28"/>
      <c r="VYE21" s="28"/>
      <c r="VYF21" s="28"/>
      <c r="VYG21" s="28"/>
      <c r="VYH21" s="28"/>
      <c r="VYI21" s="28"/>
      <c r="VYJ21" s="28"/>
      <c r="VYK21" s="28"/>
      <c r="VYL21" s="28"/>
      <c r="VYM21" s="28"/>
      <c r="VYN21" s="28"/>
      <c r="VYO21" s="28"/>
      <c r="VYP21" s="28"/>
      <c r="VYQ21" s="28"/>
      <c r="VYR21" s="28"/>
      <c r="VYS21" s="28"/>
      <c r="VYT21" s="28"/>
      <c r="VYU21" s="28"/>
      <c r="VYV21" s="28"/>
      <c r="VYW21" s="28"/>
      <c r="VYX21" s="28"/>
      <c r="VYY21" s="28"/>
      <c r="VYZ21" s="28"/>
      <c r="VZA21" s="28"/>
      <c r="VZB21" s="28"/>
      <c r="VZC21" s="28"/>
      <c r="VZD21" s="28"/>
      <c r="VZE21" s="28"/>
      <c r="VZF21" s="28"/>
      <c r="VZG21" s="28"/>
      <c r="VZH21" s="28"/>
      <c r="VZI21" s="28"/>
      <c r="VZJ21" s="28"/>
      <c r="VZK21" s="28"/>
      <c r="VZL21" s="28"/>
      <c r="VZM21" s="28"/>
      <c r="VZN21" s="28"/>
      <c r="VZO21" s="28"/>
      <c r="VZP21" s="28"/>
      <c r="VZQ21" s="28"/>
      <c r="VZR21" s="28"/>
      <c r="VZS21" s="28"/>
      <c r="VZT21" s="28"/>
      <c r="VZU21" s="28"/>
      <c r="VZV21" s="28"/>
      <c r="VZW21" s="28"/>
      <c r="VZX21" s="28"/>
      <c r="VZY21" s="28"/>
      <c r="VZZ21" s="28"/>
      <c r="WAA21" s="28"/>
      <c r="WAB21" s="28"/>
      <c r="WAC21" s="28"/>
      <c r="WAD21" s="28"/>
      <c r="WAE21" s="28"/>
      <c r="WAF21" s="28"/>
      <c r="WAG21" s="28"/>
      <c r="WAH21" s="28"/>
      <c r="WAI21" s="28"/>
      <c r="WAJ21" s="28"/>
      <c r="WAK21" s="28"/>
      <c r="WAL21" s="28"/>
      <c r="WAM21" s="28"/>
      <c r="WAN21" s="28"/>
      <c r="WAO21" s="28"/>
      <c r="WAP21" s="28"/>
      <c r="WAQ21" s="28"/>
      <c r="WAR21" s="28"/>
      <c r="WAS21" s="28"/>
      <c r="WAT21" s="28"/>
      <c r="WAU21" s="28"/>
      <c r="WAV21" s="28"/>
      <c r="WAW21" s="28"/>
      <c r="WAX21" s="28"/>
      <c r="WAY21" s="28"/>
      <c r="WAZ21" s="28"/>
      <c r="WBA21" s="28"/>
      <c r="WBB21" s="28"/>
      <c r="WBC21" s="28"/>
      <c r="WBD21" s="28"/>
      <c r="WBE21" s="28"/>
      <c r="WBF21" s="28"/>
      <c r="WBG21" s="28"/>
      <c r="WBH21" s="28"/>
      <c r="WBI21" s="28"/>
      <c r="WBJ21" s="28"/>
      <c r="WBK21" s="28"/>
      <c r="WBL21" s="28"/>
      <c r="WBM21" s="28"/>
      <c r="WBN21" s="28"/>
      <c r="WBO21" s="28"/>
      <c r="WBP21" s="28"/>
      <c r="WBQ21" s="28"/>
      <c r="WBR21" s="28"/>
      <c r="WBS21" s="28"/>
      <c r="WBT21" s="28"/>
      <c r="WBU21" s="28"/>
      <c r="WBV21" s="28"/>
      <c r="WBW21" s="28"/>
      <c r="WBX21" s="28"/>
      <c r="WBY21" s="28"/>
      <c r="WBZ21" s="28"/>
      <c r="WCA21" s="28"/>
      <c r="WCB21" s="28"/>
      <c r="WCC21" s="28"/>
      <c r="WCD21" s="28"/>
      <c r="WCE21" s="28"/>
      <c r="WCF21" s="28"/>
      <c r="WCG21" s="28"/>
      <c r="WCH21" s="28"/>
      <c r="WCI21" s="28"/>
      <c r="WCJ21" s="28"/>
      <c r="WCK21" s="28"/>
      <c r="WCL21" s="28"/>
      <c r="WCM21" s="28"/>
      <c r="WCN21" s="28"/>
      <c r="WCO21" s="28"/>
      <c r="WCP21" s="28"/>
      <c r="WCQ21" s="28"/>
      <c r="WCR21" s="28"/>
      <c r="WCS21" s="28"/>
      <c r="WCT21" s="28"/>
      <c r="WCU21" s="28"/>
      <c r="WCV21" s="28"/>
      <c r="WCW21" s="28"/>
      <c r="WCX21" s="28"/>
      <c r="WCY21" s="28"/>
      <c r="WCZ21" s="28"/>
      <c r="WDA21" s="28"/>
      <c r="WDB21" s="28"/>
      <c r="WDC21" s="28"/>
      <c r="WDD21" s="28"/>
      <c r="WDE21" s="28"/>
      <c r="WDF21" s="28"/>
      <c r="WDG21" s="28"/>
      <c r="WDH21" s="28"/>
      <c r="WDI21" s="28"/>
      <c r="WDJ21" s="28"/>
      <c r="WDK21" s="28"/>
      <c r="WDL21" s="28"/>
      <c r="WDM21" s="28"/>
      <c r="WDN21" s="28"/>
      <c r="WDO21" s="28"/>
      <c r="WDP21" s="28"/>
      <c r="WDQ21" s="28"/>
      <c r="WDR21" s="28"/>
      <c r="WDS21" s="28"/>
      <c r="WDT21" s="28"/>
      <c r="WDU21" s="28"/>
      <c r="WDV21" s="28"/>
      <c r="WDW21" s="28"/>
      <c r="WDX21" s="28"/>
      <c r="WDY21" s="28"/>
      <c r="WDZ21" s="28"/>
      <c r="WEA21" s="28"/>
      <c r="WEB21" s="28"/>
      <c r="WEC21" s="28"/>
      <c r="WED21" s="28"/>
      <c r="WEE21" s="28"/>
      <c r="WEF21" s="28"/>
      <c r="WEG21" s="28"/>
      <c r="WEH21" s="28"/>
      <c r="WEI21" s="28"/>
      <c r="WEJ21" s="28"/>
      <c r="WEK21" s="28"/>
      <c r="WEL21" s="28"/>
      <c r="WEM21" s="28"/>
      <c r="WEN21" s="28"/>
      <c r="WEO21" s="28"/>
      <c r="WEP21" s="28"/>
      <c r="WEQ21" s="28"/>
      <c r="WER21" s="28"/>
      <c r="WES21" s="28"/>
      <c r="WET21" s="28"/>
      <c r="WEU21" s="28"/>
      <c r="WEV21" s="28"/>
      <c r="WEW21" s="28"/>
      <c r="WEX21" s="28"/>
      <c r="WEY21" s="28"/>
      <c r="WEZ21" s="28"/>
      <c r="WFA21" s="28"/>
      <c r="WFB21" s="28"/>
      <c r="WFC21" s="28"/>
      <c r="WFD21" s="28"/>
      <c r="WFE21" s="28"/>
      <c r="WFF21" s="28"/>
      <c r="WFG21" s="28"/>
      <c r="WFH21" s="28"/>
      <c r="WFI21" s="28"/>
      <c r="WFJ21" s="28"/>
      <c r="WFK21" s="28"/>
      <c r="WFL21" s="28"/>
      <c r="WFM21" s="28"/>
      <c r="WFN21" s="28"/>
      <c r="WFO21" s="28"/>
      <c r="WFP21" s="28"/>
      <c r="WFQ21" s="28"/>
      <c r="WFR21" s="28"/>
      <c r="WFS21" s="28"/>
      <c r="WFT21" s="28"/>
      <c r="WFU21" s="28"/>
      <c r="WFV21" s="28"/>
      <c r="WFW21" s="28"/>
      <c r="WFX21" s="28"/>
      <c r="WFY21" s="28"/>
      <c r="WFZ21" s="28"/>
      <c r="WGA21" s="28"/>
      <c r="WGB21" s="28"/>
      <c r="WGC21" s="28"/>
      <c r="WGD21" s="28"/>
      <c r="WGE21" s="28"/>
      <c r="WGF21" s="28"/>
      <c r="WGG21" s="28"/>
      <c r="WGH21" s="28"/>
      <c r="WGI21" s="28"/>
      <c r="WGJ21" s="28"/>
      <c r="WGK21" s="28"/>
      <c r="WGL21" s="28"/>
      <c r="WGM21" s="28"/>
      <c r="WGN21" s="28"/>
      <c r="WGO21" s="28"/>
      <c r="WGP21" s="28"/>
      <c r="WGQ21" s="28"/>
      <c r="WGR21" s="28"/>
      <c r="WGS21" s="28"/>
      <c r="WGT21" s="28"/>
      <c r="WGU21" s="28"/>
      <c r="WGV21" s="28"/>
      <c r="WGW21" s="28"/>
      <c r="WGX21" s="28"/>
      <c r="WGY21" s="28"/>
      <c r="WGZ21" s="28"/>
      <c r="WHA21" s="28"/>
      <c r="WHB21" s="28"/>
      <c r="WHC21" s="28"/>
      <c r="WHD21" s="28"/>
      <c r="WHE21" s="28"/>
      <c r="WHF21" s="28"/>
      <c r="WHG21" s="28"/>
      <c r="WHH21" s="28"/>
      <c r="WHI21" s="28"/>
      <c r="WHJ21" s="28"/>
      <c r="WHK21" s="28"/>
      <c r="WHL21" s="28"/>
      <c r="WHM21" s="28"/>
      <c r="WHN21" s="28"/>
      <c r="WHO21" s="28"/>
      <c r="WHP21" s="28"/>
      <c r="WHQ21" s="28"/>
      <c r="WHR21" s="28"/>
      <c r="WHS21" s="28"/>
      <c r="WHT21" s="28"/>
      <c r="WHU21" s="28"/>
      <c r="WHV21" s="28"/>
      <c r="WHW21" s="28"/>
      <c r="WHX21" s="28"/>
      <c r="WHY21" s="28"/>
      <c r="WHZ21" s="28"/>
      <c r="WIA21" s="28"/>
      <c r="WIB21" s="28"/>
      <c r="WIC21" s="28"/>
      <c r="WID21" s="28"/>
      <c r="WIE21" s="28"/>
      <c r="WIF21" s="28"/>
      <c r="WIG21" s="28"/>
      <c r="WIH21" s="28"/>
      <c r="WII21" s="28"/>
      <c r="WIJ21" s="28"/>
      <c r="WIK21" s="28"/>
      <c r="WIL21" s="28"/>
      <c r="WIM21" s="28"/>
      <c r="WIN21" s="28"/>
      <c r="WIO21" s="28"/>
      <c r="WIP21" s="28"/>
      <c r="WIQ21" s="28"/>
      <c r="WIR21" s="28"/>
      <c r="WIS21" s="28"/>
      <c r="WIT21" s="28"/>
      <c r="WIU21" s="28"/>
      <c r="WIV21" s="28"/>
      <c r="WIW21" s="28"/>
      <c r="WIX21" s="28"/>
      <c r="WIY21" s="28"/>
      <c r="WIZ21" s="28"/>
      <c r="WJA21" s="28"/>
      <c r="WJB21" s="28"/>
      <c r="WJC21" s="28"/>
      <c r="WJD21" s="28"/>
      <c r="WJE21" s="28"/>
      <c r="WJF21" s="28"/>
      <c r="WJG21" s="28"/>
      <c r="WJH21" s="28"/>
      <c r="WJI21" s="28"/>
      <c r="WJJ21" s="28"/>
      <c r="WJK21" s="28"/>
      <c r="WJL21" s="28"/>
      <c r="WJM21" s="28"/>
      <c r="WJN21" s="28"/>
      <c r="WJO21" s="28"/>
      <c r="WJP21" s="28"/>
      <c r="WJQ21" s="28"/>
      <c r="WJR21" s="28"/>
      <c r="WJS21" s="28"/>
      <c r="WJT21" s="28"/>
      <c r="WJU21" s="28"/>
      <c r="WJV21" s="28"/>
      <c r="WJW21" s="28"/>
      <c r="WJX21" s="28"/>
      <c r="WJY21" s="28"/>
      <c r="WJZ21" s="28"/>
      <c r="WKA21" s="28"/>
      <c r="WKB21" s="28"/>
      <c r="WKC21" s="28"/>
      <c r="WKD21" s="28"/>
      <c r="WKE21" s="28"/>
      <c r="WKF21" s="28"/>
      <c r="WKG21" s="28"/>
      <c r="WKH21" s="28"/>
      <c r="WKI21" s="28"/>
      <c r="WKJ21" s="28"/>
      <c r="WKK21" s="28"/>
      <c r="WKL21" s="28"/>
      <c r="WKM21" s="28"/>
      <c r="WKN21" s="28"/>
      <c r="WKO21" s="28"/>
      <c r="WKP21" s="28"/>
      <c r="WKQ21" s="28"/>
      <c r="WKR21" s="28"/>
      <c r="WKS21" s="28"/>
      <c r="WKT21" s="28"/>
      <c r="WKU21" s="28"/>
      <c r="WKV21" s="28"/>
      <c r="WKW21" s="28"/>
      <c r="WKX21" s="28"/>
      <c r="WKY21" s="28"/>
      <c r="WKZ21" s="28"/>
      <c r="WLA21" s="28"/>
      <c r="WLB21" s="28"/>
      <c r="WLC21" s="28"/>
      <c r="WLD21" s="28"/>
      <c r="WLE21" s="28"/>
      <c r="WLF21" s="28"/>
      <c r="WLG21" s="28"/>
      <c r="WLH21" s="28"/>
      <c r="WLI21" s="28"/>
      <c r="WLJ21" s="28"/>
      <c r="WLK21" s="28"/>
      <c r="WLL21" s="28"/>
      <c r="WLM21" s="28"/>
      <c r="WLN21" s="28"/>
      <c r="WLO21" s="28"/>
      <c r="WLP21" s="28"/>
      <c r="WLQ21" s="28"/>
      <c r="WLR21" s="28"/>
      <c r="WLS21" s="28"/>
      <c r="WLT21" s="28"/>
      <c r="WLU21" s="28"/>
      <c r="WLV21" s="28"/>
      <c r="WLW21" s="28"/>
      <c r="WLX21" s="28"/>
      <c r="WLY21" s="28"/>
      <c r="WLZ21" s="28"/>
      <c r="WMA21" s="28"/>
      <c r="WMB21" s="28"/>
      <c r="WMC21" s="28"/>
      <c r="WMD21" s="28"/>
      <c r="WME21" s="28"/>
      <c r="WMF21" s="28"/>
      <c r="WMG21" s="28"/>
      <c r="WMH21" s="28"/>
      <c r="WMI21" s="28"/>
      <c r="WMJ21" s="28"/>
      <c r="WMK21" s="28"/>
      <c r="WML21" s="28"/>
      <c r="WMM21" s="28"/>
      <c r="WMN21" s="28"/>
      <c r="WMO21" s="28"/>
      <c r="WMP21" s="28"/>
      <c r="WMQ21" s="28"/>
      <c r="WMR21" s="28"/>
      <c r="WMS21" s="28"/>
      <c r="WMT21" s="28"/>
      <c r="WMU21" s="28"/>
      <c r="WMV21" s="28"/>
      <c r="WMW21" s="28"/>
      <c r="WMX21" s="28"/>
      <c r="WMY21" s="28"/>
      <c r="WMZ21" s="28"/>
      <c r="WNA21" s="28"/>
      <c r="WNB21" s="28"/>
      <c r="WNC21" s="28"/>
      <c r="WND21" s="28"/>
      <c r="WNE21" s="28"/>
      <c r="WNF21" s="28"/>
      <c r="WNG21" s="28"/>
      <c r="WNH21" s="28"/>
      <c r="WNI21" s="28"/>
      <c r="WNJ21" s="28"/>
      <c r="WNK21" s="28"/>
      <c r="WNL21" s="28"/>
      <c r="WNM21" s="28"/>
      <c r="WNN21" s="28"/>
      <c r="WNO21" s="28"/>
      <c r="WNP21" s="28"/>
      <c r="WNQ21" s="28"/>
      <c r="WNR21" s="28"/>
      <c r="WNS21" s="28"/>
      <c r="WNT21" s="28"/>
      <c r="WNU21" s="28"/>
      <c r="WNV21" s="28"/>
      <c r="WNW21" s="28"/>
      <c r="WNX21" s="28"/>
      <c r="WNY21" s="28"/>
      <c r="WNZ21" s="28"/>
      <c r="WOA21" s="28"/>
      <c r="WOB21" s="28"/>
      <c r="WOC21" s="28"/>
      <c r="WOD21" s="28"/>
      <c r="WOE21" s="28"/>
      <c r="WOF21" s="28"/>
      <c r="WOG21" s="28"/>
      <c r="WOH21" s="28"/>
      <c r="WOI21" s="28"/>
      <c r="WOJ21" s="28"/>
      <c r="WOK21" s="28"/>
      <c r="WOL21" s="28"/>
      <c r="WOM21" s="28"/>
      <c r="WON21" s="28"/>
      <c r="WOO21" s="28"/>
      <c r="WOP21" s="28"/>
      <c r="WOQ21" s="28"/>
      <c r="WOR21" s="28"/>
      <c r="WOS21" s="28"/>
      <c r="WOT21" s="28"/>
      <c r="WOU21" s="28"/>
      <c r="WOV21" s="28"/>
      <c r="WOW21" s="28"/>
      <c r="WOX21" s="28"/>
      <c r="WOY21" s="28"/>
      <c r="WOZ21" s="28"/>
      <c r="WPA21" s="28"/>
      <c r="WPB21" s="28"/>
      <c r="WPC21" s="28"/>
      <c r="WPD21" s="28"/>
      <c r="WPE21" s="28"/>
      <c r="WPF21" s="28"/>
      <c r="WPG21" s="28"/>
      <c r="WPH21" s="28"/>
      <c r="WPI21" s="28"/>
      <c r="WPJ21" s="28"/>
      <c r="WPK21" s="28"/>
      <c r="WPL21" s="28"/>
      <c r="WPM21" s="28"/>
      <c r="WPN21" s="28"/>
      <c r="WPO21" s="28"/>
      <c r="WPP21" s="28"/>
      <c r="WPQ21" s="28"/>
      <c r="WPR21" s="28"/>
      <c r="WPS21" s="28"/>
      <c r="WPT21" s="28"/>
      <c r="WPU21" s="28"/>
      <c r="WPV21" s="28"/>
      <c r="WPW21" s="28"/>
      <c r="WPX21" s="28"/>
      <c r="WPY21" s="28"/>
      <c r="WPZ21" s="28"/>
      <c r="WQA21" s="28"/>
      <c r="WQB21" s="28"/>
      <c r="WQC21" s="28"/>
      <c r="WQD21" s="28"/>
      <c r="WQE21" s="28"/>
      <c r="WQF21" s="28"/>
      <c r="WQG21" s="28"/>
      <c r="WQH21" s="28"/>
      <c r="WQI21" s="28"/>
      <c r="WQJ21" s="28"/>
      <c r="WQK21" s="28"/>
      <c r="WQL21" s="28"/>
      <c r="WQM21" s="28"/>
      <c r="WQN21" s="28"/>
      <c r="WQO21" s="28"/>
      <c r="WQP21" s="28"/>
      <c r="WQQ21" s="28"/>
      <c r="WQR21" s="28"/>
      <c r="WQS21" s="28"/>
      <c r="WQT21" s="28"/>
      <c r="WQU21" s="28"/>
      <c r="WQV21" s="28"/>
      <c r="WQW21" s="28"/>
      <c r="WQX21" s="28"/>
      <c r="WQY21" s="28"/>
      <c r="WQZ21" s="28"/>
      <c r="WRA21" s="28"/>
      <c r="WRB21" s="28"/>
      <c r="WRC21" s="28"/>
      <c r="WRD21" s="28"/>
      <c r="WRE21" s="28"/>
      <c r="WRF21" s="28"/>
      <c r="WRG21" s="28"/>
      <c r="WRH21" s="28"/>
      <c r="WRI21" s="28"/>
      <c r="WRJ21" s="28"/>
      <c r="WRK21" s="28"/>
      <c r="WRL21" s="28"/>
      <c r="WRM21" s="28"/>
      <c r="WRN21" s="28"/>
      <c r="WRO21" s="28"/>
      <c r="WRP21" s="28"/>
      <c r="WRQ21" s="28"/>
      <c r="WRR21" s="28"/>
      <c r="WRS21" s="28"/>
      <c r="WRT21" s="28"/>
      <c r="WRU21" s="28"/>
      <c r="WRV21" s="28"/>
      <c r="WRW21" s="28"/>
      <c r="WRX21" s="28"/>
      <c r="WRY21" s="28"/>
      <c r="WRZ21" s="28"/>
      <c r="WSA21" s="28"/>
      <c r="WSB21" s="28"/>
      <c r="WSC21" s="28"/>
      <c r="WSD21" s="28"/>
      <c r="WSE21" s="28"/>
      <c r="WSF21" s="28"/>
      <c r="WSG21" s="28"/>
      <c r="WSH21" s="28"/>
      <c r="WSI21" s="28"/>
      <c r="WSJ21" s="28"/>
      <c r="WSK21" s="28"/>
      <c r="WSL21" s="28"/>
      <c r="WSM21" s="28"/>
      <c r="WSN21" s="28"/>
      <c r="WSO21" s="28"/>
      <c r="WSP21" s="28"/>
      <c r="WSQ21" s="28"/>
      <c r="WSR21" s="28"/>
      <c r="WSS21" s="28"/>
      <c r="WST21" s="28"/>
      <c r="WSU21" s="28"/>
      <c r="WSV21" s="28"/>
      <c r="WSW21" s="28"/>
      <c r="WSX21" s="28"/>
      <c r="WSY21" s="28"/>
      <c r="WSZ21" s="28"/>
      <c r="WTA21" s="28"/>
      <c r="WTB21" s="28"/>
      <c r="WTC21" s="28"/>
      <c r="WTD21" s="28"/>
      <c r="WTE21" s="28"/>
      <c r="WTF21" s="28"/>
      <c r="WTG21" s="28"/>
      <c r="WTH21" s="28"/>
      <c r="WTI21" s="28"/>
      <c r="WTJ21" s="28"/>
      <c r="WTK21" s="28"/>
      <c r="WTL21" s="28"/>
      <c r="WTM21" s="28"/>
      <c r="WTN21" s="28"/>
      <c r="WTO21" s="28"/>
      <c r="WTP21" s="28"/>
      <c r="WTQ21" s="28"/>
      <c r="WTR21" s="28"/>
      <c r="WTS21" s="28"/>
      <c r="WTT21" s="28"/>
      <c r="WTU21" s="28"/>
      <c r="WTV21" s="28"/>
      <c r="WTW21" s="28"/>
      <c r="WTX21" s="28"/>
      <c r="WTY21" s="28"/>
      <c r="WTZ21" s="28"/>
      <c r="WUA21" s="28"/>
      <c r="WUB21" s="28"/>
      <c r="WUC21" s="28"/>
      <c r="WUD21" s="28"/>
      <c r="WUE21" s="28"/>
      <c r="WUF21" s="28"/>
      <c r="WUG21" s="28"/>
      <c r="WUH21" s="28"/>
      <c r="WUI21" s="28"/>
      <c r="WUJ21" s="28"/>
      <c r="WUK21" s="28"/>
      <c r="WUL21" s="28"/>
      <c r="WUM21" s="28"/>
      <c r="WUN21" s="28"/>
      <c r="WUO21" s="28"/>
      <c r="WUP21" s="28"/>
      <c r="WUQ21" s="28"/>
      <c r="WUR21" s="28"/>
      <c r="WUS21" s="28"/>
      <c r="WUT21" s="28"/>
      <c r="WUU21" s="28"/>
      <c r="WUV21" s="28"/>
      <c r="WUW21" s="28"/>
      <c r="WUX21" s="28"/>
      <c r="WUY21" s="28"/>
      <c r="WUZ21" s="28"/>
      <c r="WVA21" s="28"/>
      <c r="WVB21" s="28"/>
      <c r="WVC21" s="28"/>
      <c r="WVD21" s="28"/>
      <c r="WVE21" s="28"/>
      <c r="WVF21" s="28"/>
      <c r="WVG21" s="28"/>
      <c r="WVH21" s="28"/>
      <c r="WVI21" s="28"/>
      <c r="WVJ21" s="28"/>
      <c r="WVK21" s="28"/>
      <c r="WVL21" s="28"/>
      <c r="WVM21" s="28"/>
      <c r="WVN21" s="28"/>
      <c r="WVO21" s="28"/>
      <c r="WVP21" s="28"/>
      <c r="WVQ21" s="28"/>
      <c r="WVR21" s="28"/>
      <c r="WVS21" s="28"/>
      <c r="WVT21" s="28"/>
      <c r="WVU21" s="28"/>
      <c r="WVV21" s="28"/>
      <c r="WVW21" s="28"/>
      <c r="WVX21" s="28"/>
      <c r="WVY21" s="28"/>
      <c r="WVZ21" s="28"/>
      <c r="WWA21" s="28"/>
      <c r="WWB21" s="28"/>
      <c r="WWC21" s="28"/>
      <c r="WWD21" s="28"/>
      <c r="WWE21" s="28"/>
      <c r="WWF21" s="28"/>
      <c r="WWG21" s="28"/>
      <c r="WWH21" s="28"/>
      <c r="WWI21" s="28"/>
      <c r="WWJ21" s="28"/>
      <c r="WWK21" s="28"/>
      <c r="WWL21" s="28"/>
      <c r="WWM21" s="28"/>
      <c r="WWN21" s="28"/>
      <c r="WWO21" s="28"/>
      <c r="WWP21" s="28"/>
      <c r="WWQ21" s="28"/>
      <c r="WWR21" s="28"/>
      <c r="WWS21" s="28"/>
      <c r="WWT21" s="28"/>
      <c r="WWU21" s="28"/>
      <c r="WWV21" s="28"/>
      <c r="WWW21" s="28"/>
      <c r="WWX21" s="28"/>
      <c r="WWY21" s="28"/>
      <c r="WWZ21" s="28"/>
      <c r="WXA21" s="28"/>
      <c r="WXB21" s="28"/>
      <c r="WXC21" s="28"/>
      <c r="WXD21" s="28"/>
      <c r="WXE21" s="28"/>
      <c r="WXF21" s="28"/>
      <c r="WXG21" s="28"/>
      <c r="WXH21" s="28"/>
      <c r="WXI21" s="28"/>
      <c r="WXJ21" s="28"/>
      <c r="WXK21" s="28"/>
      <c r="WXL21" s="28"/>
      <c r="WXM21" s="28"/>
      <c r="WXN21" s="28"/>
      <c r="WXO21" s="28"/>
      <c r="WXP21" s="28"/>
      <c r="WXQ21" s="28"/>
      <c r="WXR21" s="28"/>
      <c r="WXS21" s="28"/>
      <c r="WXT21" s="28"/>
      <c r="WXU21" s="28"/>
      <c r="WXV21" s="28"/>
      <c r="WXW21" s="28"/>
      <c r="WXX21" s="28"/>
      <c r="WXY21" s="28"/>
      <c r="WXZ21" s="28"/>
      <c r="WYA21" s="28"/>
      <c r="WYB21" s="28"/>
      <c r="WYC21" s="28"/>
      <c r="WYD21" s="28"/>
      <c r="WYE21" s="28"/>
      <c r="WYF21" s="28"/>
      <c r="WYG21" s="28"/>
      <c r="WYH21" s="28"/>
      <c r="WYI21" s="28"/>
      <c r="WYJ21" s="28"/>
      <c r="WYK21" s="28"/>
      <c r="WYL21" s="28"/>
      <c r="WYM21" s="28"/>
      <c r="WYN21" s="28"/>
      <c r="WYO21" s="28"/>
      <c r="WYP21" s="28"/>
      <c r="WYQ21" s="28"/>
      <c r="WYR21" s="28"/>
      <c r="WYS21" s="28"/>
      <c r="WYT21" s="28"/>
      <c r="WYU21" s="28"/>
      <c r="WYV21" s="28"/>
      <c r="WYW21" s="28"/>
      <c r="WYX21" s="28"/>
      <c r="WYY21" s="28"/>
      <c r="WYZ21" s="28"/>
      <c r="WZA21" s="28"/>
      <c r="WZB21" s="28"/>
      <c r="WZC21" s="28"/>
      <c r="WZD21" s="28"/>
      <c r="WZE21" s="28"/>
      <c r="WZF21" s="28"/>
      <c r="WZG21" s="28"/>
      <c r="WZH21" s="28"/>
      <c r="WZI21" s="28"/>
      <c r="WZJ21" s="28"/>
      <c r="WZK21" s="28"/>
      <c r="WZL21" s="28"/>
      <c r="WZM21" s="28"/>
      <c r="WZN21" s="28"/>
      <c r="WZO21" s="28"/>
      <c r="WZP21" s="28"/>
      <c r="WZQ21" s="28"/>
      <c r="WZR21" s="28"/>
      <c r="WZS21" s="28"/>
      <c r="WZT21" s="28"/>
      <c r="WZU21" s="28"/>
      <c r="WZV21" s="28"/>
      <c r="WZW21" s="28"/>
      <c r="WZX21" s="28"/>
      <c r="WZY21" s="28"/>
      <c r="WZZ21" s="28"/>
      <c r="XAA21" s="28"/>
      <c r="XAB21" s="28"/>
      <c r="XAC21" s="28"/>
      <c r="XAD21" s="28"/>
      <c r="XAE21" s="28"/>
      <c r="XAF21" s="28"/>
      <c r="XAG21" s="28"/>
      <c r="XAH21" s="28"/>
      <c r="XAI21" s="28"/>
      <c r="XAJ21" s="28"/>
      <c r="XAK21" s="28"/>
      <c r="XAL21" s="28"/>
      <c r="XAM21" s="28"/>
      <c r="XAN21" s="28"/>
      <c r="XAO21" s="28"/>
      <c r="XAP21" s="28"/>
      <c r="XAQ21" s="28"/>
      <c r="XAR21" s="28"/>
      <c r="XAS21" s="28"/>
      <c r="XAT21" s="28"/>
      <c r="XAU21" s="28"/>
      <c r="XAV21" s="28"/>
      <c r="XAW21" s="28"/>
      <c r="XAX21" s="28"/>
      <c r="XAY21" s="28"/>
      <c r="XAZ21" s="28"/>
      <c r="XBA21" s="28"/>
      <c r="XBB21" s="28"/>
      <c r="XBC21" s="28"/>
      <c r="XBD21" s="28"/>
      <c r="XBE21" s="28"/>
      <c r="XBF21" s="28"/>
      <c r="XBG21" s="28"/>
      <c r="XBH21" s="28"/>
      <c r="XBI21" s="28"/>
      <c r="XBJ21" s="28"/>
      <c r="XBK21" s="28"/>
      <c r="XBL21" s="28"/>
      <c r="XBM21" s="28"/>
      <c r="XBN21" s="28"/>
      <c r="XBO21" s="28"/>
      <c r="XBP21" s="28"/>
      <c r="XBQ21" s="28"/>
      <c r="XBR21" s="28"/>
      <c r="XBS21" s="28"/>
      <c r="XBT21" s="28"/>
      <c r="XBU21" s="28"/>
      <c r="XBV21" s="28"/>
      <c r="XBW21" s="28"/>
      <c r="XBX21" s="28"/>
      <c r="XBY21" s="28"/>
      <c r="XBZ21" s="28"/>
      <c r="XCA21" s="28"/>
      <c r="XCB21" s="28"/>
      <c r="XCC21" s="28"/>
      <c r="XCD21" s="28"/>
      <c r="XCE21" s="28"/>
      <c r="XCF21" s="28"/>
      <c r="XCG21" s="28"/>
      <c r="XCH21" s="28"/>
      <c r="XCI21" s="28"/>
      <c r="XCJ21" s="28"/>
      <c r="XCK21" s="28"/>
      <c r="XCL21" s="28"/>
      <c r="XCM21" s="28"/>
      <c r="XCN21" s="28"/>
      <c r="XCO21" s="28"/>
      <c r="XCP21" s="28"/>
      <c r="XCQ21" s="28"/>
      <c r="XCR21" s="28"/>
      <c r="XCS21" s="28"/>
      <c r="XCT21" s="28"/>
      <c r="XCU21" s="28"/>
      <c r="XCV21" s="28"/>
      <c r="XCW21" s="28"/>
      <c r="XCX21" s="28"/>
      <c r="XCY21" s="28"/>
      <c r="XCZ21" s="28"/>
      <c r="XDA21" s="28"/>
      <c r="XDB21" s="28"/>
      <c r="XDC21" s="28"/>
      <c r="XDD21" s="28"/>
      <c r="XDE21" s="28"/>
      <c r="XDF21" s="28"/>
      <c r="XDG21" s="28"/>
      <c r="XDH21" s="28"/>
      <c r="XDI21" s="28"/>
      <c r="XDJ21" s="28"/>
      <c r="XDK21" s="28"/>
      <c r="XDL21" s="28"/>
      <c r="XDM21" s="28"/>
      <c r="XDN21" s="28"/>
      <c r="XDO21" s="28"/>
      <c r="XDP21" s="28"/>
      <c r="XDQ21" s="28"/>
      <c r="XDR21" s="28"/>
      <c r="XDS21" s="28"/>
      <c r="XDT21" s="28"/>
      <c r="XDU21" s="28"/>
      <c r="XDV21" s="28"/>
      <c r="XDW21" s="28"/>
      <c r="XDX21" s="28"/>
      <c r="XDY21" s="28"/>
      <c r="XDZ21" s="28"/>
      <c r="XEA21" s="28"/>
      <c r="XEB21" s="28"/>
      <c r="XEC21" s="28"/>
      <c r="XED21" s="28"/>
      <c r="XEE21" s="28"/>
      <c r="XEF21" s="28"/>
      <c r="XEG21" s="28"/>
      <c r="XEH21" s="28"/>
      <c r="XEI21" s="28"/>
      <c r="XEJ21" s="28"/>
      <c r="XEK21" s="28"/>
      <c r="XEL21" s="28"/>
      <c r="XEM21" s="28"/>
      <c r="XEN21" s="28"/>
      <c r="XEO21" s="28"/>
      <c r="XEP21" s="28"/>
      <c r="XEQ21" s="28"/>
      <c r="XER21" s="28"/>
      <c r="XES21" s="28"/>
      <c r="XET21" s="28"/>
      <c r="XEU21" s="28"/>
      <c r="XEV21" s="28"/>
      <c r="XEW21" s="28"/>
      <c r="XEX21" s="28"/>
      <c r="XEY21" s="28"/>
      <c r="XEZ21" s="28"/>
      <c r="XFA21" s="28"/>
      <c r="XFB21" s="28"/>
      <c r="XFC21" s="28"/>
      <c r="XFD21" s="28"/>
    </row>
    <row r="22" spans="1:16384" x14ac:dyDescent="0.45">
      <c r="A22" s="25" t="s">
        <v>102</v>
      </c>
      <c r="B22" s="38" t="s">
        <v>54</v>
      </c>
      <c r="C22" s="38"/>
      <c r="D22" s="38"/>
      <c r="E22" s="38"/>
      <c r="F22" s="38"/>
    </row>
    <row r="23" spans="1:16384" x14ac:dyDescent="0.45">
      <c r="A23" s="29" t="s">
        <v>0</v>
      </c>
      <c r="B23" s="30" t="s">
        <v>156</v>
      </c>
    </row>
    <row r="24" spans="1:16384" ht="31.75" x14ac:dyDescent="0.45">
      <c r="A24" s="29" t="s">
        <v>11</v>
      </c>
      <c r="B24" s="30" t="s">
        <v>157</v>
      </c>
    </row>
    <row r="25" spans="1:16384" ht="47.6" x14ac:dyDescent="0.45">
      <c r="A25" s="29" t="s">
        <v>74</v>
      </c>
      <c r="B25" s="30" t="s">
        <v>158</v>
      </c>
    </row>
    <row r="26" spans="1:16384" ht="47.6" x14ac:dyDescent="0.45">
      <c r="A26" s="29" t="s">
        <v>112</v>
      </c>
      <c r="B26" s="30" t="s">
        <v>160</v>
      </c>
    </row>
    <row r="27" spans="1:16384" ht="31.75" x14ac:dyDescent="0.45">
      <c r="A27" s="29" t="s">
        <v>122</v>
      </c>
      <c r="B27" s="30" t="s">
        <v>164</v>
      </c>
    </row>
    <row r="28" spans="1:16384" ht="103.5" customHeight="1" x14ac:dyDescent="0.45">
      <c r="A28" s="29" t="s">
        <v>103</v>
      </c>
      <c r="B28" s="30" t="s">
        <v>144</v>
      </c>
    </row>
    <row r="29" spans="1:16384" ht="31.75" x14ac:dyDescent="0.45">
      <c r="A29" s="29" t="s">
        <v>145</v>
      </c>
      <c r="B29" s="30" t="s">
        <v>146</v>
      </c>
    </row>
    <row r="30" spans="1:16384" ht="63.45" x14ac:dyDescent="0.45">
      <c r="A30" s="29" t="s">
        <v>175</v>
      </c>
      <c r="B30" s="23" t="s">
        <v>176</v>
      </c>
    </row>
    <row r="31" spans="1:16384" ht="130.5" customHeight="1" x14ac:dyDescent="0.45">
      <c r="A31" s="29" t="s">
        <v>138</v>
      </c>
      <c r="B31" s="30" t="s">
        <v>139</v>
      </c>
    </row>
    <row r="32" spans="1:16384" ht="31.75" x14ac:dyDescent="0.45">
      <c r="A32" s="29" t="s">
        <v>15</v>
      </c>
      <c r="B32" s="30" t="s">
        <v>143</v>
      </c>
    </row>
    <row r="33" spans="1:6" ht="31.75" x14ac:dyDescent="0.45">
      <c r="A33" s="29" t="s">
        <v>119</v>
      </c>
      <c r="B33" s="30" t="s">
        <v>154</v>
      </c>
    </row>
    <row r="34" spans="1:6" ht="47.6" x14ac:dyDescent="0.45">
      <c r="A34" s="29" t="s">
        <v>118</v>
      </c>
      <c r="B34" s="23" t="s">
        <v>174</v>
      </c>
    </row>
    <row r="35" spans="1:6" ht="66" customHeight="1" x14ac:dyDescent="0.45">
      <c r="A35" s="29" t="s">
        <v>126</v>
      </c>
      <c r="B35" s="30" t="s">
        <v>147</v>
      </c>
    </row>
    <row r="36" spans="1:6" ht="16" customHeight="1" x14ac:dyDescent="0.45">
      <c r="A36" s="29" t="s">
        <v>117</v>
      </c>
      <c r="B36" s="23" t="s">
        <v>155</v>
      </c>
    </row>
    <row r="38" spans="1:6" s="32" customFormat="1" ht="14.5" customHeight="1" x14ac:dyDescent="0.45">
      <c r="A38" s="28" t="s">
        <v>116</v>
      </c>
      <c r="B38" s="31"/>
      <c r="C38" s="31"/>
      <c r="D38" s="31"/>
      <c r="E38" s="31"/>
      <c r="F38" s="31"/>
    </row>
    <row r="39" spans="1:6" x14ac:dyDescent="0.45">
      <c r="A39" s="6" t="s">
        <v>80</v>
      </c>
      <c r="B39" s="17" t="s">
        <v>75</v>
      </c>
    </row>
    <row r="40" spans="1:6" x14ac:dyDescent="0.45">
      <c r="A40" s="6" t="s">
        <v>81</v>
      </c>
      <c r="B40" s="17" t="s">
        <v>76</v>
      </c>
    </row>
    <row r="41" spans="1:6" x14ac:dyDescent="0.45">
      <c r="A41" s="6" t="s">
        <v>82</v>
      </c>
      <c r="B41" s="17" t="s">
        <v>77</v>
      </c>
    </row>
    <row r="42" spans="1:6" ht="31.75" x14ac:dyDescent="0.45">
      <c r="A42" s="6" t="s">
        <v>83</v>
      </c>
      <c r="B42" s="17" t="s">
        <v>78</v>
      </c>
    </row>
  </sheetData>
  <mergeCells count="5">
    <mergeCell ref="A19:B19"/>
    <mergeCell ref="B22:F22"/>
    <mergeCell ref="A14:B14"/>
    <mergeCell ref="A15:B15"/>
    <mergeCell ref="A16:B16"/>
  </mergeCells>
  <hyperlinks>
    <hyperlink ref="A14" r:id="rId1" xr:uid="{61BA70E4-97C6-4857-ABDA-B78C1C8C8CBF}"/>
    <hyperlink ref="A15" r:id="rId2" xr:uid="{4DBD2274-1656-4A0C-AB02-745E374F1D56}"/>
    <hyperlink ref="A16" r:id="rId3" xr:uid="{E9A428A3-07C4-40DD-AED2-04860CC3DCFA}"/>
    <hyperlink ref="A13" r:id="rId4" xr:uid="{1D520B71-289D-421E-9E24-0DE2D081DBF5}"/>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5B52-4BA5-475F-8BF5-26FCE17587E4}">
  <sheetPr>
    <tabColor theme="5" tint="0.39997558519241921"/>
  </sheetPr>
  <dimension ref="A1:I26"/>
  <sheetViews>
    <sheetView workbookViewId="0">
      <pane xSplit="5" ySplit="1" topLeftCell="F2" activePane="bottomRight" state="frozen"/>
      <selection pane="topRight" activeCell="F1" sqref="F1"/>
      <selection pane="bottomLeft" activeCell="A2" sqref="A2"/>
      <selection pane="bottomRight" sqref="A1:C1"/>
    </sheetView>
  </sheetViews>
  <sheetFormatPr defaultRowHeight="14.6" x14ac:dyDescent="0.4"/>
  <cols>
    <col min="1" max="1" width="13.15234375" bestFit="1" customWidth="1"/>
    <col min="2" max="2" width="15.69140625" bestFit="1" customWidth="1"/>
    <col min="3" max="3" width="7.69140625" bestFit="1" customWidth="1"/>
    <col min="4" max="5" width="17" bestFit="1" customWidth="1"/>
    <col min="6" max="6" width="13.69140625" bestFit="1" customWidth="1"/>
    <col min="7" max="7" width="7.53515625" bestFit="1" customWidth="1"/>
    <col min="8" max="8" width="13.69140625" bestFit="1" customWidth="1"/>
    <col min="9" max="9" width="12.69140625" bestFit="1" customWidth="1"/>
  </cols>
  <sheetData>
    <row r="1" spans="1:9" x14ac:dyDescent="0.4">
      <c r="A1" s="1" t="s">
        <v>162</v>
      </c>
      <c r="B1" s="1" t="s">
        <v>22</v>
      </c>
      <c r="C1" s="1" t="s">
        <v>163</v>
      </c>
      <c r="D1" s="1" t="s">
        <v>23</v>
      </c>
      <c r="E1" s="1" t="s">
        <v>106</v>
      </c>
      <c r="F1" s="1" t="s">
        <v>24</v>
      </c>
      <c r="G1" s="1" t="s">
        <v>25</v>
      </c>
      <c r="H1" s="1" t="s">
        <v>56</v>
      </c>
      <c r="I1" s="1" t="s">
        <v>68</v>
      </c>
    </row>
    <row r="2" spans="1:9" x14ac:dyDescent="0.4">
      <c r="A2">
        <v>1</v>
      </c>
      <c r="B2" t="s">
        <v>1</v>
      </c>
      <c r="C2" t="s">
        <v>42</v>
      </c>
      <c r="D2">
        <v>0</v>
      </c>
      <c r="E2" s="11">
        <v>0.499</v>
      </c>
      <c r="F2">
        <v>60</v>
      </c>
      <c r="G2">
        <v>9.1</v>
      </c>
      <c r="H2" s="5">
        <f>G2/I2</f>
        <v>1.5166666666666666</v>
      </c>
      <c r="I2">
        <f>VLOOKUP(A2,Reference_Values!$A$1:$H$27,8)</f>
        <v>6</v>
      </c>
    </row>
    <row r="3" spans="1:9" x14ac:dyDescent="0.4">
      <c r="A3">
        <v>2</v>
      </c>
      <c r="B3" t="s">
        <v>1</v>
      </c>
      <c r="C3" t="s">
        <v>42</v>
      </c>
      <c r="D3" s="12">
        <v>0.5</v>
      </c>
      <c r="E3">
        <v>1</v>
      </c>
      <c r="F3">
        <v>95</v>
      </c>
      <c r="G3">
        <v>11</v>
      </c>
      <c r="H3" s="5">
        <f t="shared" ref="H3:H26" si="0">G3/I3</f>
        <v>1.2222222222222223</v>
      </c>
      <c r="I3">
        <f>VLOOKUP(A3,Reference_Values!$A$1:$H$27,8)</f>
        <v>9</v>
      </c>
    </row>
    <row r="4" spans="1:9" x14ac:dyDescent="0.4">
      <c r="A4">
        <v>3</v>
      </c>
      <c r="B4" t="s">
        <v>2</v>
      </c>
      <c r="C4" t="s">
        <v>42</v>
      </c>
      <c r="D4">
        <v>1</v>
      </c>
      <c r="E4">
        <v>2</v>
      </c>
      <c r="F4">
        <v>130</v>
      </c>
      <c r="G4">
        <v>13</v>
      </c>
      <c r="H4" s="5">
        <f t="shared" si="0"/>
        <v>1.0833333333333333</v>
      </c>
      <c r="I4">
        <f>VLOOKUP(A4,Reference_Values!$A$1:$H$27,8)</f>
        <v>12</v>
      </c>
    </row>
    <row r="5" spans="1:9" x14ac:dyDescent="0.4">
      <c r="A5">
        <v>4</v>
      </c>
      <c r="B5" t="s">
        <v>2</v>
      </c>
      <c r="C5" t="s">
        <v>4</v>
      </c>
      <c r="D5">
        <v>3</v>
      </c>
      <c r="E5">
        <v>3</v>
      </c>
      <c r="F5">
        <v>130</v>
      </c>
      <c r="G5">
        <v>13</v>
      </c>
      <c r="H5" s="5">
        <f t="shared" si="0"/>
        <v>1.0833333333333333</v>
      </c>
      <c r="I5">
        <f>VLOOKUP(A5,Reference_Values!$A$1:$H$27,8)</f>
        <v>12</v>
      </c>
    </row>
    <row r="6" spans="1:9" x14ac:dyDescent="0.4">
      <c r="A6">
        <v>5</v>
      </c>
      <c r="B6" t="s">
        <v>2</v>
      </c>
      <c r="C6" t="s">
        <v>6</v>
      </c>
      <c r="D6">
        <v>3</v>
      </c>
      <c r="E6">
        <v>3</v>
      </c>
      <c r="F6">
        <v>130</v>
      </c>
      <c r="G6">
        <v>13</v>
      </c>
      <c r="H6" s="5">
        <f t="shared" si="0"/>
        <v>1.0833333333333333</v>
      </c>
      <c r="I6">
        <f>VLOOKUP(A6,Reference_Values!$A$1:$H$27,8)</f>
        <v>12</v>
      </c>
    </row>
    <row r="7" spans="1:9" x14ac:dyDescent="0.4">
      <c r="A7">
        <v>6</v>
      </c>
      <c r="B7" t="s">
        <v>2</v>
      </c>
      <c r="C7" t="s">
        <v>4</v>
      </c>
      <c r="D7">
        <v>4</v>
      </c>
      <c r="E7">
        <v>8</v>
      </c>
      <c r="F7">
        <v>130</v>
      </c>
      <c r="G7">
        <v>19</v>
      </c>
      <c r="H7" s="5">
        <f t="shared" si="0"/>
        <v>0.95</v>
      </c>
      <c r="I7">
        <f>VLOOKUP(A7,Reference_Values!$A$1:$H$27,8)</f>
        <v>20</v>
      </c>
    </row>
    <row r="8" spans="1:9" x14ac:dyDescent="0.4">
      <c r="A8">
        <v>7</v>
      </c>
      <c r="B8" t="s">
        <v>2</v>
      </c>
      <c r="C8" t="s">
        <v>6</v>
      </c>
      <c r="D8">
        <v>4</v>
      </c>
      <c r="E8">
        <v>8</v>
      </c>
      <c r="F8">
        <v>130</v>
      </c>
      <c r="G8">
        <v>19</v>
      </c>
      <c r="H8" s="5">
        <f t="shared" si="0"/>
        <v>0.95</v>
      </c>
      <c r="I8">
        <f>VLOOKUP(A8,Reference_Values!$A$1:$H$27,8)</f>
        <v>20</v>
      </c>
    </row>
    <row r="9" spans="1:9" x14ac:dyDescent="0.4">
      <c r="A9">
        <v>8</v>
      </c>
      <c r="B9" t="s">
        <v>5</v>
      </c>
      <c r="C9" t="s">
        <v>4</v>
      </c>
      <c r="D9">
        <v>9</v>
      </c>
      <c r="E9">
        <v>13</v>
      </c>
      <c r="F9">
        <v>130</v>
      </c>
      <c r="G9">
        <v>34</v>
      </c>
      <c r="H9" s="5">
        <f t="shared" si="0"/>
        <v>0.94444444444444442</v>
      </c>
      <c r="I9">
        <f>VLOOKUP(A9,Reference_Values!$A$1:$H$27,8)</f>
        <v>36</v>
      </c>
    </row>
    <row r="10" spans="1:9" x14ac:dyDescent="0.4">
      <c r="A10">
        <v>9</v>
      </c>
      <c r="B10" t="s">
        <v>5</v>
      </c>
      <c r="C10" t="s">
        <v>4</v>
      </c>
      <c r="D10">
        <v>14</v>
      </c>
      <c r="E10">
        <v>18</v>
      </c>
      <c r="F10">
        <v>130</v>
      </c>
      <c r="G10">
        <v>52</v>
      </c>
      <c r="H10" s="5">
        <f t="shared" si="0"/>
        <v>0.85245901639344257</v>
      </c>
      <c r="I10">
        <f>VLOOKUP(A10,Reference_Values!$A$1:$H$27,8)</f>
        <v>61</v>
      </c>
    </row>
    <row r="11" spans="1:9" x14ac:dyDescent="0.4">
      <c r="A11">
        <v>10</v>
      </c>
      <c r="B11" t="s">
        <v>3</v>
      </c>
      <c r="C11" t="s">
        <v>4</v>
      </c>
      <c r="D11">
        <v>19</v>
      </c>
      <c r="E11">
        <v>30</v>
      </c>
      <c r="F11">
        <v>130</v>
      </c>
      <c r="G11">
        <v>56</v>
      </c>
      <c r="H11" s="5">
        <f t="shared" si="0"/>
        <v>0.8</v>
      </c>
      <c r="I11">
        <f>VLOOKUP(A11,Reference_Values!$A$1:$H$27,8)</f>
        <v>70</v>
      </c>
    </row>
    <row r="12" spans="1:9" x14ac:dyDescent="0.4">
      <c r="A12">
        <v>11</v>
      </c>
      <c r="B12" t="s">
        <v>3</v>
      </c>
      <c r="C12" t="s">
        <v>4</v>
      </c>
      <c r="D12">
        <v>31</v>
      </c>
      <c r="E12">
        <v>50</v>
      </c>
      <c r="F12">
        <v>130</v>
      </c>
      <c r="G12">
        <v>56</v>
      </c>
      <c r="H12" s="5">
        <f t="shared" si="0"/>
        <v>0.8</v>
      </c>
      <c r="I12">
        <f>VLOOKUP(A12,Reference_Values!$A$1:$H$27,8)</f>
        <v>70</v>
      </c>
    </row>
    <row r="13" spans="1:9" x14ac:dyDescent="0.4">
      <c r="A13">
        <v>12</v>
      </c>
      <c r="B13" t="s">
        <v>3</v>
      </c>
      <c r="C13" t="s">
        <v>4</v>
      </c>
      <c r="D13">
        <v>51</v>
      </c>
      <c r="E13">
        <v>69</v>
      </c>
      <c r="F13">
        <v>130</v>
      </c>
      <c r="G13">
        <v>56</v>
      </c>
      <c r="H13" s="5">
        <f t="shared" si="0"/>
        <v>0.8</v>
      </c>
      <c r="I13">
        <f>VLOOKUP(A13,Reference_Values!$A$1:$H$27,8)</f>
        <v>70</v>
      </c>
    </row>
    <row r="14" spans="1:9" x14ac:dyDescent="0.4">
      <c r="A14">
        <v>13</v>
      </c>
      <c r="B14" t="s">
        <v>7</v>
      </c>
      <c r="C14" t="s">
        <v>4</v>
      </c>
      <c r="D14">
        <v>70</v>
      </c>
      <c r="E14" t="s">
        <v>10</v>
      </c>
      <c r="F14">
        <v>130</v>
      </c>
      <c r="G14">
        <v>56</v>
      </c>
      <c r="H14" s="5">
        <f t="shared" si="0"/>
        <v>0.8</v>
      </c>
      <c r="I14">
        <f>VLOOKUP(A14,Reference_Values!$A$1:$H$27,8)</f>
        <v>70</v>
      </c>
    </row>
    <row r="15" spans="1:9" x14ac:dyDescent="0.4">
      <c r="A15">
        <v>14</v>
      </c>
      <c r="B15" t="s">
        <v>5</v>
      </c>
      <c r="C15" t="s">
        <v>6</v>
      </c>
      <c r="D15">
        <v>9</v>
      </c>
      <c r="E15">
        <v>13</v>
      </c>
      <c r="F15">
        <v>130</v>
      </c>
      <c r="G15">
        <v>34</v>
      </c>
      <c r="H15" s="5">
        <f t="shared" si="0"/>
        <v>0.91891891891891897</v>
      </c>
      <c r="I15">
        <f>VLOOKUP(A15,Reference_Values!$A$1:$H$27,8)</f>
        <v>37</v>
      </c>
    </row>
    <row r="16" spans="1:9" x14ac:dyDescent="0.4">
      <c r="A16">
        <v>15</v>
      </c>
      <c r="B16" t="s">
        <v>5</v>
      </c>
      <c r="C16" t="s">
        <v>6</v>
      </c>
      <c r="D16">
        <v>14</v>
      </c>
      <c r="E16">
        <v>18</v>
      </c>
      <c r="F16">
        <v>130</v>
      </c>
      <c r="G16">
        <v>46</v>
      </c>
      <c r="H16" s="5">
        <f t="shared" si="0"/>
        <v>0.85185185185185186</v>
      </c>
      <c r="I16">
        <f>VLOOKUP(A16,Reference_Values!$A$1:$H$27,8)</f>
        <v>54</v>
      </c>
    </row>
    <row r="17" spans="1:9" x14ac:dyDescent="0.4">
      <c r="A17">
        <v>16</v>
      </c>
      <c r="B17" t="s">
        <v>3</v>
      </c>
      <c r="C17" t="s">
        <v>6</v>
      </c>
      <c r="D17">
        <v>19</v>
      </c>
      <c r="E17">
        <v>30</v>
      </c>
      <c r="F17">
        <v>130</v>
      </c>
      <c r="G17">
        <v>46</v>
      </c>
      <c r="H17" s="5">
        <f t="shared" si="0"/>
        <v>0.80701754385964908</v>
      </c>
      <c r="I17">
        <f>VLOOKUP(A17,Reference_Values!$A$1:$H$27,8)</f>
        <v>57</v>
      </c>
    </row>
    <row r="18" spans="1:9" x14ac:dyDescent="0.4">
      <c r="A18">
        <v>17</v>
      </c>
      <c r="B18" t="s">
        <v>3</v>
      </c>
      <c r="C18" t="s">
        <v>6</v>
      </c>
      <c r="D18">
        <v>31</v>
      </c>
      <c r="E18">
        <v>50</v>
      </c>
      <c r="F18">
        <v>130</v>
      </c>
      <c r="G18">
        <v>46</v>
      </c>
      <c r="H18" s="5">
        <f t="shared" si="0"/>
        <v>0.80701754385964908</v>
      </c>
      <c r="I18">
        <f>VLOOKUP(A18,Reference_Values!$A$1:$H$27,8)</f>
        <v>57</v>
      </c>
    </row>
    <row r="19" spans="1:9" x14ac:dyDescent="0.4">
      <c r="A19">
        <v>18</v>
      </c>
      <c r="B19" t="s">
        <v>3</v>
      </c>
      <c r="C19" t="s">
        <v>6</v>
      </c>
      <c r="D19">
        <v>51</v>
      </c>
      <c r="E19">
        <v>69</v>
      </c>
      <c r="F19">
        <v>130</v>
      </c>
      <c r="G19">
        <v>46</v>
      </c>
      <c r="H19" s="5">
        <f t="shared" si="0"/>
        <v>0.80701754385964908</v>
      </c>
      <c r="I19">
        <f>VLOOKUP(A19,Reference_Values!$A$1:$H$27,8)</f>
        <v>57</v>
      </c>
    </row>
    <row r="20" spans="1:9" x14ac:dyDescent="0.4">
      <c r="A20">
        <v>19</v>
      </c>
      <c r="B20" t="s">
        <v>7</v>
      </c>
      <c r="C20" t="s">
        <v>6</v>
      </c>
      <c r="D20">
        <v>70</v>
      </c>
      <c r="E20" t="s">
        <v>10</v>
      </c>
      <c r="F20">
        <v>130</v>
      </c>
      <c r="G20">
        <v>46</v>
      </c>
      <c r="H20" s="5">
        <f t="shared" si="0"/>
        <v>0.80701754385964908</v>
      </c>
      <c r="I20">
        <f>VLOOKUP(A20,Reference_Values!$A$1:$H$27,8)</f>
        <v>57</v>
      </c>
    </row>
    <row r="21" spans="1:9" x14ac:dyDescent="0.4">
      <c r="A21">
        <v>20</v>
      </c>
      <c r="B21" t="s">
        <v>8</v>
      </c>
      <c r="C21" t="s">
        <v>6</v>
      </c>
      <c r="D21">
        <v>14</v>
      </c>
      <c r="E21">
        <v>18</v>
      </c>
      <c r="F21">
        <v>175</v>
      </c>
      <c r="G21">
        <v>71</v>
      </c>
      <c r="H21" s="5">
        <f t="shared" si="0"/>
        <v>1.0557620817843867</v>
      </c>
      <c r="I21">
        <f>VLOOKUP(A21,Reference_Values!$A$1:$H$27,8)</f>
        <v>67.25</v>
      </c>
    </row>
    <row r="22" spans="1:9" x14ac:dyDescent="0.4">
      <c r="A22">
        <v>21</v>
      </c>
      <c r="B22" t="s">
        <v>8</v>
      </c>
      <c r="C22" t="s">
        <v>6</v>
      </c>
      <c r="D22">
        <v>19</v>
      </c>
      <c r="E22">
        <v>30</v>
      </c>
      <c r="F22">
        <v>175</v>
      </c>
      <c r="G22">
        <v>71</v>
      </c>
      <c r="H22" s="5">
        <f t="shared" si="0"/>
        <v>1.01067615658363</v>
      </c>
      <c r="I22">
        <f>VLOOKUP(A22,Reference_Values!$A$1:$H$27,8)</f>
        <v>70.25</v>
      </c>
    </row>
    <row r="23" spans="1:9" x14ac:dyDescent="0.4">
      <c r="A23">
        <v>22</v>
      </c>
      <c r="B23" t="s">
        <v>8</v>
      </c>
      <c r="C23" t="s">
        <v>6</v>
      </c>
      <c r="D23">
        <v>31</v>
      </c>
      <c r="E23">
        <v>50</v>
      </c>
      <c r="F23">
        <v>175</v>
      </c>
      <c r="G23">
        <v>71</v>
      </c>
      <c r="H23" s="5">
        <f t="shared" si="0"/>
        <v>1.01067615658363</v>
      </c>
      <c r="I23">
        <f>VLOOKUP(A23,Reference_Values!$A$1:$H$27,8)</f>
        <v>70.25</v>
      </c>
    </row>
    <row r="24" spans="1:9" x14ac:dyDescent="0.4">
      <c r="A24">
        <v>23</v>
      </c>
      <c r="B24" t="s">
        <v>9</v>
      </c>
      <c r="C24" t="s">
        <v>6</v>
      </c>
      <c r="D24">
        <v>14</v>
      </c>
      <c r="E24">
        <v>18</v>
      </c>
      <c r="F24">
        <v>210</v>
      </c>
      <c r="G24">
        <v>71</v>
      </c>
      <c r="H24" s="5">
        <f t="shared" si="0"/>
        <v>1.2456140350877194</v>
      </c>
      <c r="I24">
        <f>VLOOKUP(A24,Reference_Values!$A$1:$H$27,8)</f>
        <v>57</v>
      </c>
    </row>
    <row r="25" spans="1:9" x14ac:dyDescent="0.4">
      <c r="A25">
        <v>24</v>
      </c>
      <c r="B25" t="s">
        <v>9</v>
      </c>
      <c r="C25" t="s">
        <v>6</v>
      </c>
      <c r="D25">
        <v>19</v>
      </c>
      <c r="E25">
        <v>30</v>
      </c>
      <c r="F25">
        <v>210</v>
      </c>
      <c r="G25">
        <v>71</v>
      </c>
      <c r="H25" s="5">
        <f t="shared" si="0"/>
        <v>1.2456140350877194</v>
      </c>
      <c r="I25">
        <f>VLOOKUP(A25,Reference_Values!$A$1:$H$27,8)</f>
        <v>57</v>
      </c>
    </row>
    <row r="26" spans="1:9" x14ac:dyDescent="0.4">
      <c r="A26">
        <v>25</v>
      </c>
      <c r="B26" t="s">
        <v>9</v>
      </c>
      <c r="C26" t="s">
        <v>6</v>
      </c>
      <c r="D26">
        <v>31</v>
      </c>
      <c r="E26">
        <v>50</v>
      </c>
      <c r="F26">
        <v>210</v>
      </c>
      <c r="G26">
        <v>71</v>
      </c>
      <c r="H26" s="5">
        <f t="shared" si="0"/>
        <v>1.2456140350877194</v>
      </c>
      <c r="I26">
        <f>VLOOKUP(A26,Reference_Values!$A$1:$H$27,8)</f>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D34D-214D-4D40-B40D-08BEE457B5DE}">
  <sheetPr>
    <tabColor theme="5" tint="0.39997558519241921"/>
  </sheetPr>
  <dimension ref="A1:K58"/>
  <sheetViews>
    <sheetView workbookViewId="0">
      <pane xSplit="5" ySplit="1" topLeftCell="F2" activePane="bottomRight" state="frozen"/>
      <selection pane="topRight" activeCell="F1" sqref="F1"/>
      <selection pane="bottomLeft" activeCell="A2" sqref="A2"/>
      <selection pane="bottomRight"/>
    </sheetView>
  </sheetViews>
  <sheetFormatPr defaultRowHeight="14.6" x14ac:dyDescent="0.4"/>
  <cols>
    <col min="1" max="1" width="6.53515625" customWidth="1"/>
    <col min="2" max="2" width="7.15234375" customWidth="1"/>
    <col min="3" max="3" width="7.69140625" bestFit="1" customWidth="1"/>
    <col min="4" max="4" width="14" bestFit="1" customWidth="1"/>
    <col min="5" max="5" width="16.3046875" bestFit="1" customWidth="1"/>
    <col min="6" max="6" width="12" bestFit="1" customWidth="1"/>
    <col min="7" max="7" width="12.15234375" bestFit="1" customWidth="1"/>
    <col min="8" max="8" width="19.15234375" bestFit="1" customWidth="1"/>
    <col min="9" max="9" width="19.3046875" bestFit="1" customWidth="1"/>
    <col min="10" max="10" width="13.84375" bestFit="1" customWidth="1"/>
    <col min="11" max="11" width="14" bestFit="1" customWidth="1"/>
  </cols>
  <sheetData>
    <row r="1" spans="1:11" x14ac:dyDescent="0.4">
      <c r="A1" s="1" t="s">
        <v>162</v>
      </c>
      <c r="B1" s="1" t="s">
        <v>22</v>
      </c>
      <c r="C1" s="1" t="s">
        <v>163</v>
      </c>
      <c r="D1" s="1" t="s">
        <v>23</v>
      </c>
      <c r="E1" s="1" t="s">
        <v>106</v>
      </c>
      <c r="F1" s="1" t="s">
        <v>61</v>
      </c>
      <c r="G1" s="1" t="s">
        <v>62</v>
      </c>
      <c r="H1" s="1" t="s">
        <v>57</v>
      </c>
      <c r="I1" s="1" t="s">
        <v>58</v>
      </c>
      <c r="J1" s="1" t="s">
        <v>59</v>
      </c>
      <c r="K1" s="1" t="s">
        <v>60</v>
      </c>
    </row>
    <row r="2" spans="1:11" x14ac:dyDescent="0.4">
      <c r="A2">
        <v>1</v>
      </c>
      <c r="B2" t="s">
        <v>1</v>
      </c>
      <c r="C2" t="s">
        <v>42</v>
      </c>
      <c r="D2">
        <v>0</v>
      </c>
      <c r="E2" s="11">
        <v>0.499</v>
      </c>
      <c r="F2" s="2" t="s">
        <v>10</v>
      </c>
      <c r="G2" s="2" t="s">
        <v>10</v>
      </c>
      <c r="H2" s="2" t="s">
        <v>10</v>
      </c>
      <c r="I2" s="2" t="s">
        <v>10</v>
      </c>
      <c r="J2" s="2" t="s">
        <v>10</v>
      </c>
      <c r="K2" s="2" t="s">
        <v>10</v>
      </c>
    </row>
    <row r="3" spans="1:11" x14ac:dyDescent="0.4">
      <c r="A3">
        <v>2</v>
      </c>
      <c r="B3" t="s">
        <v>1</v>
      </c>
      <c r="C3" t="s">
        <v>42</v>
      </c>
      <c r="D3" s="12">
        <v>0.5</v>
      </c>
      <c r="E3">
        <v>1</v>
      </c>
      <c r="F3" t="s">
        <v>10</v>
      </c>
      <c r="G3" t="s">
        <v>10</v>
      </c>
      <c r="H3" t="s">
        <v>10</v>
      </c>
      <c r="I3" t="s">
        <v>10</v>
      </c>
      <c r="J3" t="s">
        <v>10</v>
      </c>
      <c r="K3" t="s">
        <v>10</v>
      </c>
    </row>
    <row r="4" spans="1:11" x14ac:dyDescent="0.4">
      <c r="A4">
        <v>3</v>
      </c>
      <c r="B4" t="s">
        <v>2</v>
      </c>
      <c r="C4" t="s">
        <v>42</v>
      </c>
      <c r="D4">
        <v>1</v>
      </c>
      <c r="E4">
        <v>2</v>
      </c>
      <c r="F4">
        <v>30</v>
      </c>
      <c r="G4">
        <v>40</v>
      </c>
      <c r="H4">
        <v>45</v>
      </c>
      <c r="I4">
        <v>65</v>
      </c>
      <c r="J4">
        <v>5</v>
      </c>
      <c r="K4">
        <v>20</v>
      </c>
    </row>
    <row r="5" spans="1:11" x14ac:dyDescent="0.4">
      <c r="A5">
        <v>4</v>
      </c>
      <c r="B5" t="s">
        <v>2</v>
      </c>
      <c r="C5" t="s">
        <v>4</v>
      </c>
      <c r="D5">
        <v>3</v>
      </c>
      <c r="E5">
        <v>3</v>
      </c>
      <c r="F5">
        <v>30</v>
      </c>
      <c r="G5">
        <v>40</v>
      </c>
      <c r="H5">
        <v>45</v>
      </c>
      <c r="I5">
        <v>65</v>
      </c>
      <c r="J5">
        <v>5</v>
      </c>
      <c r="K5">
        <v>20</v>
      </c>
    </row>
    <row r="6" spans="1:11" x14ac:dyDescent="0.4">
      <c r="A6">
        <v>5</v>
      </c>
      <c r="B6" t="s">
        <v>2</v>
      </c>
      <c r="C6" t="s">
        <v>6</v>
      </c>
      <c r="D6">
        <v>3</v>
      </c>
      <c r="E6">
        <v>3</v>
      </c>
      <c r="F6">
        <v>30</v>
      </c>
      <c r="G6">
        <v>40</v>
      </c>
      <c r="H6">
        <v>45</v>
      </c>
      <c r="I6">
        <v>65</v>
      </c>
      <c r="J6">
        <v>5</v>
      </c>
      <c r="K6">
        <v>20</v>
      </c>
    </row>
    <row r="7" spans="1:11" x14ac:dyDescent="0.4">
      <c r="A7">
        <v>6</v>
      </c>
      <c r="B7" t="s">
        <v>2</v>
      </c>
      <c r="C7" t="s">
        <v>4</v>
      </c>
      <c r="D7">
        <v>4</v>
      </c>
      <c r="E7">
        <v>8</v>
      </c>
      <c r="F7">
        <v>25</v>
      </c>
      <c r="G7">
        <v>35</v>
      </c>
      <c r="H7">
        <v>45</v>
      </c>
      <c r="I7">
        <v>65</v>
      </c>
      <c r="J7">
        <v>10</v>
      </c>
      <c r="K7">
        <v>30</v>
      </c>
    </row>
    <row r="8" spans="1:11" x14ac:dyDescent="0.4">
      <c r="A8">
        <v>7</v>
      </c>
      <c r="B8" t="s">
        <v>2</v>
      </c>
      <c r="C8" t="s">
        <v>6</v>
      </c>
      <c r="D8">
        <v>4</v>
      </c>
      <c r="E8">
        <v>8</v>
      </c>
      <c r="F8">
        <v>25</v>
      </c>
      <c r="G8">
        <v>35</v>
      </c>
      <c r="H8">
        <v>45</v>
      </c>
      <c r="I8">
        <v>65</v>
      </c>
      <c r="J8">
        <v>10</v>
      </c>
      <c r="K8">
        <v>30</v>
      </c>
    </row>
    <row r="9" spans="1:11" x14ac:dyDescent="0.4">
      <c r="A9">
        <v>8</v>
      </c>
      <c r="B9" t="s">
        <v>5</v>
      </c>
      <c r="C9" t="s">
        <v>4</v>
      </c>
      <c r="D9">
        <v>9</v>
      </c>
      <c r="E9">
        <v>13</v>
      </c>
      <c r="F9">
        <v>25</v>
      </c>
      <c r="G9">
        <v>35</v>
      </c>
      <c r="H9">
        <v>45</v>
      </c>
      <c r="I9">
        <v>65</v>
      </c>
      <c r="J9">
        <v>10</v>
      </c>
      <c r="K9">
        <v>30</v>
      </c>
    </row>
    <row r="10" spans="1:11" x14ac:dyDescent="0.4">
      <c r="A10">
        <v>9</v>
      </c>
      <c r="B10" t="s">
        <v>5</v>
      </c>
      <c r="C10" t="s">
        <v>4</v>
      </c>
      <c r="D10">
        <v>14</v>
      </c>
      <c r="E10">
        <v>18</v>
      </c>
      <c r="F10">
        <v>25</v>
      </c>
      <c r="G10">
        <v>35</v>
      </c>
      <c r="H10">
        <v>45</v>
      </c>
      <c r="I10">
        <v>65</v>
      </c>
      <c r="J10">
        <v>10</v>
      </c>
      <c r="K10">
        <v>30</v>
      </c>
    </row>
    <row r="11" spans="1:11" x14ac:dyDescent="0.4">
      <c r="A11">
        <v>10</v>
      </c>
      <c r="B11" t="s">
        <v>3</v>
      </c>
      <c r="C11" t="s">
        <v>4</v>
      </c>
      <c r="D11">
        <v>19</v>
      </c>
      <c r="E11">
        <v>30</v>
      </c>
      <c r="F11">
        <v>20</v>
      </c>
      <c r="G11">
        <v>35</v>
      </c>
      <c r="H11">
        <v>45</v>
      </c>
      <c r="I11">
        <v>65</v>
      </c>
      <c r="J11">
        <v>10</v>
      </c>
      <c r="K11">
        <v>35</v>
      </c>
    </row>
    <row r="12" spans="1:11" x14ac:dyDescent="0.4">
      <c r="A12">
        <v>11</v>
      </c>
      <c r="B12" t="s">
        <v>3</v>
      </c>
      <c r="C12" t="s">
        <v>4</v>
      </c>
      <c r="D12">
        <v>31</v>
      </c>
      <c r="E12">
        <v>50</v>
      </c>
      <c r="F12">
        <v>20</v>
      </c>
      <c r="G12">
        <v>35</v>
      </c>
      <c r="H12">
        <v>45</v>
      </c>
      <c r="I12">
        <v>65</v>
      </c>
      <c r="J12">
        <v>10</v>
      </c>
      <c r="K12">
        <v>35</v>
      </c>
    </row>
    <row r="13" spans="1:11" x14ac:dyDescent="0.4">
      <c r="A13">
        <v>12</v>
      </c>
      <c r="B13" t="s">
        <v>3</v>
      </c>
      <c r="C13" t="s">
        <v>4</v>
      </c>
      <c r="D13">
        <v>51</v>
      </c>
      <c r="E13">
        <v>69</v>
      </c>
      <c r="F13">
        <v>20</v>
      </c>
      <c r="G13">
        <v>35</v>
      </c>
      <c r="H13">
        <v>45</v>
      </c>
      <c r="I13">
        <v>65</v>
      </c>
      <c r="J13">
        <v>10</v>
      </c>
      <c r="K13">
        <v>35</v>
      </c>
    </row>
    <row r="14" spans="1:11" x14ac:dyDescent="0.4">
      <c r="A14">
        <v>13</v>
      </c>
      <c r="B14" t="s">
        <v>7</v>
      </c>
      <c r="C14" t="s">
        <v>4</v>
      </c>
      <c r="D14">
        <v>70</v>
      </c>
      <c r="E14" t="s">
        <v>10</v>
      </c>
      <c r="F14">
        <v>20</v>
      </c>
      <c r="G14">
        <v>35</v>
      </c>
      <c r="H14">
        <v>45</v>
      </c>
      <c r="I14">
        <v>65</v>
      </c>
      <c r="J14">
        <v>10</v>
      </c>
      <c r="K14">
        <v>35</v>
      </c>
    </row>
    <row r="15" spans="1:11" x14ac:dyDescent="0.4">
      <c r="A15">
        <v>14</v>
      </c>
      <c r="B15" t="s">
        <v>5</v>
      </c>
      <c r="C15" t="s">
        <v>6</v>
      </c>
      <c r="D15">
        <v>9</v>
      </c>
      <c r="E15">
        <v>13</v>
      </c>
      <c r="F15">
        <v>20</v>
      </c>
      <c r="G15">
        <v>35</v>
      </c>
      <c r="H15">
        <v>45</v>
      </c>
      <c r="I15">
        <v>65</v>
      </c>
      <c r="J15">
        <v>10</v>
      </c>
      <c r="K15">
        <v>30</v>
      </c>
    </row>
    <row r="16" spans="1:11" x14ac:dyDescent="0.4">
      <c r="A16">
        <v>15</v>
      </c>
      <c r="B16" t="s">
        <v>5</v>
      </c>
      <c r="C16" t="s">
        <v>6</v>
      </c>
      <c r="D16">
        <v>14</v>
      </c>
      <c r="E16">
        <v>18</v>
      </c>
      <c r="F16">
        <v>20</v>
      </c>
      <c r="G16">
        <v>35</v>
      </c>
      <c r="H16">
        <v>45</v>
      </c>
      <c r="I16">
        <v>65</v>
      </c>
      <c r="J16">
        <v>10</v>
      </c>
      <c r="K16">
        <v>30</v>
      </c>
    </row>
    <row r="17" spans="1:11" x14ac:dyDescent="0.4">
      <c r="A17">
        <v>16</v>
      </c>
      <c r="B17" t="s">
        <v>3</v>
      </c>
      <c r="C17" t="s">
        <v>6</v>
      </c>
      <c r="D17">
        <v>19</v>
      </c>
      <c r="E17">
        <v>30</v>
      </c>
      <c r="F17">
        <v>20</v>
      </c>
      <c r="G17">
        <v>35</v>
      </c>
      <c r="H17">
        <v>45</v>
      </c>
      <c r="I17">
        <v>65</v>
      </c>
      <c r="J17">
        <v>10</v>
      </c>
      <c r="K17">
        <v>35</v>
      </c>
    </row>
    <row r="18" spans="1:11" x14ac:dyDescent="0.4">
      <c r="A18">
        <v>17</v>
      </c>
      <c r="B18" t="s">
        <v>3</v>
      </c>
      <c r="C18" t="s">
        <v>6</v>
      </c>
      <c r="D18">
        <v>31</v>
      </c>
      <c r="E18">
        <v>50</v>
      </c>
      <c r="F18">
        <v>20</v>
      </c>
      <c r="G18">
        <v>35</v>
      </c>
      <c r="H18">
        <v>45</v>
      </c>
      <c r="I18">
        <v>65</v>
      </c>
      <c r="J18">
        <v>10</v>
      </c>
      <c r="K18">
        <v>35</v>
      </c>
    </row>
    <row r="19" spans="1:11" x14ac:dyDescent="0.4">
      <c r="A19">
        <v>18</v>
      </c>
      <c r="B19" t="s">
        <v>3</v>
      </c>
      <c r="C19" t="s">
        <v>6</v>
      </c>
      <c r="D19">
        <v>51</v>
      </c>
      <c r="E19">
        <v>69</v>
      </c>
      <c r="F19">
        <v>20</v>
      </c>
      <c r="G19">
        <v>35</v>
      </c>
      <c r="H19">
        <v>45</v>
      </c>
      <c r="I19">
        <v>65</v>
      </c>
      <c r="J19">
        <v>10</v>
      </c>
      <c r="K19">
        <v>35</v>
      </c>
    </row>
    <row r="20" spans="1:11" x14ac:dyDescent="0.4">
      <c r="A20">
        <v>19</v>
      </c>
      <c r="B20" t="s">
        <v>7</v>
      </c>
      <c r="C20" t="s">
        <v>6</v>
      </c>
      <c r="D20">
        <v>70</v>
      </c>
      <c r="E20" t="s">
        <v>10</v>
      </c>
      <c r="F20">
        <v>20</v>
      </c>
      <c r="G20">
        <v>35</v>
      </c>
      <c r="H20">
        <v>45</v>
      </c>
      <c r="I20">
        <v>65</v>
      </c>
      <c r="J20">
        <v>10</v>
      </c>
      <c r="K20">
        <v>35</v>
      </c>
    </row>
    <row r="21" spans="1:11" x14ac:dyDescent="0.4">
      <c r="A21">
        <v>20</v>
      </c>
      <c r="B21" t="s">
        <v>8</v>
      </c>
      <c r="C21" t="s">
        <v>6</v>
      </c>
      <c r="D21">
        <v>14</v>
      </c>
      <c r="E21">
        <v>18</v>
      </c>
      <c r="F21">
        <v>20</v>
      </c>
      <c r="G21">
        <v>35</v>
      </c>
      <c r="H21">
        <v>45</v>
      </c>
      <c r="I21">
        <v>65</v>
      </c>
      <c r="J21">
        <v>10</v>
      </c>
      <c r="K21">
        <v>35</v>
      </c>
    </row>
    <row r="22" spans="1:11" x14ac:dyDescent="0.4">
      <c r="A22">
        <v>21</v>
      </c>
      <c r="B22" t="s">
        <v>8</v>
      </c>
      <c r="C22" t="s">
        <v>6</v>
      </c>
      <c r="D22">
        <v>19</v>
      </c>
      <c r="E22">
        <v>30</v>
      </c>
      <c r="F22">
        <v>20</v>
      </c>
      <c r="G22">
        <v>35</v>
      </c>
      <c r="H22">
        <v>45</v>
      </c>
      <c r="I22">
        <v>65</v>
      </c>
      <c r="J22">
        <v>10</v>
      </c>
      <c r="K22">
        <v>35</v>
      </c>
    </row>
    <row r="23" spans="1:11" x14ac:dyDescent="0.4">
      <c r="A23">
        <v>22</v>
      </c>
      <c r="B23" t="s">
        <v>8</v>
      </c>
      <c r="C23" t="s">
        <v>6</v>
      </c>
      <c r="D23">
        <v>31</v>
      </c>
      <c r="E23">
        <v>50</v>
      </c>
      <c r="F23">
        <v>20</v>
      </c>
      <c r="G23">
        <v>35</v>
      </c>
      <c r="H23">
        <v>45</v>
      </c>
      <c r="I23">
        <v>65</v>
      </c>
      <c r="J23">
        <v>10</v>
      </c>
      <c r="K23">
        <v>35</v>
      </c>
    </row>
    <row r="24" spans="1:11" x14ac:dyDescent="0.4">
      <c r="A24">
        <v>23</v>
      </c>
      <c r="B24" t="s">
        <v>9</v>
      </c>
      <c r="C24" t="s">
        <v>6</v>
      </c>
      <c r="D24">
        <v>14</v>
      </c>
      <c r="E24">
        <v>18</v>
      </c>
      <c r="F24">
        <v>20</v>
      </c>
      <c r="G24">
        <v>35</v>
      </c>
      <c r="H24">
        <v>45</v>
      </c>
      <c r="I24">
        <v>65</v>
      </c>
      <c r="J24">
        <v>10</v>
      </c>
      <c r="K24">
        <v>35</v>
      </c>
    </row>
    <row r="25" spans="1:11" x14ac:dyDescent="0.4">
      <c r="A25">
        <v>24</v>
      </c>
      <c r="B25" t="s">
        <v>9</v>
      </c>
      <c r="C25" t="s">
        <v>6</v>
      </c>
      <c r="D25">
        <v>19</v>
      </c>
      <c r="E25">
        <v>30</v>
      </c>
      <c r="F25">
        <v>20</v>
      </c>
      <c r="G25">
        <v>35</v>
      </c>
      <c r="H25">
        <v>45</v>
      </c>
      <c r="I25">
        <v>65</v>
      </c>
      <c r="J25">
        <v>10</v>
      </c>
      <c r="K25">
        <v>35</v>
      </c>
    </row>
    <row r="26" spans="1:11" x14ac:dyDescent="0.4">
      <c r="A26">
        <v>25</v>
      </c>
      <c r="B26" t="s">
        <v>9</v>
      </c>
      <c r="C26" t="s">
        <v>6</v>
      </c>
      <c r="D26">
        <v>31</v>
      </c>
      <c r="E26">
        <v>50</v>
      </c>
      <c r="F26">
        <v>20</v>
      </c>
      <c r="G26">
        <v>35</v>
      </c>
      <c r="H26">
        <v>45</v>
      </c>
      <c r="I26">
        <v>65</v>
      </c>
      <c r="J26">
        <v>10</v>
      </c>
      <c r="K26">
        <v>35</v>
      </c>
    </row>
    <row r="28" spans="1:11" x14ac:dyDescent="0.4">
      <c r="F28" s="2"/>
      <c r="G28" s="2"/>
      <c r="H28" s="2"/>
      <c r="I28" s="2"/>
      <c r="J28" s="2"/>
      <c r="K28" s="2"/>
    </row>
    <row r="29" spans="1:11" x14ac:dyDescent="0.4">
      <c r="F29" s="2"/>
      <c r="G29" s="2"/>
      <c r="H29" s="2"/>
      <c r="I29" s="2"/>
      <c r="J29" s="2"/>
      <c r="K29" s="2"/>
    </row>
    <row r="30" spans="1:11" x14ac:dyDescent="0.4">
      <c r="F30" s="2"/>
      <c r="G30" s="2"/>
      <c r="H30" s="2"/>
      <c r="I30" s="2"/>
      <c r="J30" s="2"/>
      <c r="K30" s="2"/>
    </row>
    <row r="31" spans="1:11" x14ac:dyDescent="0.4">
      <c r="F31" s="2"/>
      <c r="G31" s="2"/>
      <c r="H31" s="2"/>
      <c r="I31" s="2"/>
      <c r="J31" s="2"/>
      <c r="K31" s="2"/>
    </row>
    <row r="32" spans="1:11" x14ac:dyDescent="0.4">
      <c r="F32" s="2"/>
      <c r="G32" s="2"/>
      <c r="H32" s="2"/>
      <c r="I32" s="2"/>
      <c r="J32" s="2"/>
      <c r="K32" s="2"/>
    </row>
    <row r="33" spans="6:11" x14ac:dyDescent="0.4">
      <c r="F33" s="2"/>
      <c r="G33" s="2"/>
      <c r="H33" s="2"/>
      <c r="I33" s="2"/>
      <c r="J33" s="2"/>
      <c r="K33" s="2"/>
    </row>
    <row r="34" spans="6:11" x14ac:dyDescent="0.4">
      <c r="F34" s="2"/>
      <c r="G34" s="2"/>
      <c r="H34" s="2"/>
      <c r="I34" s="2"/>
      <c r="J34" s="2"/>
      <c r="K34" s="2"/>
    </row>
    <row r="35" spans="6:11" x14ac:dyDescent="0.4">
      <c r="F35" s="2"/>
      <c r="G35" s="2"/>
      <c r="H35" s="2"/>
      <c r="I35" s="2"/>
      <c r="J35" s="2"/>
      <c r="K35" s="2"/>
    </row>
    <row r="36" spans="6:11" x14ac:dyDescent="0.4">
      <c r="F36" s="2"/>
      <c r="G36" s="2"/>
      <c r="H36" s="2"/>
      <c r="I36" s="2"/>
      <c r="J36" s="2"/>
      <c r="K36" s="2"/>
    </row>
    <row r="37" spans="6:11" x14ac:dyDescent="0.4">
      <c r="F37" s="2"/>
      <c r="G37" s="2"/>
      <c r="H37" s="2"/>
      <c r="I37" s="2"/>
      <c r="J37" s="2"/>
      <c r="K37" s="2"/>
    </row>
    <row r="38" spans="6:11" x14ac:dyDescent="0.4">
      <c r="F38" s="2"/>
      <c r="G38" s="2"/>
      <c r="H38" s="2"/>
      <c r="I38" s="2"/>
      <c r="J38" s="2"/>
      <c r="K38" s="2"/>
    </row>
    <row r="39" spans="6:11" x14ac:dyDescent="0.4">
      <c r="F39" s="2"/>
      <c r="G39" s="2"/>
      <c r="H39" s="2"/>
      <c r="I39" s="2"/>
      <c r="J39" s="2"/>
      <c r="K39" s="2"/>
    </row>
    <row r="40" spans="6:11" x14ac:dyDescent="0.4">
      <c r="F40" s="2"/>
      <c r="G40" s="2"/>
      <c r="H40" s="2"/>
      <c r="I40" s="2"/>
      <c r="J40" s="2"/>
      <c r="K40" s="2"/>
    </row>
    <row r="41" spans="6:11" x14ac:dyDescent="0.4">
      <c r="F41" s="2"/>
      <c r="G41" s="2"/>
      <c r="H41" s="2"/>
      <c r="I41" s="2"/>
      <c r="J41" s="2"/>
      <c r="K41" s="2"/>
    </row>
    <row r="42" spans="6:11" x14ac:dyDescent="0.4">
      <c r="F42" s="2"/>
      <c r="G42" s="2"/>
      <c r="H42" s="2"/>
      <c r="I42" s="2"/>
      <c r="J42" s="2"/>
      <c r="K42" s="2"/>
    </row>
    <row r="43" spans="6:11" x14ac:dyDescent="0.4">
      <c r="F43" s="2"/>
      <c r="G43" s="2"/>
      <c r="H43" s="2"/>
      <c r="I43" s="2"/>
      <c r="J43" s="2"/>
      <c r="K43" s="2"/>
    </row>
    <row r="44" spans="6:11" x14ac:dyDescent="0.4">
      <c r="F44" s="2"/>
      <c r="G44" s="2"/>
      <c r="H44" s="2"/>
      <c r="I44" s="2"/>
      <c r="J44" s="2"/>
      <c r="K44" s="2"/>
    </row>
    <row r="45" spans="6:11" x14ac:dyDescent="0.4">
      <c r="F45" s="2"/>
      <c r="G45" s="2"/>
      <c r="H45" s="2"/>
      <c r="I45" s="2"/>
      <c r="J45" s="2"/>
      <c r="K45" s="2"/>
    </row>
    <row r="46" spans="6:11" x14ac:dyDescent="0.4">
      <c r="F46" s="2"/>
      <c r="G46" s="2"/>
      <c r="H46" s="2"/>
      <c r="I46" s="2"/>
      <c r="J46" s="2"/>
      <c r="K46" s="2"/>
    </row>
    <row r="47" spans="6:11" x14ac:dyDescent="0.4">
      <c r="F47" s="2"/>
      <c r="G47" s="2"/>
      <c r="H47" s="2"/>
      <c r="I47" s="2"/>
      <c r="J47" s="2"/>
      <c r="K47" s="2"/>
    </row>
    <row r="48" spans="6:11" x14ac:dyDescent="0.4">
      <c r="F48" s="2"/>
      <c r="G48" s="2"/>
      <c r="H48" s="2"/>
      <c r="I48" s="2"/>
      <c r="J48" s="2"/>
      <c r="K48" s="2"/>
    </row>
    <row r="49" spans="6:11" x14ac:dyDescent="0.4">
      <c r="F49" s="2"/>
      <c r="G49" s="2"/>
      <c r="H49" s="2"/>
      <c r="I49" s="2"/>
      <c r="J49" s="2"/>
      <c r="K49" s="2"/>
    </row>
    <row r="50" spans="6:11" x14ac:dyDescent="0.4">
      <c r="F50" s="2"/>
      <c r="G50" s="2"/>
      <c r="H50" s="2"/>
      <c r="I50" s="2"/>
      <c r="J50" s="2"/>
      <c r="K50" s="2"/>
    </row>
    <row r="51" spans="6:11" x14ac:dyDescent="0.4">
      <c r="F51" s="2"/>
      <c r="G51" s="2"/>
      <c r="H51" s="2"/>
      <c r="I51" s="2"/>
      <c r="J51" s="2"/>
      <c r="K51" s="2"/>
    </row>
    <row r="52" spans="6:11" x14ac:dyDescent="0.4">
      <c r="F52" s="2"/>
      <c r="G52" s="2"/>
      <c r="H52" s="2"/>
      <c r="I52" s="2"/>
      <c r="J52" s="2"/>
      <c r="K52" s="2"/>
    </row>
    <row r="53" spans="6:11" x14ac:dyDescent="0.4">
      <c r="F53" s="2"/>
      <c r="G53" s="2"/>
      <c r="H53" s="2"/>
      <c r="I53" s="2"/>
      <c r="J53" s="2"/>
      <c r="K53" s="2"/>
    </row>
    <row r="54" spans="6:11" x14ac:dyDescent="0.4">
      <c r="F54" s="2"/>
      <c r="G54" s="2"/>
      <c r="H54" s="2"/>
      <c r="I54" s="2"/>
      <c r="J54" s="2"/>
      <c r="K54" s="2"/>
    </row>
    <row r="55" spans="6:11" x14ac:dyDescent="0.4">
      <c r="F55" s="2"/>
      <c r="G55" s="2"/>
      <c r="H55" s="2"/>
      <c r="I55" s="2"/>
      <c r="J55" s="2"/>
      <c r="K55" s="2"/>
    </row>
    <row r="56" spans="6:11" x14ac:dyDescent="0.4">
      <c r="F56" s="2"/>
      <c r="G56" s="2"/>
      <c r="H56" s="2"/>
      <c r="I56" s="2"/>
      <c r="J56" s="2"/>
      <c r="K56" s="2"/>
    </row>
    <row r="57" spans="6:11" x14ac:dyDescent="0.4">
      <c r="F57" s="2"/>
      <c r="G57" s="2"/>
      <c r="H57" s="2"/>
      <c r="I57" s="2"/>
      <c r="J57" s="2"/>
      <c r="K57" s="2"/>
    </row>
    <row r="58" spans="6:11" x14ac:dyDescent="0.4">
      <c r="F58" s="2"/>
      <c r="G58" s="2"/>
      <c r="H58" s="2"/>
      <c r="I58" s="2"/>
      <c r="J58" s="2"/>
      <c r="K58"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B917-1E60-4688-A283-CC4E601ADCE1}">
  <dimension ref="A1:G365"/>
  <sheetViews>
    <sheetView topLeftCell="A305" workbookViewId="0">
      <selection activeCell="F338" sqref="F338:G365"/>
    </sheetView>
  </sheetViews>
  <sheetFormatPr defaultRowHeight="14.6" x14ac:dyDescent="0.4"/>
  <cols>
    <col min="1" max="1" width="12" bestFit="1" customWidth="1"/>
    <col min="2" max="2" width="13.3828125" bestFit="1" customWidth="1"/>
    <col min="3" max="3" width="11.15234375" bestFit="1" customWidth="1"/>
    <col min="4" max="4" width="12.69140625" bestFit="1" customWidth="1"/>
    <col min="5" max="5" width="12.84375" bestFit="1" customWidth="1"/>
    <col min="6" max="6" width="26.3046875" bestFit="1" customWidth="1"/>
    <col min="7" max="7" width="27.15234375" bestFit="1" customWidth="1"/>
  </cols>
  <sheetData>
    <row r="1" spans="1:7" x14ac:dyDescent="0.4">
      <c r="A1" t="s">
        <v>162</v>
      </c>
      <c r="B1" t="s">
        <v>167</v>
      </c>
      <c r="C1" t="s">
        <v>17</v>
      </c>
      <c r="D1" t="s">
        <v>168</v>
      </c>
      <c r="E1" t="s">
        <v>169</v>
      </c>
      <c r="F1" t="s">
        <v>171</v>
      </c>
      <c r="G1" t="s">
        <v>170</v>
      </c>
    </row>
    <row r="2" spans="1:7" x14ac:dyDescent="0.4">
      <c r="A2">
        <v>2</v>
      </c>
      <c r="B2">
        <v>1</v>
      </c>
      <c r="C2">
        <v>18</v>
      </c>
      <c r="E2">
        <v>3.01</v>
      </c>
      <c r="F2" t="s">
        <v>10</v>
      </c>
      <c r="G2" t="s">
        <v>10</v>
      </c>
    </row>
    <row r="3" spans="1:7" x14ac:dyDescent="0.4">
      <c r="A3">
        <v>2</v>
      </c>
      <c r="B3">
        <v>0.96</v>
      </c>
      <c r="C3">
        <v>18</v>
      </c>
      <c r="D3">
        <v>3.02</v>
      </c>
      <c r="E3">
        <v>3.63</v>
      </c>
      <c r="F3" t="s">
        <v>10</v>
      </c>
      <c r="G3" t="s">
        <v>10</v>
      </c>
    </row>
    <row r="4" spans="1:7" x14ac:dyDescent="0.4">
      <c r="A4">
        <v>2</v>
      </c>
      <c r="B4">
        <v>0.93</v>
      </c>
      <c r="C4">
        <v>18</v>
      </c>
      <c r="D4">
        <v>3.64</v>
      </c>
      <c r="E4">
        <v>4.3499999999999996</v>
      </c>
      <c r="F4" t="s">
        <v>10</v>
      </c>
      <c r="G4" t="s">
        <v>10</v>
      </c>
    </row>
    <row r="5" spans="1:7" x14ac:dyDescent="0.4">
      <c r="A5">
        <v>2</v>
      </c>
      <c r="B5">
        <v>0.85</v>
      </c>
      <c r="C5">
        <v>18</v>
      </c>
      <c r="D5">
        <v>4.3600000000000003</v>
      </c>
      <c r="E5">
        <v>5.23</v>
      </c>
      <c r="F5" t="s">
        <v>10</v>
      </c>
      <c r="G5" t="s">
        <v>10</v>
      </c>
    </row>
    <row r="6" spans="1:7" x14ac:dyDescent="0.4">
      <c r="A6">
        <v>2</v>
      </c>
      <c r="B6">
        <v>0.75</v>
      </c>
      <c r="C6">
        <v>18</v>
      </c>
      <c r="D6">
        <v>5.24</v>
      </c>
      <c r="E6">
        <v>5.87</v>
      </c>
      <c r="F6" t="s">
        <v>10</v>
      </c>
      <c r="G6" t="s">
        <v>10</v>
      </c>
    </row>
    <row r="7" spans="1:7" x14ac:dyDescent="0.4">
      <c r="A7">
        <v>2</v>
      </c>
      <c r="B7">
        <v>0.65</v>
      </c>
      <c r="C7">
        <v>18</v>
      </c>
      <c r="D7">
        <v>5.88</v>
      </c>
      <c r="E7">
        <v>6.39</v>
      </c>
      <c r="F7" t="s">
        <v>10</v>
      </c>
      <c r="G7" t="s">
        <v>10</v>
      </c>
    </row>
    <row r="8" spans="1:7" x14ac:dyDescent="0.4">
      <c r="A8">
        <v>2</v>
      </c>
      <c r="B8">
        <v>0.55000000000000004</v>
      </c>
      <c r="C8">
        <v>18</v>
      </c>
      <c r="D8">
        <v>6.4</v>
      </c>
      <c r="E8">
        <v>6.9</v>
      </c>
      <c r="F8" t="s">
        <v>10</v>
      </c>
      <c r="G8" t="s">
        <v>10</v>
      </c>
    </row>
    <row r="9" spans="1:7" x14ac:dyDescent="0.4">
      <c r="A9">
        <v>2</v>
      </c>
      <c r="B9">
        <v>0.45</v>
      </c>
      <c r="C9">
        <v>18</v>
      </c>
      <c r="D9">
        <v>6.91</v>
      </c>
      <c r="E9">
        <v>7.41</v>
      </c>
      <c r="F9" t="s">
        <v>10</v>
      </c>
      <c r="G9" t="s">
        <v>10</v>
      </c>
    </row>
    <row r="10" spans="1:7" x14ac:dyDescent="0.4">
      <c r="A10">
        <v>2</v>
      </c>
      <c r="B10">
        <v>0.35</v>
      </c>
      <c r="C10">
        <v>18</v>
      </c>
      <c r="D10">
        <v>7.42</v>
      </c>
      <c r="E10">
        <v>7.93</v>
      </c>
      <c r="F10" t="s">
        <v>10</v>
      </c>
      <c r="G10" t="s">
        <v>10</v>
      </c>
    </row>
    <row r="11" spans="1:7" x14ac:dyDescent="0.4">
      <c r="A11">
        <v>2</v>
      </c>
      <c r="B11">
        <v>0.25</v>
      </c>
      <c r="C11">
        <v>18</v>
      </c>
      <c r="D11">
        <v>7.94</v>
      </c>
      <c r="E11">
        <v>8.57</v>
      </c>
      <c r="F11" t="s">
        <v>10</v>
      </c>
      <c r="G11" t="s">
        <v>10</v>
      </c>
    </row>
    <row r="12" spans="1:7" x14ac:dyDescent="0.4">
      <c r="A12">
        <v>2</v>
      </c>
      <c r="B12">
        <v>0.15</v>
      </c>
      <c r="C12">
        <v>18</v>
      </c>
      <c r="D12">
        <v>8.58</v>
      </c>
      <c r="E12">
        <v>9.44</v>
      </c>
      <c r="F12" t="s">
        <v>10</v>
      </c>
      <c r="G12" t="s">
        <v>10</v>
      </c>
    </row>
    <row r="13" spans="1:7" x14ac:dyDescent="0.4">
      <c r="A13">
        <v>2</v>
      </c>
      <c r="B13">
        <v>0.08</v>
      </c>
      <c r="C13">
        <v>18</v>
      </c>
      <c r="D13">
        <v>9.4499999999999993</v>
      </c>
      <c r="E13">
        <v>10.17</v>
      </c>
      <c r="F13" t="s">
        <v>10</v>
      </c>
      <c r="G13" t="s">
        <v>10</v>
      </c>
    </row>
    <row r="14" spans="1:7" x14ac:dyDescent="0.4">
      <c r="A14">
        <v>2</v>
      </c>
      <c r="B14">
        <v>0.04</v>
      </c>
      <c r="C14">
        <v>18</v>
      </c>
      <c r="D14">
        <v>10.18</v>
      </c>
      <c r="E14">
        <v>10.78</v>
      </c>
      <c r="F14" t="s">
        <v>10</v>
      </c>
      <c r="G14" t="s">
        <v>10</v>
      </c>
    </row>
    <row r="15" spans="1:7" x14ac:dyDescent="0.4">
      <c r="A15">
        <v>2</v>
      </c>
      <c r="B15">
        <v>0</v>
      </c>
      <c r="C15">
        <v>18</v>
      </c>
      <c r="D15">
        <v>10.78</v>
      </c>
      <c r="F15" t="s">
        <v>10</v>
      </c>
      <c r="G15" t="s">
        <v>10</v>
      </c>
    </row>
    <row r="16" spans="1:7" x14ac:dyDescent="0.4">
      <c r="A16">
        <v>3</v>
      </c>
      <c r="B16">
        <v>1</v>
      </c>
      <c r="C16">
        <v>18</v>
      </c>
      <c r="E16">
        <v>1</v>
      </c>
      <c r="F16" t="s">
        <v>10</v>
      </c>
      <c r="G16" t="s">
        <v>10</v>
      </c>
    </row>
    <row r="17" spans="1:7" x14ac:dyDescent="0.4">
      <c r="A17">
        <v>3</v>
      </c>
      <c r="B17">
        <v>0.96</v>
      </c>
      <c r="C17">
        <v>18</v>
      </c>
      <c r="D17">
        <v>1.1000000000000001</v>
      </c>
      <c r="E17">
        <v>1.24</v>
      </c>
      <c r="F17" t="s">
        <v>10</v>
      </c>
      <c r="G17" t="s">
        <v>10</v>
      </c>
    </row>
    <row r="18" spans="1:7" x14ac:dyDescent="0.4">
      <c r="A18">
        <v>3</v>
      </c>
      <c r="B18">
        <v>0.93</v>
      </c>
      <c r="C18">
        <v>18</v>
      </c>
      <c r="D18">
        <v>1.25</v>
      </c>
      <c r="E18">
        <v>1.54</v>
      </c>
      <c r="F18" t="s">
        <v>10</v>
      </c>
      <c r="G18" t="s">
        <v>10</v>
      </c>
    </row>
    <row r="19" spans="1:7" x14ac:dyDescent="0.4">
      <c r="A19">
        <v>3</v>
      </c>
      <c r="B19">
        <v>0.85</v>
      </c>
      <c r="C19">
        <v>18</v>
      </c>
      <c r="D19">
        <v>1.55</v>
      </c>
      <c r="E19">
        <v>1.96</v>
      </c>
      <c r="F19" t="s">
        <v>10</v>
      </c>
      <c r="G19" t="s">
        <v>10</v>
      </c>
    </row>
    <row r="20" spans="1:7" x14ac:dyDescent="0.4">
      <c r="A20">
        <v>3</v>
      </c>
      <c r="B20">
        <v>0.75</v>
      </c>
      <c r="C20">
        <v>18</v>
      </c>
      <c r="D20">
        <v>1.97</v>
      </c>
      <c r="E20">
        <v>2.3199999999999998</v>
      </c>
      <c r="F20" t="s">
        <v>10</v>
      </c>
      <c r="G20" t="s">
        <v>10</v>
      </c>
    </row>
    <row r="21" spans="1:7" x14ac:dyDescent="0.4">
      <c r="A21">
        <v>3</v>
      </c>
      <c r="B21">
        <v>0.65</v>
      </c>
      <c r="C21">
        <v>18</v>
      </c>
      <c r="D21">
        <v>2.33</v>
      </c>
      <c r="E21">
        <v>2.66</v>
      </c>
      <c r="F21" t="s">
        <v>10</v>
      </c>
      <c r="G21" t="s">
        <v>10</v>
      </c>
    </row>
    <row r="22" spans="1:7" x14ac:dyDescent="0.4">
      <c r="A22">
        <v>3</v>
      </c>
      <c r="B22">
        <v>0.55000000000000004</v>
      </c>
      <c r="C22">
        <v>18</v>
      </c>
      <c r="D22">
        <v>2.67</v>
      </c>
      <c r="E22">
        <v>3.01</v>
      </c>
      <c r="F22" t="s">
        <v>10</v>
      </c>
      <c r="G22" t="s">
        <v>10</v>
      </c>
    </row>
    <row r="23" spans="1:7" x14ac:dyDescent="0.4">
      <c r="A23">
        <v>3</v>
      </c>
      <c r="B23">
        <v>0.45</v>
      </c>
      <c r="C23">
        <v>18</v>
      </c>
      <c r="D23">
        <v>3.02</v>
      </c>
      <c r="E23">
        <v>3.39</v>
      </c>
      <c r="F23" t="s">
        <v>10</v>
      </c>
      <c r="G23" t="s">
        <v>10</v>
      </c>
    </row>
    <row r="24" spans="1:7" x14ac:dyDescent="0.4">
      <c r="A24">
        <v>3</v>
      </c>
      <c r="B24">
        <v>0.35</v>
      </c>
      <c r="C24">
        <v>18</v>
      </c>
      <c r="D24">
        <v>3.4</v>
      </c>
      <c r="E24">
        <v>3.82</v>
      </c>
      <c r="F24" t="s">
        <v>10</v>
      </c>
      <c r="G24" t="s">
        <v>10</v>
      </c>
    </row>
    <row r="25" spans="1:7" x14ac:dyDescent="0.4">
      <c r="A25">
        <v>3</v>
      </c>
      <c r="B25">
        <v>0.25</v>
      </c>
      <c r="C25">
        <v>18</v>
      </c>
      <c r="D25">
        <v>3.83</v>
      </c>
      <c r="E25">
        <v>4.38</v>
      </c>
      <c r="F25" t="s">
        <v>10</v>
      </c>
      <c r="G25" t="s">
        <v>10</v>
      </c>
    </row>
    <row r="26" spans="1:7" x14ac:dyDescent="0.4">
      <c r="A26">
        <v>3</v>
      </c>
      <c r="B26">
        <v>0.15</v>
      </c>
      <c r="C26">
        <v>18</v>
      </c>
      <c r="D26">
        <v>4.3899999999999997</v>
      </c>
      <c r="E26">
        <v>5.25</v>
      </c>
      <c r="F26" t="s">
        <v>10</v>
      </c>
      <c r="G26" t="s">
        <v>10</v>
      </c>
    </row>
    <row r="27" spans="1:7" x14ac:dyDescent="0.4">
      <c r="A27">
        <v>3</v>
      </c>
      <c r="B27">
        <v>0.08</v>
      </c>
      <c r="C27">
        <v>18</v>
      </c>
      <c r="D27">
        <v>5.26</v>
      </c>
      <c r="E27">
        <v>6.06</v>
      </c>
      <c r="F27" t="s">
        <v>10</v>
      </c>
      <c r="G27" t="s">
        <v>10</v>
      </c>
    </row>
    <row r="28" spans="1:7" x14ac:dyDescent="0.4">
      <c r="A28">
        <v>3</v>
      </c>
      <c r="B28">
        <v>0.04</v>
      </c>
      <c r="C28">
        <v>18</v>
      </c>
      <c r="D28">
        <v>6.07</v>
      </c>
      <c r="E28">
        <v>6.81</v>
      </c>
      <c r="F28" t="s">
        <v>10</v>
      </c>
      <c r="G28" t="s">
        <v>10</v>
      </c>
    </row>
    <row r="29" spans="1:7" x14ac:dyDescent="0.4">
      <c r="A29">
        <v>3</v>
      </c>
      <c r="B29">
        <v>0</v>
      </c>
      <c r="C29">
        <v>18</v>
      </c>
      <c r="D29">
        <v>6.81</v>
      </c>
      <c r="F29" t="s">
        <v>10</v>
      </c>
      <c r="G29" t="s">
        <v>10</v>
      </c>
    </row>
    <row r="30" spans="1:7" x14ac:dyDescent="0.4">
      <c r="A30">
        <v>4</v>
      </c>
      <c r="B30">
        <v>1</v>
      </c>
      <c r="C30">
        <v>18</v>
      </c>
      <c r="E30">
        <v>1</v>
      </c>
      <c r="F30" t="s">
        <v>10</v>
      </c>
      <c r="G30" t="s">
        <v>10</v>
      </c>
    </row>
    <row r="31" spans="1:7" x14ac:dyDescent="0.4">
      <c r="A31">
        <v>4</v>
      </c>
      <c r="B31">
        <v>0.96</v>
      </c>
      <c r="C31">
        <v>18</v>
      </c>
      <c r="D31">
        <v>1.1000000000000001</v>
      </c>
      <c r="E31">
        <v>1.24</v>
      </c>
      <c r="F31" t="s">
        <v>10</v>
      </c>
      <c r="G31" t="s">
        <v>10</v>
      </c>
    </row>
    <row r="32" spans="1:7" x14ac:dyDescent="0.4">
      <c r="A32">
        <v>4</v>
      </c>
      <c r="B32">
        <v>0.93</v>
      </c>
      <c r="C32">
        <v>18</v>
      </c>
      <c r="D32">
        <v>1.25</v>
      </c>
      <c r="E32">
        <v>1.54</v>
      </c>
      <c r="F32" t="s">
        <v>10</v>
      </c>
      <c r="G32" t="s">
        <v>10</v>
      </c>
    </row>
    <row r="33" spans="1:7" x14ac:dyDescent="0.4">
      <c r="A33">
        <v>4</v>
      </c>
      <c r="B33">
        <v>0.85</v>
      </c>
      <c r="C33">
        <v>18</v>
      </c>
      <c r="D33">
        <v>1.55</v>
      </c>
      <c r="E33">
        <v>1.96</v>
      </c>
      <c r="F33" t="s">
        <v>10</v>
      </c>
      <c r="G33" t="s">
        <v>10</v>
      </c>
    </row>
    <row r="34" spans="1:7" x14ac:dyDescent="0.4">
      <c r="A34">
        <v>4</v>
      </c>
      <c r="B34">
        <v>0.75</v>
      </c>
      <c r="C34">
        <v>18</v>
      </c>
      <c r="D34">
        <v>1.97</v>
      </c>
      <c r="E34">
        <v>2.3199999999999998</v>
      </c>
      <c r="F34" t="s">
        <v>10</v>
      </c>
      <c r="G34" t="s">
        <v>10</v>
      </c>
    </row>
    <row r="35" spans="1:7" x14ac:dyDescent="0.4">
      <c r="A35">
        <v>4</v>
      </c>
      <c r="B35">
        <v>0.65</v>
      </c>
      <c r="C35">
        <v>18</v>
      </c>
      <c r="D35">
        <v>2.33</v>
      </c>
      <c r="E35">
        <v>2.66</v>
      </c>
      <c r="F35" t="s">
        <v>10</v>
      </c>
      <c r="G35" t="s">
        <v>10</v>
      </c>
    </row>
    <row r="36" spans="1:7" x14ac:dyDescent="0.4">
      <c r="A36">
        <v>4</v>
      </c>
      <c r="B36">
        <v>0.55000000000000004</v>
      </c>
      <c r="C36">
        <v>18</v>
      </c>
      <c r="D36">
        <v>2.67</v>
      </c>
      <c r="E36">
        <v>3.01</v>
      </c>
      <c r="F36" t="s">
        <v>10</v>
      </c>
      <c r="G36" t="s">
        <v>10</v>
      </c>
    </row>
    <row r="37" spans="1:7" x14ac:dyDescent="0.4">
      <c r="A37">
        <v>4</v>
      </c>
      <c r="B37">
        <v>0.45</v>
      </c>
      <c r="C37">
        <v>18</v>
      </c>
      <c r="D37">
        <v>3.02</v>
      </c>
      <c r="E37">
        <v>3.39</v>
      </c>
      <c r="F37" t="s">
        <v>10</v>
      </c>
      <c r="G37" t="s">
        <v>10</v>
      </c>
    </row>
    <row r="38" spans="1:7" x14ac:dyDescent="0.4">
      <c r="A38">
        <v>4</v>
      </c>
      <c r="B38">
        <v>0.35</v>
      </c>
      <c r="C38">
        <v>18</v>
      </c>
      <c r="D38">
        <v>3.4</v>
      </c>
      <c r="E38">
        <v>3.82</v>
      </c>
      <c r="F38" t="s">
        <v>10</v>
      </c>
      <c r="G38" t="s">
        <v>10</v>
      </c>
    </row>
    <row r="39" spans="1:7" x14ac:dyDescent="0.4">
      <c r="A39">
        <v>4</v>
      </c>
      <c r="B39">
        <v>0.25</v>
      </c>
      <c r="C39">
        <v>18</v>
      </c>
      <c r="D39">
        <v>3.83</v>
      </c>
      <c r="E39">
        <v>4.38</v>
      </c>
      <c r="F39" t="s">
        <v>10</v>
      </c>
      <c r="G39" t="s">
        <v>10</v>
      </c>
    </row>
    <row r="40" spans="1:7" x14ac:dyDescent="0.4">
      <c r="A40">
        <v>4</v>
      </c>
      <c r="B40">
        <v>0.15</v>
      </c>
      <c r="C40">
        <v>18</v>
      </c>
      <c r="D40">
        <v>4.3899999999999997</v>
      </c>
      <c r="E40">
        <v>5.25</v>
      </c>
      <c r="F40" t="s">
        <v>10</v>
      </c>
      <c r="G40" t="s">
        <v>10</v>
      </c>
    </row>
    <row r="41" spans="1:7" x14ac:dyDescent="0.4">
      <c r="A41">
        <v>4</v>
      </c>
      <c r="B41">
        <v>0.08</v>
      </c>
      <c r="C41">
        <v>18</v>
      </c>
      <c r="D41">
        <v>5.26</v>
      </c>
      <c r="E41">
        <v>6.06</v>
      </c>
      <c r="F41" t="s">
        <v>10</v>
      </c>
      <c r="G41" t="s">
        <v>10</v>
      </c>
    </row>
    <row r="42" spans="1:7" x14ac:dyDescent="0.4">
      <c r="A42">
        <v>4</v>
      </c>
      <c r="B42">
        <v>0.04</v>
      </c>
      <c r="C42">
        <v>18</v>
      </c>
      <c r="D42">
        <v>6.07</v>
      </c>
      <c r="E42">
        <v>6.81</v>
      </c>
      <c r="F42" t="s">
        <v>10</v>
      </c>
      <c r="G42" t="s">
        <v>10</v>
      </c>
    </row>
    <row r="43" spans="1:7" x14ac:dyDescent="0.4">
      <c r="A43">
        <v>4</v>
      </c>
      <c r="B43">
        <v>0</v>
      </c>
      <c r="C43">
        <v>18</v>
      </c>
      <c r="D43">
        <v>6.81</v>
      </c>
      <c r="F43" t="s">
        <v>10</v>
      </c>
      <c r="G43" t="s">
        <v>10</v>
      </c>
    </row>
    <row r="44" spans="1:7" x14ac:dyDescent="0.4">
      <c r="A44">
        <v>5</v>
      </c>
      <c r="B44">
        <v>1</v>
      </c>
      <c r="C44">
        <v>18</v>
      </c>
      <c r="E44">
        <v>1</v>
      </c>
      <c r="F44" t="s">
        <v>10</v>
      </c>
      <c r="G44" t="s">
        <v>10</v>
      </c>
    </row>
    <row r="45" spans="1:7" x14ac:dyDescent="0.4">
      <c r="A45">
        <v>5</v>
      </c>
      <c r="B45">
        <v>0.96</v>
      </c>
      <c r="C45">
        <v>18</v>
      </c>
      <c r="D45">
        <v>1.1000000000000001</v>
      </c>
      <c r="E45">
        <v>1.24</v>
      </c>
      <c r="F45" t="s">
        <v>10</v>
      </c>
      <c r="G45" t="s">
        <v>10</v>
      </c>
    </row>
    <row r="46" spans="1:7" x14ac:dyDescent="0.4">
      <c r="A46">
        <v>5</v>
      </c>
      <c r="B46">
        <v>0.93</v>
      </c>
      <c r="C46">
        <v>18</v>
      </c>
      <c r="D46">
        <v>1.25</v>
      </c>
      <c r="E46">
        <v>1.54</v>
      </c>
      <c r="F46" t="s">
        <v>10</v>
      </c>
      <c r="G46" t="s">
        <v>10</v>
      </c>
    </row>
    <row r="47" spans="1:7" x14ac:dyDescent="0.4">
      <c r="A47">
        <v>5</v>
      </c>
      <c r="B47">
        <v>0.85</v>
      </c>
      <c r="C47">
        <v>18</v>
      </c>
      <c r="D47">
        <v>1.55</v>
      </c>
      <c r="E47">
        <v>1.96</v>
      </c>
      <c r="F47" t="s">
        <v>10</v>
      </c>
      <c r="G47" t="s">
        <v>10</v>
      </c>
    </row>
    <row r="48" spans="1:7" x14ac:dyDescent="0.4">
      <c r="A48">
        <v>5</v>
      </c>
      <c r="B48">
        <v>0.75</v>
      </c>
      <c r="C48">
        <v>18</v>
      </c>
      <c r="D48">
        <v>1.97</v>
      </c>
      <c r="E48">
        <v>2.3199999999999998</v>
      </c>
      <c r="F48" t="s">
        <v>10</v>
      </c>
      <c r="G48" t="s">
        <v>10</v>
      </c>
    </row>
    <row r="49" spans="1:7" x14ac:dyDescent="0.4">
      <c r="A49">
        <v>5</v>
      </c>
      <c r="B49">
        <v>0.65</v>
      </c>
      <c r="C49">
        <v>18</v>
      </c>
      <c r="D49">
        <v>2.33</v>
      </c>
      <c r="E49">
        <v>2.66</v>
      </c>
      <c r="F49" t="s">
        <v>10</v>
      </c>
      <c r="G49" t="s">
        <v>10</v>
      </c>
    </row>
    <row r="50" spans="1:7" x14ac:dyDescent="0.4">
      <c r="A50">
        <v>5</v>
      </c>
      <c r="B50">
        <v>0.55000000000000004</v>
      </c>
      <c r="C50">
        <v>18</v>
      </c>
      <c r="D50">
        <v>2.67</v>
      </c>
      <c r="E50">
        <v>3.01</v>
      </c>
      <c r="F50" t="s">
        <v>10</v>
      </c>
      <c r="G50" t="s">
        <v>10</v>
      </c>
    </row>
    <row r="51" spans="1:7" x14ac:dyDescent="0.4">
      <c r="A51">
        <v>5</v>
      </c>
      <c r="B51">
        <v>0.45</v>
      </c>
      <c r="C51">
        <v>18</v>
      </c>
      <c r="D51">
        <v>3.02</v>
      </c>
      <c r="E51">
        <v>3.39</v>
      </c>
      <c r="F51" t="s">
        <v>10</v>
      </c>
      <c r="G51" t="s">
        <v>10</v>
      </c>
    </row>
    <row r="52" spans="1:7" x14ac:dyDescent="0.4">
      <c r="A52">
        <v>5</v>
      </c>
      <c r="B52">
        <v>0.35</v>
      </c>
      <c r="C52">
        <v>18</v>
      </c>
      <c r="D52">
        <v>3.4</v>
      </c>
      <c r="E52">
        <v>3.82</v>
      </c>
      <c r="F52" t="s">
        <v>10</v>
      </c>
      <c r="G52" t="s">
        <v>10</v>
      </c>
    </row>
    <row r="53" spans="1:7" x14ac:dyDescent="0.4">
      <c r="A53">
        <v>5</v>
      </c>
      <c r="B53">
        <v>0.25</v>
      </c>
      <c r="C53">
        <v>18</v>
      </c>
      <c r="D53">
        <v>3.83</v>
      </c>
      <c r="E53">
        <v>4.38</v>
      </c>
      <c r="F53" t="s">
        <v>10</v>
      </c>
      <c r="G53" t="s">
        <v>10</v>
      </c>
    </row>
    <row r="54" spans="1:7" x14ac:dyDescent="0.4">
      <c r="A54">
        <v>5</v>
      </c>
      <c r="B54">
        <v>0.15</v>
      </c>
      <c r="C54">
        <v>18</v>
      </c>
      <c r="D54">
        <v>4.3899999999999997</v>
      </c>
      <c r="E54">
        <v>5.25</v>
      </c>
      <c r="F54" t="s">
        <v>10</v>
      </c>
      <c r="G54" t="s">
        <v>10</v>
      </c>
    </row>
    <row r="55" spans="1:7" x14ac:dyDescent="0.4">
      <c r="A55">
        <v>5</v>
      </c>
      <c r="B55">
        <v>0.08</v>
      </c>
      <c r="C55">
        <v>18</v>
      </c>
      <c r="D55">
        <v>5.26</v>
      </c>
      <c r="E55">
        <v>6.06</v>
      </c>
      <c r="F55" t="s">
        <v>10</v>
      </c>
      <c r="G55" t="s">
        <v>10</v>
      </c>
    </row>
    <row r="56" spans="1:7" x14ac:dyDescent="0.4">
      <c r="A56">
        <v>5</v>
      </c>
      <c r="B56">
        <v>0.04</v>
      </c>
      <c r="C56">
        <v>18</v>
      </c>
      <c r="D56">
        <v>6.07</v>
      </c>
      <c r="E56">
        <v>6.81</v>
      </c>
      <c r="F56" t="s">
        <v>10</v>
      </c>
      <c r="G56" t="s">
        <v>10</v>
      </c>
    </row>
    <row r="57" spans="1:7" x14ac:dyDescent="0.4">
      <c r="A57">
        <v>5</v>
      </c>
      <c r="B57">
        <v>0</v>
      </c>
      <c r="C57">
        <v>18</v>
      </c>
      <c r="D57">
        <v>6.81</v>
      </c>
      <c r="F57" t="s">
        <v>10</v>
      </c>
      <c r="G57" t="s">
        <v>10</v>
      </c>
    </row>
    <row r="58" spans="1:7" x14ac:dyDescent="0.4">
      <c r="A58">
        <v>6</v>
      </c>
      <c r="B58">
        <v>1</v>
      </c>
      <c r="C58">
        <v>18</v>
      </c>
      <c r="E58">
        <v>1.33</v>
      </c>
      <c r="F58" t="s">
        <v>10</v>
      </c>
      <c r="G58" t="s">
        <v>10</v>
      </c>
    </row>
    <row r="59" spans="1:7" x14ac:dyDescent="0.4">
      <c r="A59">
        <v>6</v>
      </c>
      <c r="B59">
        <v>0.96</v>
      </c>
      <c r="C59">
        <v>18</v>
      </c>
      <c r="D59">
        <v>1.34</v>
      </c>
      <c r="E59">
        <v>1.64</v>
      </c>
      <c r="F59" t="s">
        <v>10</v>
      </c>
      <c r="G59" t="s">
        <v>10</v>
      </c>
    </row>
    <row r="60" spans="1:7" x14ac:dyDescent="0.4">
      <c r="A60">
        <v>6</v>
      </c>
      <c r="B60">
        <v>0.93</v>
      </c>
      <c r="C60">
        <v>18</v>
      </c>
      <c r="D60">
        <v>1.65</v>
      </c>
      <c r="E60">
        <v>2.0499999999999998</v>
      </c>
      <c r="F60" t="s">
        <v>10</v>
      </c>
      <c r="G60" t="s">
        <v>10</v>
      </c>
    </row>
    <row r="61" spans="1:7" x14ac:dyDescent="0.4">
      <c r="A61">
        <v>6</v>
      </c>
      <c r="B61">
        <v>0.85</v>
      </c>
      <c r="C61">
        <v>18</v>
      </c>
      <c r="D61">
        <v>2.0699999999999998</v>
      </c>
      <c r="E61">
        <v>2.63</v>
      </c>
      <c r="F61" t="s">
        <v>10</v>
      </c>
      <c r="G61" t="s">
        <v>10</v>
      </c>
    </row>
    <row r="62" spans="1:7" x14ac:dyDescent="0.4">
      <c r="A62">
        <v>6</v>
      </c>
      <c r="B62">
        <v>0.75</v>
      </c>
      <c r="C62">
        <v>18</v>
      </c>
      <c r="D62">
        <v>2.64</v>
      </c>
      <c r="E62">
        <v>3.13</v>
      </c>
      <c r="F62" t="s">
        <v>10</v>
      </c>
      <c r="G62" t="s">
        <v>10</v>
      </c>
    </row>
    <row r="63" spans="1:7" x14ac:dyDescent="0.4">
      <c r="A63">
        <v>6</v>
      </c>
      <c r="B63">
        <v>0.65</v>
      </c>
      <c r="C63">
        <v>18</v>
      </c>
      <c r="D63">
        <v>3.14</v>
      </c>
      <c r="E63">
        <v>3.62</v>
      </c>
      <c r="F63" t="s">
        <v>10</v>
      </c>
      <c r="G63" t="s">
        <v>10</v>
      </c>
    </row>
    <row r="64" spans="1:7" x14ac:dyDescent="0.4">
      <c r="A64">
        <v>6</v>
      </c>
      <c r="B64">
        <v>0.55000000000000004</v>
      </c>
      <c r="C64">
        <v>18</v>
      </c>
      <c r="D64">
        <v>3.63</v>
      </c>
      <c r="E64">
        <v>4.1100000000000003</v>
      </c>
      <c r="F64" t="s">
        <v>10</v>
      </c>
      <c r="G64" t="s">
        <v>10</v>
      </c>
    </row>
    <row r="65" spans="1:7" x14ac:dyDescent="0.4">
      <c r="A65">
        <v>6</v>
      </c>
      <c r="B65">
        <v>0.45</v>
      </c>
      <c r="C65">
        <v>18</v>
      </c>
      <c r="D65">
        <v>4.12</v>
      </c>
      <c r="E65">
        <v>4.6399999999999997</v>
      </c>
      <c r="F65" t="s">
        <v>10</v>
      </c>
      <c r="G65" t="s">
        <v>10</v>
      </c>
    </row>
    <row r="66" spans="1:7" x14ac:dyDescent="0.4">
      <c r="A66">
        <v>6</v>
      </c>
      <c r="B66">
        <v>0.35</v>
      </c>
      <c r="C66">
        <v>18</v>
      </c>
      <c r="D66">
        <v>4.6500000000000004</v>
      </c>
      <c r="E66">
        <v>5.27</v>
      </c>
      <c r="F66" t="s">
        <v>10</v>
      </c>
      <c r="G66" t="s">
        <v>10</v>
      </c>
    </row>
    <row r="67" spans="1:7" x14ac:dyDescent="0.4">
      <c r="A67">
        <v>6</v>
      </c>
      <c r="B67">
        <v>0.25</v>
      </c>
      <c r="C67">
        <v>18</v>
      </c>
      <c r="D67">
        <v>5.28</v>
      </c>
      <c r="E67">
        <v>6.08</v>
      </c>
      <c r="F67" t="s">
        <v>10</v>
      </c>
      <c r="G67" t="s">
        <v>10</v>
      </c>
    </row>
    <row r="68" spans="1:7" x14ac:dyDescent="0.4">
      <c r="A68">
        <v>6</v>
      </c>
      <c r="B68">
        <v>0.15</v>
      </c>
      <c r="C68">
        <v>18</v>
      </c>
      <c r="D68">
        <v>6.09</v>
      </c>
      <c r="E68">
        <v>7.31</v>
      </c>
      <c r="F68" t="s">
        <v>10</v>
      </c>
      <c r="G68" t="s">
        <v>10</v>
      </c>
    </row>
    <row r="69" spans="1:7" x14ac:dyDescent="0.4">
      <c r="A69">
        <v>6</v>
      </c>
      <c r="B69">
        <v>0.08</v>
      </c>
      <c r="C69">
        <v>18</v>
      </c>
      <c r="D69">
        <v>7.32</v>
      </c>
      <c r="E69">
        <v>8.4499999999999993</v>
      </c>
      <c r="F69" t="s">
        <v>10</v>
      </c>
      <c r="G69" t="s">
        <v>10</v>
      </c>
    </row>
    <row r="70" spans="1:7" x14ac:dyDescent="0.4">
      <c r="A70">
        <v>6</v>
      </c>
      <c r="B70">
        <v>0.04</v>
      </c>
      <c r="C70">
        <v>18</v>
      </c>
      <c r="D70">
        <v>8.4600000000000009</v>
      </c>
      <c r="E70">
        <v>9.52</v>
      </c>
      <c r="F70" t="s">
        <v>10</v>
      </c>
      <c r="G70" t="s">
        <v>10</v>
      </c>
    </row>
    <row r="71" spans="1:7" x14ac:dyDescent="0.4">
      <c r="A71">
        <v>6</v>
      </c>
      <c r="B71">
        <v>0</v>
      </c>
      <c r="C71">
        <v>18</v>
      </c>
      <c r="D71">
        <v>9.52</v>
      </c>
      <c r="F71" t="s">
        <v>10</v>
      </c>
      <c r="G71" t="s">
        <v>10</v>
      </c>
    </row>
    <row r="72" spans="1:7" x14ac:dyDescent="0.4">
      <c r="A72">
        <v>7</v>
      </c>
      <c r="B72">
        <v>1</v>
      </c>
      <c r="C72">
        <v>18</v>
      </c>
      <c r="E72">
        <v>1.33</v>
      </c>
      <c r="F72" t="s">
        <v>10</v>
      </c>
      <c r="G72" t="s">
        <v>10</v>
      </c>
    </row>
    <row r="73" spans="1:7" x14ac:dyDescent="0.4">
      <c r="A73">
        <v>7</v>
      </c>
      <c r="B73">
        <v>0.96</v>
      </c>
      <c r="C73">
        <v>18</v>
      </c>
      <c r="D73">
        <v>1.34</v>
      </c>
      <c r="E73">
        <v>1.64</v>
      </c>
      <c r="F73" t="s">
        <v>10</v>
      </c>
      <c r="G73" t="s">
        <v>10</v>
      </c>
    </row>
    <row r="74" spans="1:7" x14ac:dyDescent="0.4">
      <c r="A74">
        <v>7</v>
      </c>
      <c r="B74">
        <v>0.93</v>
      </c>
      <c r="C74">
        <v>18</v>
      </c>
      <c r="D74">
        <v>1.65</v>
      </c>
      <c r="E74">
        <v>2.0499999999999998</v>
      </c>
      <c r="F74" t="s">
        <v>10</v>
      </c>
      <c r="G74" t="s">
        <v>10</v>
      </c>
    </row>
    <row r="75" spans="1:7" x14ac:dyDescent="0.4">
      <c r="A75">
        <v>7</v>
      </c>
      <c r="B75">
        <v>0.85</v>
      </c>
      <c r="C75">
        <v>18</v>
      </c>
      <c r="D75">
        <v>2.0699999999999998</v>
      </c>
      <c r="E75">
        <v>2.63</v>
      </c>
      <c r="F75" t="s">
        <v>10</v>
      </c>
      <c r="G75" t="s">
        <v>10</v>
      </c>
    </row>
    <row r="76" spans="1:7" x14ac:dyDescent="0.4">
      <c r="A76">
        <v>7</v>
      </c>
      <c r="B76">
        <v>0.75</v>
      </c>
      <c r="C76">
        <v>18</v>
      </c>
      <c r="D76">
        <v>2.64</v>
      </c>
      <c r="E76">
        <v>3.13</v>
      </c>
      <c r="F76" t="s">
        <v>10</v>
      </c>
      <c r="G76" t="s">
        <v>10</v>
      </c>
    </row>
    <row r="77" spans="1:7" x14ac:dyDescent="0.4">
      <c r="A77">
        <v>7</v>
      </c>
      <c r="B77">
        <v>0.65</v>
      </c>
      <c r="C77">
        <v>18</v>
      </c>
      <c r="D77">
        <v>3.14</v>
      </c>
      <c r="E77">
        <v>3.62</v>
      </c>
      <c r="F77" t="s">
        <v>10</v>
      </c>
      <c r="G77" t="s">
        <v>10</v>
      </c>
    </row>
    <row r="78" spans="1:7" x14ac:dyDescent="0.4">
      <c r="A78">
        <v>7</v>
      </c>
      <c r="B78">
        <v>0.55000000000000004</v>
      </c>
      <c r="C78">
        <v>18</v>
      </c>
      <c r="D78">
        <v>3.63</v>
      </c>
      <c r="E78">
        <v>4.1100000000000003</v>
      </c>
      <c r="F78" t="s">
        <v>10</v>
      </c>
      <c r="G78" t="s">
        <v>10</v>
      </c>
    </row>
    <row r="79" spans="1:7" x14ac:dyDescent="0.4">
      <c r="A79">
        <v>7</v>
      </c>
      <c r="B79">
        <v>0.45</v>
      </c>
      <c r="C79">
        <v>18</v>
      </c>
      <c r="D79">
        <v>4.12</v>
      </c>
      <c r="E79">
        <v>4.6399999999999997</v>
      </c>
      <c r="F79" t="s">
        <v>10</v>
      </c>
      <c r="G79" t="s">
        <v>10</v>
      </c>
    </row>
    <row r="80" spans="1:7" x14ac:dyDescent="0.4">
      <c r="A80">
        <v>7</v>
      </c>
      <c r="B80">
        <v>0.35</v>
      </c>
      <c r="C80">
        <v>18</v>
      </c>
      <c r="D80">
        <v>4.6500000000000004</v>
      </c>
      <c r="E80">
        <v>5.27</v>
      </c>
      <c r="F80" t="s">
        <v>10</v>
      </c>
      <c r="G80" t="s">
        <v>10</v>
      </c>
    </row>
    <row r="81" spans="1:7" x14ac:dyDescent="0.4">
      <c r="A81">
        <v>7</v>
      </c>
      <c r="B81">
        <v>0.25</v>
      </c>
      <c r="C81">
        <v>18</v>
      </c>
      <c r="D81">
        <v>5.28</v>
      </c>
      <c r="E81">
        <v>6.08</v>
      </c>
      <c r="F81" t="s">
        <v>10</v>
      </c>
      <c r="G81" t="s">
        <v>10</v>
      </c>
    </row>
    <row r="82" spans="1:7" x14ac:dyDescent="0.4">
      <c r="A82">
        <v>7</v>
      </c>
      <c r="B82">
        <v>0.15</v>
      </c>
      <c r="C82">
        <v>18</v>
      </c>
      <c r="D82">
        <v>6.09</v>
      </c>
      <c r="E82">
        <v>7.31</v>
      </c>
      <c r="F82" t="s">
        <v>10</v>
      </c>
      <c r="G82" t="s">
        <v>10</v>
      </c>
    </row>
    <row r="83" spans="1:7" x14ac:dyDescent="0.4">
      <c r="A83">
        <v>7</v>
      </c>
      <c r="B83">
        <v>0.08</v>
      </c>
      <c r="C83">
        <v>18</v>
      </c>
      <c r="D83">
        <v>7.32</v>
      </c>
      <c r="E83">
        <v>8.4499999999999993</v>
      </c>
      <c r="F83" t="s">
        <v>10</v>
      </c>
      <c r="G83" t="s">
        <v>10</v>
      </c>
    </row>
    <row r="84" spans="1:7" x14ac:dyDescent="0.4">
      <c r="A84">
        <v>7</v>
      </c>
      <c r="B84">
        <v>0.04</v>
      </c>
      <c r="C84">
        <v>18</v>
      </c>
      <c r="D84">
        <v>8.4600000000000009</v>
      </c>
      <c r="E84">
        <v>9.52</v>
      </c>
      <c r="F84" t="s">
        <v>10</v>
      </c>
      <c r="G84" t="s">
        <v>10</v>
      </c>
    </row>
    <row r="85" spans="1:7" x14ac:dyDescent="0.4">
      <c r="A85">
        <v>7</v>
      </c>
      <c r="B85">
        <v>0</v>
      </c>
      <c r="C85">
        <v>18</v>
      </c>
      <c r="D85">
        <v>9.52</v>
      </c>
      <c r="F85" t="s">
        <v>10</v>
      </c>
      <c r="G85" t="s">
        <v>10</v>
      </c>
    </row>
    <row r="86" spans="1:7" x14ac:dyDescent="0.4">
      <c r="A86">
        <v>8</v>
      </c>
      <c r="B86">
        <v>1</v>
      </c>
      <c r="C86">
        <v>18</v>
      </c>
      <c r="E86">
        <v>3.91</v>
      </c>
      <c r="F86" t="s">
        <v>10</v>
      </c>
      <c r="G86" t="s">
        <v>10</v>
      </c>
    </row>
    <row r="87" spans="1:7" x14ac:dyDescent="0.4">
      <c r="A87">
        <v>8</v>
      </c>
      <c r="B87">
        <v>0.96</v>
      </c>
      <c r="C87">
        <v>18</v>
      </c>
      <c r="D87">
        <v>3.91</v>
      </c>
      <c r="E87">
        <v>4.2300000000000004</v>
      </c>
      <c r="F87" t="s">
        <v>10</v>
      </c>
      <c r="G87" t="s">
        <v>10</v>
      </c>
    </row>
    <row r="88" spans="1:7" x14ac:dyDescent="0.4">
      <c r="A88">
        <v>8</v>
      </c>
      <c r="B88">
        <v>0.93</v>
      </c>
      <c r="C88">
        <v>18</v>
      </c>
      <c r="D88">
        <v>4.24</v>
      </c>
      <c r="E88">
        <v>4.59</v>
      </c>
      <c r="F88" t="s">
        <v>10</v>
      </c>
      <c r="G88" t="s">
        <v>10</v>
      </c>
    </row>
    <row r="89" spans="1:7" x14ac:dyDescent="0.4">
      <c r="A89">
        <v>8</v>
      </c>
      <c r="B89">
        <v>0.85</v>
      </c>
      <c r="C89">
        <v>18</v>
      </c>
      <c r="D89">
        <v>4.5999999999999996</v>
      </c>
      <c r="E89">
        <v>5.03</v>
      </c>
      <c r="F89" t="s">
        <v>10</v>
      </c>
      <c r="G89" t="s">
        <v>10</v>
      </c>
    </row>
    <row r="90" spans="1:7" x14ac:dyDescent="0.4">
      <c r="A90">
        <v>8</v>
      </c>
      <c r="B90">
        <v>0.75</v>
      </c>
      <c r="C90">
        <v>18</v>
      </c>
      <c r="D90">
        <v>5.04</v>
      </c>
      <c r="E90">
        <v>5.36</v>
      </c>
      <c r="F90" t="s">
        <v>10</v>
      </c>
      <c r="G90" t="s">
        <v>10</v>
      </c>
    </row>
    <row r="91" spans="1:7" x14ac:dyDescent="0.4">
      <c r="A91">
        <v>8</v>
      </c>
      <c r="B91">
        <v>0.65</v>
      </c>
      <c r="C91">
        <v>18</v>
      </c>
      <c r="D91">
        <v>5.37</v>
      </c>
      <c r="E91">
        <v>5.64</v>
      </c>
      <c r="F91" t="s">
        <v>10</v>
      </c>
      <c r="G91" t="s">
        <v>10</v>
      </c>
    </row>
    <row r="92" spans="1:7" x14ac:dyDescent="0.4">
      <c r="A92">
        <v>8</v>
      </c>
      <c r="B92">
        <v>0.55000000000000004</v>
      </c>
      <c r="C92">
        <v>18</v>
      </c>
      <c r="D92">
        <v>5.65</v>
      </c>
      <c r="E92">
        <v>5.89</v>
      </c>
      <c r="F92" t="s">
        <v>10</v>
      </c>
      <c r="G92" t="s">
        <v>10</v>
      </c>
    </row>
    <row r="93" spans="1:7" x14ac:dyDescent="0.4">
      <c r="A93">
        <v>8</v>
      </c>
      <c r="B93">
        <v>0.45</v>
      </c>
      <c r="C93">
        <v>18</v>
      </c>
      <c r="D93">
        <v>5.9</v>
      </c>
      <c r="E93">
        <v>6.15</v>
      </c>
      <c r="F93" t="s">
        <v>10</v>
      </c>
      <c r="G93" t="s">
        <v>10</v>
      </c>
    </row>
    <row r="94" spans="1:7" x14ac:dyDescent="0.4">
      <c r="A94">
        <v>8</v>
      </c>
      <c r="B94">
        <v>0.35</v>
      </c>
      <c r="C94">
        <v>18</v>
      </c>
      <c r="D94">
        <v>6.16</v>
      </c>
      <c r="E94">
        <v>6.43</v>
      </c>
      <c r="F94" t="s">
        <v>10</v>
      </c>
      <c r="G94" t="s">
        <v>10</v>
      </c>
    </row>
    <row r="95" spans="1:7" x14ac:dyDescent="0.4">
      <c r="A95">
        <v>8</v>
      </c>
      <c r="B95">
        <v>0.25</v>
      </c>
      <c r="C95">
        <v>18</v>
      </c>
      <c r="D95">
        <v>6.44</v>
      </c>
      <c r="E95">
        <v>6.76</v>
      </c>
      <c r="F95" t="s">
        <v>10</v>
      </c>
      <c r="G95" t="s">
        <v>10</v>
      </c>
    </row>
    <row r="96" spans="1:7" x14ac:dyDescent="0.4">
      <c r="A96">
        <v>8</v>
      </c>
      <c r="B96">
        <v>0.15</v>
      </c>
      <c r="C96">
        <v>18</v>
      </c>
      <c r="D96">
        <v>6.77</v>
      </c>
      <c r="E96">
        <v>7.21</v>
      </c>
      <c r="F96" t="s">
        <v>10</v>
      </c>
      <c r="G96" t="s">
        <v>10</v>
      </c>
    </row>
    <row r="97" spans="1:7" x14ac:dyDescent="0.4">
      <c r="A97">
        <v>8</v>
      </c>
      <c r="B97">
        <v>0.08</v>
      </c>
      <c r="C97">
        <v>18</v>
      </c>
      <c r="D97">
        <v>7.22</v>
      </c>
      <c r="E97">
        <v>7.58</v>
      </c>
      <c r="F97" t="s">
        <v>10</v>
      </c>
      <c r="G97" t="s">
        <v>10</v>
      </c>
    </row>
    <row r="98" spans="1:7" x14ac:dyDescent="0.4">
      <c r="A98">
        <v>8</v>
      </c>
      <c r="B98">
        <v>0.04</v>
      </c>
      <c r="C98">
        <v>18</v>
      </c>
      <c r="D98">
        <v>7.59</v>
      </c>
      <c r="E98">
        <v>7.91</v>
      </c>
      <c r="F98" t="s">
        <v>10</v>
      </c>
      <c r="G98" t="s">
        <v>10</v>
      </c>
    </row>
    <row r="99" spans="1:7" x14ac:dyDescent="0.4">
      <c r="A99">
        <v>8</v>
      </c>
      <c r="B99">
        <v>0</v>
      </c>
      <c r="C99">
        <v>18</v>
      </c>
      <c r="D99">
        <v>7.91</v>
      </c>
      <c r="F99" t="s">
        <v>10</v>
      </c>
      <c r="G99" t="s">
        <v>10</v>
      </c>
    </row>
    <row r="100" spans="1:7" x14ac:dyDescent="0.4">
      <c r="A100">
        <v>14</v>
      </c>
      <c r="B100">
        <v>1</v>
      </c>
      <c r="C100">
        <v>18</v>
      </c>
      <c r="E100">
        <v>3.24</v>
      </c>
      <c r="F100" t="s">
        <v>10</v>
      </c>
      <c r="G100" t="s">
        <v>10</v>
      </c>
    </row>
    <row r="101" spans="1:7" x14ac:dyDescent="0.4">
      <c r="A101">
        <v>14</v>
      </c>
      <c r="B101">
        <v>0.96</v>
      </c>
      <c r="C101">
        <v>18</v>
      </c>
      <c r="D101">
        <v>3.24</v>
      </c>
      <c r="E101">
        <v>3.6</v>
      </c>
      <c r="F101" t="s">
        <v>10</v>
      </c>
      <c r="G101" t="s">
        <v>10</v>
      </c>
    </row>
    <row r="102" spans="1:7" x14ac:dyDescent="0.4">
      <c r="A102">
        <v>14</v>
      </c>
      <c r="B102">
        <v>0.93</v>
      </c>
      <c r="C102">
        <v>18</v>
      </c>
      <c r="D102">
        <v>3.61</v>
      </c>
      <c r="E102">
        <v>4.04</v>
      </c>
      <c r="F102" t="s">
        <v>10</v>
      </c>
      <c r="G102" t="s">
        <v>10</v>
      </c>
    </row>
    <row r="103" spans="1:7" x14ac:dyDescent="0.4">
      <c r="A103">
        <v>14</v>
      </c>
      <c r="B103">
        <v>0.85</v>
      </c>
      <c r="C103">
        <v>18</v>
      </c>
      <c r="D103">
        <v>4.05</v>
      </c>
      <c r="E103">
        <v>4.59</v>
      </c>
      <c r="F103" t="s">
        <v>10</v>
      </c>
      <c r="G103" t="s">
        <v>10</v>
      </c>
    </row>
    <row r="104" spans="1:7" x14ac:dyDescent="0.4">
      <c r="A104">
        <v>14</v>
      </c>
      <c r="B104">
        <v>0.75</v>
      </c>
      <c r="C104">
        <v>18</v>
      </c>
      <c r="D104">
        <v>4.5999999999999996</v>
      </c>
      <c r="E104">
        <v>4.9800000000000004</v>
      </c>
      <c r="F104" t="s">
        <v>10</v>
      </c>
      <c r="G104" t="s">
        <v>10</v>
      </c>
    </row>
    <row r="105" spans="1:7" x14ac:dyDescent="0.4">
      <c r="A105">
        <v>14</v>
      </c>
      <c r="B105">
        <v>0.65</v>
      </c>
      <c r="C105">
        <v>18</v>
      </c>
      <c r="D105">
        <v>4.99</v>
      </c>
      <c r="E105">
        <v>5.33</v>
      </c>
      <c r="F105" t="s">
        <v>10</v>
      </c>
      <c r="G105" t="s">
        <v>10</v>
      </c>
    </row>
    <row r="106" spans="1:7" x14ac:dyDescent="0.4">
      <c r="A106">
        <v>14</v>
      </c>
      <c r="B106">
        <v>0.55000000000000004</v>
      </c>
      <c r="C106">
        <v>18</v>
      </c>
      <c r="D106">
        <v>5.34</v>
      </c>
      <c r="E106">
        <v>5.66</v>
      </c>
      <c r="F106" t="s">
        <v>10</v>
      </c>
      <c r="G106" t="s">
        <v>10</v>
      </c>
    </row>
    <row r="107" spans="1:7" x14ac:dyDescent="0.4">
      <c r="A107">
        <v>14</v>
      </c>
      <c r="B107">
        <v>0.45</v>
      </c>
      <c r="C107">
        <v>18</v>
      </c>
      <c r="D107">
        <v>5.67</v>
      </c>
      <c r="E107">
        <v>6</v>
      </c>
      <c r="F107" t="s">
        <v>10</v>
      </c>
      <c r="G107" t="s">
        <v>10</v>
      </c>
    </row>
    <row r="108" spans="1:7" x14ac:dyDescent="0.4">
      <c r="A108">
        <v>14</v>
      </c>
      <c r="B108">
        <v>0.35</v>
      </c>
      <c r="C108">
        <v>18</v>
      </c>
      <c r="D108">
        <v>6.01</v>
      </c>
      <c r="E108">
        <v>6.36</v>
      </c>
      <c r="F108" t="s">
        <v>10</v>
      </c>
      <c r="G108" t="s">
        <v>10</v>
      </c>
    </row>
    <row r="109" spans="1:7" x14ac:dyDescent="0.4">
      <c r="A109">
        <v>14</v>
      </c>
      <c r="B109">
        <v>0.25</v>
      </c>
      <c r="C109">
        <v>18</v>
      </c>
      <c r="D109">
        <v>6.37</v>
      </c>
      <c r="E109">
        <v>6.78</v>
      </c>
      <c r="F109" t="s">
        <v>10</v>
      </c>
      <c r="G109" t="s">
        <v>10</v>
      </c>
    </row>
    <row r="110" spans="1:7" x14ac:dyDescent="0.4">
      <c r="A110">
        <v>14</v>
      </c>
      <c r="B110">
        <v>0.15</v>
      </c>
      <c r="C110">
        <v>18</v>
      </c>
      <c r="D110">
        <v>6.79</v>
      </c>
      <c r="E110">
        <v>7.38</v>
      </c>
      <c r="F110" t="s">
        <v>10</v>
      </c>
      <c r="G110" t="s">
        <v>10</v>
      </c>
    </row>
    <row r="111" spans="1:7" x14ac:dyDescent="0.4">
      <c r="A111">
        <v>14</v>
      </c>
      <c r="B111">
        <v>0.08</v>
      </c>
      <c r="C111">
        <v>18</v>
      </c>
      <c r="D111">
        <v>7.39</v>
      </c>
      <c r="E111">
        <v>7.88</v>
      </c>
      <c r="F111" t="s">
        <v>10</v>
      </c>
      <c r="G111" t="s">
        <v>10</v>
      </c>
    </row>
    <row r="112" spans="1:7" x14ac:dyDescent="0.4">
      <c r="A112">
        <v>14</v>
      </c>
      <c r="B112">
        <v>0.04</v>
      </c>
      <c r="C112">
        <v>18</v>
      </c>
      <c r="D112">
        <v>7.89</v>
      </c>
      <c r="E112">
        <v>8.34</v>
      </c>
      <c r="F112" t="s">
        <v>10</v>
      </c>
      <c r="G112" t="s">
        <v>10</v>
      </c>
    </row>
    <row r="113" spans="1:7" x14ac:dyDescent="0.4">
      <c r="A113">
        <v>14</v>
      </c>
      <c r="B113">
        <v>0</v>
      </c>
      <c r="C113">
        <v>18</v>
      </c>
      <c r="D113">
        <v>8.34</v>
      </c>
      <c r="F113" t="s">
        <v>10</v>
      </c>
      <c r="G113" t="s">
        <v>10</v>
      </c>
    </row>
    <row r="114" spans="1:7" x14ac:dyDescent="0.4">
      <c r="A114">
        <v>9</v>
      </c>
      <c r="B114">
        <v>1</v>
      </c>
      <c r="C114">
        <v>18</v>
      </c>
      <c r="E114">
        <v>5.0599999999999996</v>
      </c>
      <c r="F114" t="s">
        <v>10</v>
      </c>
      <c r="G114" t="s">
        <v>10</v>
      </c>
    </row>
    <row r="115" spans="1:7" x14ac:dyDescent="0.4">
      <c r="A115">
        <v>9</v>
      </c>
      <c r="B115">
        <v>0.96</v>
      </c>
      <c r="C115">
        <v>18</v>
      </c>
      <c r="D115">
        <v>5.0599999999999996</v>
      </c>
      <c r="E115">
        <v>5.42</v>
      </c>
      <c r="F115" t="s">
        <v>10</v>
      </c>
      <c r="G115" t="s">
        <v>10</v>
      </c>
    </row>
    <row r="116" spans="1:7" x14ac:dyDescent="0.4">
      <c r="A116">
        <v>9</v>
      </c>
      <c r="B116">
        <v>0.93</v>
      </c>
      <c r="C116">
        <v>18</v>
      </c>
      <c r="D116">
        <v>5.43</v>
      </c>
      <c r="E116">
        <v>5.85</v>
      </c>
      <c r="F116" t="s">
        <v>10</v>
      </c>
      <c r="G116" t="s">
        <v>10</v>
      </c>
    </row>
    <row r="117" spans="1:7" x14ac:dyDescent="0.4">
      <c r="A117">
        <v>9</v>
      </c>
      <c r="B117">
        <v>0.85</v>
      </c>
      <c r="C117">
        <v>18</v>
      </c>
      <c r="D117">
        <v>5.86</v>
      </c>
      <c r="E117">
        <v>6.43</v>
      </c>
      <c r="F117" t="s">
        <v>10</v>
      </c>
      <c r="G117" t="s">
        <v>10</v>
      </c>
    </row>
    <row r="118" spans="1:7" x14ac:dyDescent="0.4">
      <c r="A118">
        <v>9</v>
      </c>
      <c r="B118">
        <v>0.75</v>
      </c>
      <c r="C118">
        <v>18</v>
      </c>
      <c r="D118">
        <v>6.44</v>
      </c>
      <c r="E118">
        <v>6.89</v>
      </c>
      <c r="F118" t="s">
        <v>10</v>
      </c>
      <c r="G118" t="s">
        <v>10</v>
      </c>
    </row>
    <row r="119" spans="1:7" x14ac:dyDescent="0.4">
      <c r="A119">
        <v>9</v>
      </c>
      <c r="B119">
        <v>0.65</v>
      </c>
      <c r="C119">
        <v>18</v>
      </c>
      <c r="D119">
        <v>6.9</v>
      </c>
      <c r="E119">
        <v>7.29</v>
      </c>
      <c r="F119" t="s">
        <v>10</v>
      </c>
      <c r="G119" t="s">
        <v>10</v>
      </c>
    </row>
    <row r="120" spans="1:7" x14ac:dyDescent="0.4">
      <c r="A120">
        <v>9</v>
      </c>
      <c r="B120">
        <v>0.55000000000000004</v>
      </c>
      <c r="C120">
        <v>18</v>
      </c>
      <c r="D120">
        <v>7.3</v>
      </c>
      <c r="E120">
        <v>7.69</v>
      </c>
      <c r="F120" t="s">
        <v>10</v>
      </c>
      <c r="G120" t="s">
        <v>10</v>
      </c>
    </row>
    <row r="121" spans="1:7" x14ac:dyDescent="0.4">
      <c r="A121">
        <v>9</v>
      </c>
      <c r="B121">
        <v>0.45</v>
      </c>
      <c r="C121">
        <v>18</v>
      </c>
      <c r="D121">
        <v>7.7</v>
      </c>
      <c r="E121">
        <v>8.08</v>
      </c>
      <c r="F121" t="s">
        <v>10</v>
      </c>
      <c r="G121" t="s">
        <v>10</v>
      </c>
    </row>
    <row r="122" spans="1:7" x14ac:dyDescent="0.4">
      <c r="A122">
        <v>9</v>
      </c>
      <c r="B122">
        <v>0.35</v>
      </c>
      <c r="C122">
        <v>18</v>
      </c>
      <c r="D122">
        <v>8.09</v>
      </c>
      <c r="E122">
        <v>8.51</v>
      </c>
      <c r="F122" t="s">
        <v>10</v>
      </c>
      <c r="G122" t="s">
        <v>10</v>
      </c>
    </row>
    <row r="123" spans="1:7" x14ac:dyDescent="0.4">
      <c r="A123">
        <v>9</v>
      </c>
      <c r="B123">
        <v>0.25</v>
      </c>
      <c r="C123">
        <v>18</v>
      </c>
      <c r="D123">
        <v>8.52</v>
      </c>
      <c r="E123">
        <v>9.0299999999999994</v>
      </c>
      <c r="F123" t="s">
        <v>10</v>
      </c>
      <c r="G123" t="s">
        <v>10</v>
      </c>
    </row>
    <row r="124" spans="1:7" x14ac:dyDescent="0.4">
      <c r="A124">
        <v>9</v>
      </c>
      <c r="B124">
        <v>0.15</v>
      </c>
      <c r="C124">
        <v>18</v>
      </c>
      <c r="D124">
        <v>9.0399999999999991</v>
      </c>
      <c r="E124">
        <v>9.74</v>
      </c>
      <c r="F124" t="s">
        <v>10</v>
      </c>
      <c r="G124" t="s">
        <v>10</v>
      </c>
    </row>
    <row r="125" spans="1:7" x14ac:dyDescent="0.4">
      <c r="A125">
        <v>9</v>
      </c>
      <c r="B125">
        <v>0.08</v>
      </c>
      <c r="C125">
        <v>18</v>
      </c>
      <c r="D125">
        <v>9.75</v>
      </c>
      <c r="E125">
        <v>10.32</v>
      </c>
      <c r="F125" t="s">
        <v>10</v>
      </c>
      <c r="G125" t="s">
        <v>10</v>
      </c>
    </row>
    <row r="126" spans="1:7" x14ac:dyDescent="0.4">
      <c r="A126">
        <v>9</v>
      </c>
      <c r="B126">
        <v>0.04</v>
      </c>
      <c r="C126">
        <v>18</v>
      </c>
      <c r="D126">
        <v>10.33</v>
      </c>
      <c r="E126">
        <v>10.83</v>
      </c>
      <c r="F126" t="s">
        <v>10</v>
      </c>
      <c r="G126" t="s">
        <v>10</v>
      </c>
    </row>
    <row r="127" spans="1:7" x14ac:dyDescent="0.4">
      <c r="A127">
        <v>9</v>
      </c>
      <c r="B127">
        <v>0</v>
      </c>
      <c r="C127">
        <v>18</v>
      </c>
      <c r="D127">
        <v>10.83</v>
      </c>
      <c r="F127" t="s">
        <v>10</v>
      </c>
      <c r="G127" t="s">
        <v>10</v>
      </c>
    </row>
    <row r="128" spans="1:7" x14ac:dyDescent="0.4">
      <c r="A128">
        <v>15</v>
      </c>
      <c r="B128">
        <v>1</v>
      </c>
      <c r="C128">
        <v>18</v>
      </c>
      <c r="E128">
        <v>4.63</v>
      </c>
      <c r="F128">
        <v>1</v>
      </c>
      <c r="G128">
        <v>0</v>
      </c>
    </row>
    <row r="129" spans="1:7" x14ac:dyDescent="0.4">
      <c r="A129">
        <v>15</v>
      </c>
      <c r="B129">
        <v>0.96</v>
      </c>
      <c r="C129">
        <v>18</v>
      </c>
      <c r="D129">
        <v>4.6399999999999997</v>
      </c>
      <c r="E129">
        <v>5.0599999999999996</v>
      </c>
      <c r="F129">
        <v>1</v>
      </c>
      <c r="G129">
        <v>0</v>
      </c>
    </row>
    <row r="130" spans="1:7" x14ac:dyDescent="0.4">
      <c r="A130">
        <v>15</v>
      </c>
      <c r="B130">
        <v>0.93</v>
      </c>
      <c r="C130">
        <v>18</v>
      </c>
      <c r="D130">
        <v>5.07</v>
      </c>
      <c r="E130">
        <v>5.61</v>
      </c>
      <c r="F130">
        <v>1</v>
      </c>
      <c r="G130">
        <v>0</v>
      </c>
    </row>
    <row r="131" spans="1:7" x14ac:dyDescent="0.4">
      <c r="A131">
        <v>15</v>
      </c>
      <c r="B131">
        <v>0.85</v>
      </c>
      <c r="C131">
        <v>18</v>
      </c>
      <c r="D131">
        <v>5.62</v>
      </c>
      <c r="E131">
        <v>6.31</v>
      </c>
      <c r="F131">
        <v>1</v>
      </c>
      <c r="G131">
        <v>0</v>
      </c>
    </row>
    <row r="132" spans="1:7" x14ac:dyDescent="0.4">
      <c r="A132">
        <v>15</v>
      </c>
      <c r="B132">
        <v>0.75</v>
      </c>
      <c r="C132">
        <v>18</v>
      </c>
      <c r="D132">
        <v>6.32</v>
      </c>
      <c r="E132">
        <v>6.87</v>
      </c>
      <c r="F132">
        <v>1</v>
      </c>
      <c r="G132">
        <v>0</v>
      </c>
    </row>
    <row r="133" spans="1:7" x14ac:dyDescent="0.4">
      <c r="A133">
        <v>15</v>
      </c>
      <c r="B133">
        <v>0.65</v>
      </c>
      <c r="C133">
        <v>18</v>
      </c>
      <c r="D133">
        <v>6.88</v>
      </c>
      <c r="E133">
        <v>7.39</v>
      </c>
      <c r="F133">
        <v>1</v>
      </c>
      <c r="G133">
        <v>0</v>
      </c>
    </row>
    <row r="134" spans="1:7" x14ac:dyDescent="0.4">
      <c r="A134">
        <v>15</v>
      </c>
      <c r="B134">
        <v>0.55000000000000004</v>
      </c>
      <c r="C134">
        <v>18</v>
      </c>
      <c r="D134">
        <v>7.4</v>
      </c>
      <c r="E134">
        <v>7.91</v>
      </c>
      <c r="F134">
        <v>1</v>
      </c>
      <c r="G134">
        <v>0</v>
      </c>
    </row>
    <row r="135" spans="1:7" x14ac:dyDescent="0.4">
      <c r="A135">
        <v>15</v>
      </c>
      <c r="B135">
        <v>0.45</v>
      </c>
      <c r="C135">
        <v>18</v>
      </c>
      <c r="D135">
        <v>7.92</v>
      </c>
      <c r="E135">
        <v>8.48</v>
      </c>
      <c r="F135">
        <v>1</v>
      </c>
      <c r="G135">
        <v>0</v>
      </c>
    </row>
    <row r="136" spans="1:7" x14ac:dyDescent="0.4">
      <c r="A136">
        <v>15</v>
      </c>
      <c r="B136">
        <v>0.35</v>
      </c>
      <c r="C136">
        <v>18</v>
      </c>
      <c r="D136">
        <v>8.49</v>
      </c>
      <c r="E136">
        <v>9.15</v>
      </c>
      <c r="F136">
        <v>1</v>
      </c>
      <c r="G136">
        <v>0</v>
      </c>
    </row>
    <row r="137" spans="1:7" x14ac:dyDescent="0.4">
      <c r="A137">
        <v>15</v>
      </c>
      <c r="B137">
        <v>0.25</v>
      </c>
      <c r="C137">
        <v>18</v>
      </c>
      <c r="D137">
        <v>9.16</v>
      </c>
      <c r="E137">
        <v>10.029999999999999</v>
      </c>
      <c r="F137">
        <v>1</v>
      </c>
      <c r="G137">
        <v>0</v>
      </c>
    </row>
    <row r="138" spans="1:7" x14ac:dyDescent="0.4">
      <c r="A138">
        <v>15</v>
      </c>
      <c r="B138">
        <v>0.15</v>
      </c>
      <c r="C138">
        <v>18</v>
      </c>
      <c r="D138">
        <v>10.4</v>
      </c>
      <c r="E138">
        <v>11.54</v>
      </c>
      <c r="F138">
        <v>1</v>
      </c>
      <c r="G138">
        <v>0</v>
      </c>
    </row>
    <row r="139" spans="1:7" x14ac:dyDescent="0.4">
      <c r="A139">
        <v>15</v>
      </c>
      <c r="B139">
        <v>0.08</v>
      </c>
      <c r="C139">
        <v>18</v>
      </c>
      <c r="D139">
        <v>11.54</v>
      </c>
      <c r="E139">
        <v>13.08</v>
      </c>
      <c r="F139">
        <v>1</v>
      </c>
      <c r="G139">
        <v>0</v>
      </c>
    </row>
    <row r="140" spans="1:7" x14ac:dyDescent="0.4">
      <c r="A140">
        <v>15</v>
      </c>
      <c r="B140">
        <v>0.04</v>
      </c>
      <c r="C140">
        <v>18</v>
      </c>
      <c r="D140">
        <v>13.9</v>
      </c>
      <c r="E140">
        <v>14.8</v>
      </c>
      <c r="F140">
        <v>1</v>
      </c>
      <c r="G140">
        <v>0</v>
      </c>
    </row>
    <row r="141" spans="1:7" x14ac:dyDescent="0.4">
      <c r="A141">
        <v>15</v>
      </c>
      <c r="B141">
        <v>0</v>
      </c>
      <c r="C141">
        <v>18</v>
      </c>
      <c r="D141">
        <v>14.8</v>
      </c>
      <c r="F141">
        <v>1</v>
      </c>
      <c r="G141">
        <v>0</v>
      </c>
    </row>
    <row r="142" spans="1:7" x14ac:dyDescent="0.4">
      <c r="A142">
        <v>10</v>
      </c>
      <c r="B142">
        <v>1</v>
      </c>
      <c r="C142">
        <v>18</v>
      </c>
      <c r="D142">
        <v>3.98</v>
      </c>
      <c r="F142" t="s">
        <v>10</v>
      </c>
      <c r="G142" t="s">
        <v>10</v>
      </c>
    </row>
    <row r="143" spans="1:7" x14ac:dyDescent="0.4">
      <c r="A143">
        <v>10</v>
      </c>
      <c r="B143">
        <v>0.96</v>
      </c>
      <c r="C143">
        <v>18</v>
      </c>
      <c r="D143">
        <v>3.98</v>
      </c>
      <c r="E143">
        <v>4.29</v>
      </c>
      <c r="F143" t="s">
        <v>10</v>
      </c>
      <c r="G143" t="s">
        <v>10</v>
      </c>
    </row>
    <row r="144" spans="1:7" x14ac:dyDescent="0.4">
      <c r="A144">
        <v>10</v>
      </c>
      <c r="B144">
        <v>0.93</v>
      </c>
      <c r="C144">
        <v>18</v>
      </c>
      <c r="D144">
        <v>4.3</v>
      </c>
      <c r="E144">
        <v>4.6399999999999997</v>
      </c>
      <c r="F144" t="s">
        <v>10</v>
      </c>
      <c r="G144" t="s">
        <v>10</v>
      </c>
    </row>
    <row r="145" spans="1:7" x14ac:dyDescent="0.4">
      <c r="A145">
        <v>10</v>
      </c>
      <c r="B145">
        <v>0.85</v>
      </c>
      <c r="C145">
        <v>18</v>
      </c>
      <c r="D145">
        <v>4.6500000000000004</v>
      </c>
      <c r="E145">
        <v>5.09</v>
      </c>
      <c r="F145" t="s">
        <v>10</v>
      </c>
      <c r="G145" t="s">
        <v>10</v>
      </c>
    </row>
    <row r="146" spans="1:7" x14ac:dyDescent="0.4">
      <c r="A146">
        <v>10</v>
      </c>
      <c r="B146">
        <v>0.75</v>
      </c>
      <c r="C146">
        <v>18</v>
      </c>
      <c r="D146">
        <v>5.0999999999999996</v>
      </c>
      <c r="E146">
        <v>5.44</v>
      </c>
      <c r="F146" t="s">
        <v>10</v>
      </c>
      <c r="G146" t="s">
        <v>10</v>
      </c>
    </row>
    <row r="147" spans="1:7" x14ac:dyDescent="0.4">
      <c r="A147">
        <v>10</v>
      </c>
      <c r="B147">
        <v>0.65</v>
      </c>
      <c r="C147">
        <v>18</v>
      </c>
      <c r="D147">
        <v>5.45</v>
      </c>
      <c r="E147">
        <v>5.74</v>
      </c>
      <c r="F147" t="s">
        <v>10</v>
      </c>
      <c r="G147" t="s">
        <v>10</v>
      </c>
    </row>
    <row r="148" spans="1:7" x14ac:dyDescent="0.4">
      <c r="A148">
        <v>10</v>
      </c>
      <c r="B148">
        <v>0.55000000000000004</v>
      </c>
      <c r="C148">
        <v>18</v>
      </c>
      <c r="D148">
        <v>5.75</v>
      </c>
      <c r="E148">
        <v>6.03</v>
      </c>
      <c r="F148" t="s">
        <v>10</v>
      </c>
      <c r="G148" t="s">
        <v>10</v>
      </c>
    </row>
    <row r="149" spans="1:7" x14ac:dyDescent="0.4">
      <c r="A149">
        <v>10</v>
      </c>
      <c r="B149">
        <v>0.45</v>
      </c>
      <c r="C149">
        <v>18</v>
      </c>
      <c r="D149">
        <v>6.04</v>
      </c>
      <c r="E149">
        <v>6.32</v>
      </c>
      <c r="F149" t="s">
        <v>10</v>
      </c>
      <c r="G149" t="s">
        <v>10</v>
      </c>
    </row>
    <row r="150" spans="1:7" x14ac:dyDescent="0.4">
      <c r="A150">
        <v>10</v>
      </c>
      <c r="B150">
        <v>0.35</v>
      </c>
      <c r="C150">
        <v>18</v>
      </c>
      <c r="D150">
        <v>6.33</v>
      </c>
      <c r="E150">
        <v>6.65</v>
      </c>
      <c r="F150" t="s">
        <v>10</v>
      </c>
      <c r="G150" t="s">
        <v>10</v>
      </c>
    </row>
    <row r="151" spans="1:7" x14ac:dyDescent="0.4">
      <c r="A151">
        <v>10</v>
      </c>
      <c r="B151">
        <v>0.25</v>
      </c>
      <c r="C151">
        <v>18</v>
      </c>
      <c r="D151">
        <v>6.66</v>
      </c>
      <c r="E151">
        <v>7.04</v>
      </c>
      <c r="F151" t="s">
        <v>10</v>
      </c>
      <c r="G151" t="s">
        <v>10</v>
      </c>
    </row>
    <row r="152" spans="1:7" x14ac:dyDescent="0.4">
      <c r="A152">
        <v>10</v>
      </c>
      <c r="B152">
        <v>0.15</v>
      </c>
      <c r="C152">
        <v>18</v>
      </c>
      <c r="D152">
        <v>7.05</v>
      </c>
      <c r="E152">
        <v>7.69</v>
      </c>
      <c r="F152" t="s">
        <v>10</v>
      </c>
      <c r="G152" t="s">
        <v>10</v>
      </c>
    </row>
    <row r="153" spans="1:7" x14ac:dyDescent="0.4">
      <c r="A153">
        <v>10</v>
      </c>
      <c r="B153">
        <v>0.08</v>
      </c>
      <c r="C153">
        <v>18</v>
      </c>
      <c r="D153">
        <v>7.7</v>
      </c>
      <c r="E153">
        <v>8.06</v>
      </c>
      <c r="F153" t="s">
        <v>10</v>
      </c>
      <c r="G153" t="s">
        <v>10</v>
      </c>
    </row>
    <row r="154" spans="1:7" x14ac:dyDescent="0.4">
      <c r="A154">
        <v>10</v>
      </c>
      <c r="B154">
        <v>0.04</v>
      </c>
      <c r="C154">
        <v>18</v>
      </c>
      <c r="D154">
        <v>8.07</v>
      </c>
      <c r="E154">
        <v>8.49</v>
      </c>
      <c r="F154" t="s">
        <v>10</v>
      </c>
      <c r="G154" t="s">
        <v>10</v>
      </c>
    </row>
    <row r="155" spans="1:7" x14ac:dyDescent="0.4">
      <c r="A155">
        <v>10</v>
      </c>
      <c r="B155">
        <v>0</v>
      </c>
      <c r="C155">
        <v>18</v>
      </c>
      <c r="D155">
        <v>8.49</v>
      </c>
      <c r="F155" t="s">
        <v>10</v>
      </c>
      <c r="G155" t="s">
        <v>10</v>
      </c>
    </row>
    <row r="156" spans="1:7" x14ac:dyDescent="0.4">
      <c r="A156">
        <v>11</v>
      </c>
      <c r="B156">
        <v>1</v>
      </c>
      <c r="C156">
        <v>18</v>
      </c>
      <c r="E156">
        <v>3.98</v>
      </c>
      <c r="F156" t="s">
        <v>10</v>
      </c>
      <c r="G156" t="s">
        <v>10</v>
      </c>
    </row>
    <row r="157" spans="1:7" x14ac:dyDescent="0.4">
      <c r="A157">
        <v>11</v>
      </c>
      <c r="B157">
        <v>0.96</v>
      </c>
      <c r="C157">
        <v>18</v>
      </c>
      <c r="D157">
        <v>3.98</v>
      </c>
      <c r="E157">
        <v>4.29</v>
      </c>
      <c r="F157" t="s">
        <v>10</v>
      </c>
      <c r="G157" t="s">
        <v>10</v>
      </c>
    </row>
    <row r="158" spans="1:7" x14ac:dyDescent="0.4">
      <c r="A158">
        <v>11</v>
      </c>
      <c r="B158">
        <v>0.93</v>
      </c>
      <c r="C158">
        <v>18</v>
      </c>
      <c r="D158">
        <v>4.3</v>
      </c>
      <c r="E158">
        <v>4.6399999999999997</v>
      </c>
      <c r="F158" t="s">
        <v>10</v>
      </c>
      <c r="G158" t="s">
        <v>10</v>
      </c>
    </row>
    <row r="159" spans="1:7" x14ac:dyDescent="0.4">
      <c r="A159">
        <v>11</v>
      </c>
      <c r="B159">
        <v>0.85</v>
      </c>
      <c r="C159">
        <v>18</v>
      </c>
      <c r="D159">
        <v>4.6500000000000004</v>
      </c>
      <c r="E159">
        <v>5.09</v>
      </c>
      <c r="F159" t="s">
        <v>10</v>
      </c>
      <c r="G159" t="s">
        <v>10</v>
      </c>
    </row>
    <row r="160" spans="1:7" x14ac:dyDescent="0.4">
      <c r="A160">
        <v>11</v>
      </c>
      <c r="B160">
        <v>0.75</v>
      </c>
      <c r="C160">
        <v>18</v>
      </c>
      <c r="D160">
        <v>5.0999999999999996</v>
      </c>
      <c r="E160">
        <v>5.44</v>
      </c>
      <c r="F160" t="s">
        <v>10</v>
      </c>
      <c r="G160" t="s">
        <v>10</v>
      </c>
    </row>
    <row r="161" spans="1:7" x14ac:dyDescent="0.4">
      <c r="A161">
        <v>11</v>
      </c>
      <c r="B161">
        <v>0.65</v>
      </c>
      <c r="C161">
        <v>18</v>
      </c>
      <c r="D161">
        <v>5.45</v>
      </c>
      <c r="E161">
        <v>5.74</v>
      </c>
      <c r="F161" t="s">
        <v>10</v>
      </c>
      <c r="G161" t="s">
        <v>10</v>
      </c>
    </row>
    <row r="162" spans="1:7" x14ac:dyDescent="0.4">
      <c r="A162">
        <v>11</v>
      </c>
      <c r="B162">
        <v>0.55000000000000004</v>
      </c>
      <c r="C162">
        <v>18</v>
      </c>
      <c r="D162">
        <v>5.75</v>
      </c>
      <c r="E162">
        <v>6.03</v>
      </c>
      <c r="F162" t="s">
        <v>10</v>
      </c>
      <c r="G162" t="s">
        <v>10</v>
      </c>
    </row>
    <row r="163" spans="1:7" x14ac:dyDescent="0.4">
      <c r="A163">
        <v>11</v>
      </c>
      <c r="B163">
        <v>0.45</v>
      </c>
      <c r="C163">
        <v>18</v>
      </c>
      <c r="D163">
        <v>6.04</v>
      </c>
      <c r="E163">
        <v>6.32</v>
      </c>
      <c r="F163" t="s">
        <v>10</v>
      </c>
      <c r="G163" t="s">
        <v>10</v>
      </c>
    </row>
    <row r="164" spans="1:7" x14ac:dyDescent="0.4">
      <c r="A164">
        <v>11</v>
      </c>
      <c r="B164">
        <v>0.35</v>
      </c>
      <c r="C164">
        <v>18</v>
      </c>
      <c r="D164">
        <v>6.33</v>
      </c>
      <c r="E164">
        <v>6.65</v>
      </c>
      <c r="F164" t="s">
        <v>10</v>
      </c>
      <c r="G164" t="s">
        <v>10</v>
      </c>
    </row>
    <row r="165" spans="1:7" x14ac:dyDescent="0.4">
      <c r="A165">
        <v>11</v>
      </c>
      <c r="B165">
        <v>0.25</v>
      </c>
      <c r="C165">
        <v>18</v>
      </c>
      <c r="D165">
        <v>6.66</v>
      </c>
      <c r="E165">
        <v>7.04</v>
      </c>
      <c r="F165" t="s">
        <v>10</v>
      </c>
      <c r="G165" t="s">
        <v>10</v>
      </c>
    </row>
    <row r="166" spans="1:7" x14ac:dyDescent="0.4">
      <c r="A166">
        <v>11</v>
      </c>
      <c r="B166">
        <v>0.15</v>
      </c>
      <c r="C166">
        <v>18</v>
      </c>
      <c r="D166">
        <v>7.05</v>
      </c>
      <c r="E166">
        <v>7.69</v>
      </c>
      <c r="F166" t="s">
        <v>10</v>
      </c>
      <c r="G166" t="s">
        <v>10</v>
      </c>
    </row>
    <row r="167" spans="1:7" x14ac:dyDescent="0.4">
      <c r="A167">
        <v>11</v>
      </c>
      <c r="B167">
        <v>0.08</v>
      </c>
      <c r="C167">
        <v>18</v>
      </c>
      <c r="D167">
        <v>7.7</v>
      </c>
      <c r="E167">
        <v>8.06</v>
      </c>
      <c r="F167" t="s">
        <v>10</v>
      </c>
      <c r="G167" t="s">
        <v>10</v>
      </c>
    </row>
    <row r="168" spans="1:7" x14ac:dyDescent="0.4">
      <c r="A168">
        <v>11</v>
      </c>
      <c r="B168">
        <v>0.04</v>
      </c>
      <c r="C168">
        <v>18</v>
      </c>
      <c r="D168">
        <v>8.07</v>
      </c>
      <c r="E168">
        <v>8.49</v>
      </c>
      <c r="F168" t="s">
        <v>10</v>
      </c>
      <c r="G168" t="s">
        <v>10</v>
      </c>
    </row>
    <row r="169" spans="1:7" x14ac:dyDescent="0.4">
      <c r="A169">
        <v>11</v>
      </c>
      <c r="B169">
        <v>0</v>
      </c>
      <c r="C169">
        <v>18</v>
      </c>
      <c r="D169">
        <v>8.49</v>
      </c>
      <c r="F169" t="s">
        <v>10</v>
      </c>
      <c r="G169" t="s">
        <v>10</v>
      </c>
    </row>
    <row r="170" spans="1:7" x14ac:dyDescent="0.4">
      <c r="A170">
        <v>12</v>
      </c>
      <c r="B170">
        <v>1</v>
      </c>
      <c r="C170">
        <v>18</v>
      </c>
      <c r="E170">
        <v>3.98</v>
      </c>
      <c r="F170" t="s">
        <v>10</v>
      </c>
      <c r="G170" t="s">
        <v>10</v>
      </c>
    </row>
    <row r="171" spans="1:7" x14ac:dyDescent="0.4">
      <c r="A171">
        <v>12</v>
      </c>
      <c r="B171">
        <v>0.96</v>
      </c>
      <c r="C171">
        <v>18</v>
      </c>
      <c r="D171">
        <v>3.98</v>
      </c>
      <c r="E171">
        <v>4.29</v>
      </c>
      <c r="F171" t="s">
        <v>10</v>
      </c>
      <c r="G171" t="s">
        <v>10</v>
      </c>
    </row>
    <row r="172" spans="1:7" x14ac:dyDescent="0.4">
      <c r="A172">
        <v>12</v>
      </c>
      <c r="B172">
        <v>0.93</v>
      </c>
      <c r="C172">
        <v>18</v>
      </c>
      <c r="D172">
        <v>4.3</v>
      </c>
      <c r="E172">
        <v>4.6399999999999997</v>
      </c>
      <c r="F172" t="s">
        <v>10</v>
      </c>
      <c r="G172" t="s">
        <v>10</v>
      </c>
    </row>
    <row r="173" spans="1:7" x14ac:dyDescent="0.4">
      <c r="A173">
        <v>12</v>
      </c>
      <c r="B173">
        <v>0.85</v>
      </c>
      <c r="C173">
        <v>18</v>
      </c>
      <c r="D173">
        <v>4.6500000000000004</v>
      </c>
      <c r="E173">
        <v>5.09</v>
      </c>
      <c r="F173" t="s">
        <v>10</v>
      </c>
      <c r="G173" t="s">
        <v>10</v>
      </c>
    </row>
    <row r="174" spans="1:7" x14ac:dyDescent="0.4">
      <c r="A174">
        <v>12</v>
      </c>
      <c r="B174">
        <v>0.75</v>
      </c>
      <c r="C174">
        <v>18</v>
      </c>
      <c r="D174">
        <v>5.0999999999999996</v>
      </c>
      <c r="E174">
        <v>5.44</v>
      </c>
      <c r="F174" t="s">
        <v>10</v>
      </c>
      <c r="G174" t="s">
        <v>10</v>
      </c>
    </row>
    <row r="175" spans="1:7" x14ac:dyDescent="0.4">
      <c r="A175">
        <v>12</v>
      </c>
      <c r="B175">
        <v>0.65</v>
      </c>
      <c r="C175">
        <v>18</v>
      </c>
      <c r="D175">
        <v>5.45</v>
      </c>
      <c r="E175">
        <v>5.74</v>
      </c>
      <c r="F175" t="s">
        <v>10</v>
      </c>
      <c r="G175" t="s">
        <v>10</v>
      </c>
    </row>
    <row r="176" spans="1:7" x14ac:dyDescent="0.4">
      <c r="A176">
        <v>12</v>
      </c>
      <c r="B176">
        <v>0.55000000000000004</v>
      </c>
      <c r="C176">
        <v>18</v>
      </c>
      <c r="D176">
        <v>5.75</v>
      </c>
      <c r="E176">
        <v>6.03</v>
      </c>
      <c r="F176" t="s">
        <v>10</v>
      </c>
      <c r="G176" t="s">
        <v>10</v>
      </c>
    </row>
    <row r="177" spans="1:7" x14ac:dyDescent="0.4">
      <c r="A177">
        <v>12</v>
      </c>
      <c r="B177">
        <v>0.45</v>
      </c>
      <c r="C177">
        <v>18</v>
      </c>
      <c r="D177">
        <v>6.04</v>
      </c>
      <c r="E177">
        <v>6.32</v>
      </c>
      <c r="F177" t="s">
        <v>10</v>
      </c>
      <c r="G177" t="s">
        <v>10</v>
      </c>
    </row>
    <row r="178" spans="1:7" x14ac:dyDescent="0.4">
      <c r="A178">
        <v>12</v>
      </c>
      <c r="B178">
        <v>0.35</v>
      </c>
      <c r="C178">
        <v>18</v>
      </c>
      <c r="D178">
        <v>6.33</v>
      </c>
      <c r="E178">
        <v>6.65</v>
      </c>
      <c r="F178" t="s">
        <v>10</v>
      </c>
      <c r="G178" t="s">
        <v>10</v>
      </c>
    </row>
    <row r="179" spans="1:7" x14ac:dyDescent="0.4">
      <c r="A179">
        <v>12</v>
      </c>
      <c r="B179">
        <v>0.25</v>
      </c>
      <c r="C179">
        <v>18</v>
      </c>
      <c r="D179">
        <v>6.66</v>
      </c>
      <c r="E179">
        <v>7.04</v>
      </c>
      <c r="F179" t="s">
        <v>10</v>
      </c>
      <c r="G179" t="s">
        <v>10</v>
      </c>
    </row>
    <row r="180" spans="1:7" x14ac:dyDescent="0.4">
      <c r="A180">
        <v>12</v>
      </c>
      <c r="B180">
        <v>0.15</v>
      </c>
      <c r="C180">
        <v>18</v>
      </c>
      <c r="D180">
        <v>7.05</v>
      </c>
      <c r="E180">
        <v>7.69</v>
      </c>
      <c r="F180" t="s">
        <v>10</v>
      </c>
      <c r="G180" t="s">
        <v>10</v>
      </c>
    </row>
    <row r="181" spans="1:7" x14ac:dyDescent="0.4">
      <c r="A181">
        <v>12</v>
      </c>
      <c r="B181">
        <v>0.08</v>
      </c>
      <c r="C181">
        <v>18</v>
      </c>
      <c r="D181">
        <v>7.7</v>
      </c>
      <c r="E181">
        <v>8.06</v>
      </c>
      <c r="F181" t="s">
        <v>10</v>
      </c>
      <c r="G181" t="s">
        <v>10</v>
      </c>
    </row>
    <row r="182" spans="1:7" x14ac:dyDescent="0.4">
      <c r="A182">
        <v>12</v>
      </c>
      <c r="B182">
        <v>0.04</v>
      </c>
      <c r="C182">
        <v>18</v>
      </c>
      <c r="D182">
        <v>8.07</v>
      </c>
      <c r="E182">
        <v>8.49</v>
      </c>
      <c r="F182" t="s">
        <v>10</v>
      </c>
      <c r="G182" t="s">
        <v>10</v>
      </c>
    </row>
    <row r="183" spans="1:7" x14ac:dyDescent="0.4">
      <c r="A183">
        <v>12</v>
      </c>
      <c r="B183">
        <v>0</v>
      </c>
      <c r="C183">
        <v>18</v>
      </c>
      <c r="D183">
        <v>8.49</v>
      </c>
      <c r="F183" t="s">
        <v>10</v>
      </c>
      <c r="G183" t="s">
        <v>10</v>
      </c>
    </row>
    <row r="184" spans="1:7" x14ac:dyDescent="0.4">
      <c r="A184">
        <v>13</v>
      </c>
      <c r="B184">
        <v>1</v>
      </c>
      <c r="C184">
        <v>18</v>
      </c>
      <c r="E184">
        <v>3.98</v>
      </c>
      <c r="F184" t="s">
        <v>10</v>
      </c>
      <c r="G184" t="s">
        <v>10</v>
      </c>
    </row>
    <row r="185" spans="1:7" x14ac:dyDescent="0.4">
      <c r="A185">
        <v>13</v>
      </c>
      <c r="B185">
        <v>0.96</v>
      </c>
      <c r="C185">
        <v>18</v>
      </c>
      <c r="D185">
        <v>3.98</v>
      </c>
      <c r="E185">
        <v>4.29</v>
      </c>
      <c r="F185" t="s">
        <v>10</v>
      </c>
      <c r="G185" t="s">
        <v>10</v>
      </c>
    </row>
    <row r="186" spans="1:7" x14ac:dyDescent="0.4">
      <c r="A186">
        <v>13</v>
      </c>
      <c r="B186">
        <v>0.93</v>
      </c>
      <c r="C186">
        <v>18</v>
      </c>
      <c r="D186">
        <v>4.3</v>
      </c>
      <c r="E186">
        <v>4.6399999999999997</v>
      </c>
      <c r="F186" t="s">
        <v>10</v>
      </c>
      <c r="G186" t="s">
        <v>10</v>
      </c>
    </row>
    <row r="187" spans="1:7" x14ac:dyDescent="0.4">
      <c r="A187">
        <v>13</v>
      </c>
      <c r="B187">
        <v>0.85</v>
      </c>
      <c r="C187">
        <v>18</v>
      </c>
      <c r="D187">
        <v>4.6500000000000004</v>
      </c>
      <c r="E187">
        <v>5.09</v>
      </c>
      <c r="F187" t="s">
        <v>10</v>
      </c>
      <c r="G187" t="s">
        <v>10</v>
      </c>
    </row>
    <row r="188" spans="1:7" x14ac:dyDescent="0.4">
      <c r="A188">
        <v>13</v>
      </c>
      <c r="B188">
        <v>0.75</v>
      </c>
      <c r="C188">
        <v>18</v>
      </c>
      <c r="D188">
        <v>5.0999999999999996</v>
      </c>
      <c r="E188">
        <v>5.44</v>
      </c>
      <c r="F188" t="s">
        <v>10</v>
      </c>
      <c r="G188" t="s">
        <v>10</v>
      </c>
    </row>
    <row r="189" spans="1:7" x14ac:dyDescent="0.4">
      <c r="A189">
        <v>13</v>
      </c>
      <c r="B189">
        <v>0.65</v>
      </c>
      <c r="C189">
        <v>18</v>
      </c>
      <c r="D189">
        <v>5.45</v>
      </c>
      <c r="E189">
        <v>5.74</v>
      </c>
      <c r="F189" t="s">
        <v>10</v>
      </c>
      <c r="G189" t="s">
        <v>10</v>
      </c>
    </row>
    <row r="190" spans="1:7" x14ac:dyDescent="0.4">
      <c r="A190">
        <v>13</v>
      </c>
      <c r="B190">
        <v>0.55000000000000004</v>
      </c>
      <c r="C190">
        <v>18</v>
      </c>
      <c r="D190">
        <v>5.75</v>
      </c>
      <c r="E190">
        <v>6.03</v>
      </c>
      <c r="F190" t="s">
        <v>10</v>
      </c>
      <c r="G190" t="s">
        <v>10</v>
      </c>
    </row>
    <row r="191" spans="1:7" x14ac:dyDescent="0.4">
      <c r="A191">
        <v>13</v>
      </c>
      <c r="B191">
        <v>0.45</v>
      </c>
      <c r="C191">
        <v>18</v>
      </c>
      <c r="D191">
        <v>6.04</v>
      </c>
      <c r="E191">
        <v>6.32</v>
      </c>
      <c r="F191" t="s">
        <v>10</v>
      </c>
      <c r="G191" t="s">
        <v>10</v>
      </c>
    </row>
    <row r="192" spans="1:7" x14ac:dyDescent="0.4">
      <c r="A192">
        <v>13</v>
      </c>
      <c r="B192">
        <v>0.35</v>
      </c>
      <c r="C192">
        <v>18</v>
      </c>
      <c r="D192">
        <v>6.33</v>
      </c>
      <c r="E192">
        <v>6.65</v>
      </c>
      <c r="F192" t="s">
        <v>10</v>
      </c>
      <c r="G192" t="s">
        <v>10</v>
      </c>
    </row>
    <row r="193" spans="1:7" x14ac:dyDescent="0.4">
      <c r="A193">
        <v>13</v>
      </c>
      <c r="B193">
        <v>0.25</v>
      </c>
      <c r="C193">
        <v>18</v>
      </c>
      <c r="D193">
        <v>6.66</v>
      </c>
      <c r="E193">
        <v>7.04</v>
      </c>
      <c r="F193" t="s">
        <v>10</v>
      </c>
      <c r="G193" t="s">
        <v>10</v>
      </c>
    </row>
    <row r="194" spans="1:7" x14ac:dyDescent="0.4">
      <c r="A194">
        <v>13</v>
      </c>
      <c r="B194">
        <v>0.15</v>
      </c>
      <c r="C194">
        <v>18</v>
      </c>
      <c r="D194">
        <v>7.05</v>
      </c>
      <c r="E194">
        <v>7.69</v>
      </c>
      <c r="F194" t="s">
        <v>10</v>
      </c>
      <c r="G194" t="s">
        <v>10</v>
      </c>
    </row>
    <row r="195" spans="1:7" x14ac:dyDescent="0.4">
      <c r="A195">
        <v>13</v>
      </c>
      <c r="B195">
        <v>0.08</v>
      </c>
      <c r="C195">
        <v>18</v>
      </c>
      <c r="D195">
        <v>7.7</v>
      </c>
      <c r="E195">
        <v>8.06</v>
      </c>
      <c r="F195" t="s">
        <v>10</v>
      </c>
      <c r="G195" t="s">
        <v>10</v>
      </c>
    </row>
    <row r="196" spans="1:7" x14ac:dyDescent="0.4">
      <c r="A196">
        <v>13</v>
      </c>
      <c r="B196">
        <v>0.04</v>
      </c>
      <c r="C196">
        <v>18</v>
      </c>
      <c r="D196">
        <v>8.07</v>
      </c>
      <c r="E196">
        <v>8.49</v>
      </c>
      <c r="F196" t="s">
        <v>10</v>
      </c>
      <c r="G196" t="s">
        <v>10</v>
      </c>
    </row>
    <row r="197" spans="1:7" x14ac:dyDescent="0.4">
      <c r="A197">
        <v>13</v>
      </c>
      <c r="B197">
        <v>0</v>
      </c>
      <c r="C197">
        <v>18</v>
      </c>
      <c r="D197">
        <v>8.49</v>
      </c>
      <c r="F197" t="s">
        <v>10</v>
      </c>
      <c r="G197" t="s">
        <v>10</v>
      </c>
    </row>
    <row r="198" spans="1:7" x14ac:dyDescent="0.4">
      <c r="A198">
        <v>15</v>
      </c>
      <c r="B198">
        <v>1</v>
      </c>
      <c r="C198">
        <v>18</v>
      </c>
      <c r="E198">
        <v>4.18</v>
      </c>
      <c r="F198">
        <v>0</v>
      </c>
      <c r="G198">
        <v>1</v>
      </c>
    </row>
    <row r="199" spans="1:7" x14ac:dyDescent="0.4">
      <c r="A199">
        <v>15</v>
      </c>
      <c r="B199">
        <v>0.96</v>
      </c>
      <c r="C199">
        <v>18</v>
      </c>
      <c r="D199">
        <v>4.18</v>
      </c>
      <c r="E199">
        <v>4.63</v>
      </c>
      <c r="F199">
        <v>0</v>
      </c>
      <c r="G199">
        <v>1</v>
      </c>
    </row>
    <row r="200" spans="1:7" x14ac:dyDescent="0.4">
      <c r="A200">
        <v>15</v>
      </c>
      <c r="B200">
        <v>0.93</v>
      </c>
      <c r="C200">
        <v>18</v>
      </c>
      <c r="D200">
        <v>4.6399999999999997</v>
      </c>
      <c r="E200">
        <v>5.19</v>
      </c>
      <c r="F200">
        <v>0</v>
      </c>
      <c r="G200">
        <v>1</v>
      </c>
    </row>
    <row r="201" spans="1:7" x14ac:dyDescent="0.4">
      <c r="A201">
        <v>15</v>
      </c>
      <c r="B201">
        <v>0.85</v>
      </c>
      <c r="C201">
        <v>18</v>
      </c>
      <c r="D201">
        <v>5.2</v>
      </c>
      <c r="E201">
        <v>5.94</v>
      </c>
      <c r="F201">
        <v>0</v>
      </c>
      <c r="G201">
        <v>1</v>
      </c>
    </row>
    <row r="202" spans="1:7" x14ac:dyDescent="0.4">
      <c r="A202">
        <v>15</v>
      </c>
      <c r="B202">
        <v>0.75</v>
      </c>
      <c r="C202">
        <v>18</v>
      </c>
      <c r="D202">
        <v>5.95</v>
      </c>
      <c r="E202">
        <v>6.55</v>
      </c>
      <c r="F202">
        <v>0</v>
      </c>
      <c r="G202">
        <v>1</v>
      </c>
    </row>
    <row r="203" spans="1:7" x14ac:dyDescent="0.4">
      <c r="A203">
        <v>15</v>
      </c>
      <c r="B203">
        <v>0.65</v>
      </c>
      <c r="C203">
        <v>18</v>
      </c>
      <c r="D203">
        <v>6.56</v>
      </c>
      <c r="E203">
        <v>7.13</v>
      </c>
      <c r="F203">
        <v>0</v>
      </c>
      <c r="G203">
        <v>1</v>
      </c>
    </row>
    <row r="204" spans="1:7" x14ac:dyDescent="0.4">
      <c r="A204">
        <v>15</v>
      </c>
      <c r="B204">
        <v>0.55000000000000004</v>
      </c>
      <c r="C204">
        <v>18</v>
      </c>
      <c r="D204">
        <v>7.14</v>
      </c>
      <c r="E204">
        <v>7.73</v>
      </c>
      <c r="F204">
        <v>0</v>
      </c>
      <c r="G204">
        <v>1</v>
      </c>
    </row>
    <row r="205" spans="1:7" x14ac:dyDescent="0.4">
      <c r="A205">
        <v>15</v>
      </c>
      <c r="B205">
        <v>0.45</v>
      </c>
      <c r="C205">
        <v>18</v>
      </c>
      <c r="D205">
        <v>7.74</v>
      </c>
      <c r="E205">
        <v>8.39</v>
      </c>
      <c r="F205">
        <v>0</v>
      </c>
      <c r="G205">
        <v>1</v>
      </c>
    </row>
    <row r="206" spans="1:7" x14ac:dyDescent="0.4">
      <c r="A206">
        <v>15</v>
      </c>
      <c r="B206">
        <v>0.35</v>
      </c>
      <c r="C206">
        <v>18</v>
      </c>
      <c r="D206">
        <v>8.4</v>
      </c>
      <c r="E206">
        <v>9.2100000000000009</v>
      </c>
      <c r="F206">
        <v>0</v>
      </c>
      <c r="G206">
        <v>1</v>
      </c>
    </row>
    <row r="207" spans="1:7" x14ac:dyDescent="0.4">
      <c r="A207">
        <v>15</v>
      </c>
      <c r="B207">
        <v>0.25</v>
      </c>
      <c r="C207">
        <v>18</v>
      </c>
      <c r="D207">
        <v>9.2200000000000006</v>
      </c>
      <c r="E207">
        <v>10.36</v>
      </c>
      <c r="F207">
        <v>0</v>
      </c>
      <c r="G207">
        <v>1</v>
      </c>
    </row>
    <row r="208" spans="1:7" x14ac:dyDescent="0.4">
      <c r="A208">
        <v>15</v>
      </c>
      <c r="B208">
        <v>0.15</v>
      </c>
      <c r="C208">
        <v>18</v>
      </c>
      <c r="D208">
        <v>10.37</v>
      </c>
      <c r="E208">
        <v>12.49</v>
      </c>
      <c r="F208">
        <v>0</v>
      </c>
      <c r="G208">
        <v>1</v>
      </c>
    </row>
    <row r="209" spans="1:7" x14ac:dyDescent="0.4">
      <c r="A209">
        <v>15</v>
      </c>
      <c r="B209">
        <v>0.08</v>
      </c>
      <c r="C209">
        <v>18</v>
      </c>
      <c r="D209">
        <v>12.5</v>
      </c>
      <c r="E209">
        <v>14.85</v>
      </c>
      <c r="F209">
        <v>0</v>
      </c>
      <c r="G209">
        <v>1</v>
      </c>
    </row>
    <row r="210" spans="1:7" x14ac:dyDescent="0.4">
      <c r="A210">
        <v>15</v>
      </c>
      <c r="B210">
        <v>0.04</v>
      </c>
      <c r="C210">
        <v>18</v>
      </c>
      <c r="D210">
        <v>14.86</v>
      </c>
      <c r="E210">
        <v>17.510000000000002</v>
      </c>
      <c r="F210">
        <v>0</v>
      </c>
      <c r="G210">
        <v>1</v>
      </c>
    </row>
    <row r="211" spans="1:7" x14ac:dyDescent="0.4">
      <c r="A211">
        <v>15</v>
      </c>
      <c r="B211">
        <v>0</v>
      </c>
      <c r="C211">
        <v>18</v>
      </c>
      <c r="D211">
        <v>17.510000000000002</v>
      </c>
      <c r="F211">
        <v>0</v>
      </c>
      <c r="G211">
        <v>1</v>
      </c>
    </row>
    <row r="212" spans="1:7" x14ac:dyDescent="0.4">
      <c r="A212">
        <v>16</v>
      </c>
      <c r="B212">
        <v>1</v>
      </c>
      <c r="C212">
        <v>18</v>
      </c>
      <c r="E212">
        <v>4.18</v>
      </c>
      <c r="F212">
        <v>0</v>
      </c>
      <c r="G212">
        <v>1</v>
      </c>
    </row>
    <row r="213" spans="1:7" x14ac:dyDescent="0.4">
      <c r="A213">
        <v>16</v>
      </c>
      <c r="B213">
        <v>0.96</v>
      </c>
      <c r="C213">
        <v>18</v>
      </c>
      <c r="D213">
        <v>4.18</v>
      </c>
      <c r="E213">
        <v>4.63</v>
      </c>
      <c r="F213">
        <v>0</v>
      </c>
      <c r="G213">
        <v>1</v>
      </c>
    </row>
    <row r="214" spans="1:7" x14ac:dyDescent="0.4">
      <c r="A214">
        <v>16</v>
      </c>
      <c r="B214">
        <v>0.93</v>
      </c>
      <c r="C214">
        <v>18</v>
      </c>
      <c r="D214">
        <v>4.6399999999999997</v>
      </c>
      <c r="E214">
        <v>5.19</v>
      </c>
      <c r="F214">
        <v>0</v>
      </c>
      <c r="G214">
        <v>1</v>
      </c>
    </row>
    <row r="215" spans="1:7" x14ac:dyDescent="0.4">
      <c r="A215">
        <v>16</v>
      </c>
      <c r="B215">
        <v>0.85</v>
      </c>
      <c r="C215">
        <v>18</v>
      </c>
      <c r="D215">
        <v>5.2</v>
      </c>
      <c r="E215">
        <v>5.94</v>
      </c>
      <c r="F215">
        <v>0</v>
      </c>
      <c r="G215">
        <v>1</v>
      </c>
    </row>
    <row r="216" spans="1:7" x14ac:dyDescent="0.4">
      <c r="A216">
        <v>16</v>
      </c>
      <c r="B216">
        <v>0.75</v>
      </c>
      <c r="C216">
        <v>18</v>
      </c>
      <c r="D216">
        <v>5.95</v>
      </c>
      <c r="E216">
        <v>6.55</v>
      </c>
      <c r="F216">
        <v>0</v>
      </c>
      <c r="G216">
        <v>1</v>
      </c>
    </row>
    <row r="217" spans="1:7" x14ac:dyDescent="0.4">
      <c r="A217">
        <v>16</v>
      </c>
      <c r="B217">
        <v>0.65</v>
      </c>
      <c r="C217">
        <v>18</v>
      </c>
      <c r="D217">
        <v>6.56</v>
      </c>
      <c r="E217">
        <v>7.13</v>
      </c>
      <c r="F217">
        <v>0</v>
      </c>
      <c r="G217">
        <v>1</v>
      </c>
    </row>
    <row r="218" spans="1:7" x14ac:dyDescent="0.4">
      <c r="A218">
        <v>16</v>
      </c>
      <c r="B218">
        <v>0.55000000000000004</v>
      </c>
      <c r="C218">
        <v>18</v>
      </c>
      <c r="D218">
        <v>7.14</v>
      </c>
      <c r="E218">
        <v>7.73</v>
      </c>
      <c r="F218">
        <v>0</v>
      </c>
      <c r="G218">
        <v>1</v>
      </c>
    </row>
    <row r="219" spans="1:7" x14ac:dyDescent="0.4">
      <c r="A219">
        <v>16</v>
      </c>
      <c r="B219">
        <v>0.45</v>
      </c>
      <c r="C219">
        <v>18</v>
      </c>
      <c r="D219">
        <v>7.74</v>
      </c>
      <c r="E219">
        <v>8.39</v>
      </c>
      <c r="F219">
        <v>0</v>
      </c>
      <c r="G219">
        <v>1</v>
      </c>
    </row>
    <row r="220" spans="1:7" x14ac:dyDescent="0.4">
      <c r="A220">
        <v>16</v>
      </c>
      <c r="B220">
        <v>0.35</v>
      </c>
      <c r="C220">
        <v>18</v>
      </c>
      <c r="D220">
        <v>8.4</v>
      </c>
      <c r="E220">
        <v>9.2100000000000009</v>
      </c>
      <c r="F220">
        <v>0</v>
      </c>
      <c r="G220">
        <v>1</v>
      </c>
    </row>
    <row r="221" spans="1:7" x14ac:dyDescent="0.4">
      <c r="A221">
        <v>16</v>
      </c>
      <c r="B221">
        <v>0.25</v>
      </c>
      <c r="C221">
        <v>18</v>
      </c>
      <c r="D221">
        <v>9.2200000000000006</v>
      </c>
      <c r="E221">
        <v>10.36</v>
      </c>
      <c r="F221">
        <v>0</v>
      </c>
      <c r="G221">
        <v>1</v>
      </c>
    </row>
    <row r="222" spans="1:7" x14ac:dyDescent="0.4">
      <c r="A222">
        <v>16</v>
      </c>
      <c r="B222">
        <v>0.15</v>
      </c>
      <c r="C222">
        <v>18</v>
      </c>
      <c r="D222">
        <v>10.37</v>
      </c>
      <c r="E222">
        <v>12.49</v>
      </c>
      <c r="F222">
        <v>0</v>
      </c>
      <c r="G222">
        <v>1</v>
      </c>
    </row>
    <row r="223" spans="1:7" x14ac:dyDescent="0.4">
      <c r="A223">
        <v>16</v>
      </c>
      <c r="B223">
        <v>0.08</v>
      </c>
      <c r="C223">
        <v>18</v>
      </c>
      <c r="D223">
        <v>12.5</v>
      </c>
      <c r="E223">
        <v>14.85</v>
      </c>
      <c r="F223">
        <v>0</v>
      </c>
      <c r="G223">
        <v>1</v>
      </c>
    </row>
    <row r="224" spans="1:7" x14ac:dyDescent="0.4">
      <c r="A224">
        <v>16</v>
      </c>
      <c r="B224">
        <v>0.04</v>
      </c>
      <c r="C224">
        <v>18</v>
      </c>
      <c r="D224">
        <v>14.86</v>
      </c>
      <c r="E224">
        <v>17.510000000000002</v>
      </c>
      <c r="F224">
        <v>0</v>
      </c>
      <c r="G224">
        <v>1</v>
      </c>
    </row>
    <row r="225" spans="1:7" x14ac:dyDescent="0.4">
      <c r="A225">
        <v>16</v>
      </c>
      <c r="B225">
        <v>0</v>
      </c>
      <c r="C225">
        <v>18</v>
      </c>
      <c r="D225">
        <v>17.510000000000002</v>
      </c>
      <c r="F225">
        <v>0</v>
      </c>
      <c r="G225">
        <v>1</v>
      </c>
    </row>
    <row r="226" spans="1:7" x14ac:dyDescent="0.4">
      <c r="A226">
        <v>17</v>
      </c>
      <c r="B226">
        <v>1</v>
      </c>
      <c r="C226">
        <v>18</v>
      </c>
      <c r="E226">
        <v>4.18</v>
      </c>
      <c r="F226">
        <v>0</v>
      </c>
      <c r="G226">
        <v>1</v>
      </c>
    </row>
    <row r="227" spans="1:7" x14ac:dyDescent="0.4">
      <c r="A227">
        <v>17</v>
      </c>
      <c r="B227">
        <v>0.96</v>
      </c>
      <c r="C227">
        <v>18</v>
      </c>
      <c r="D227">
        <v>4.18</v>
      </c>
      <c r="E227">
        <v>4.63</v>
      </c>
      <c r="F227">
        <v>0</v>
      </c>
      <c r="G227">
        <v>1</v>
      </c>
    </row>
    <row r="228" spans="1:7" x14ac:dyDescent="0.4">
      <c r="A228">
        <v>17</v>
      </c>
      <c r="B228">
        <v>0.93</v>
      </c>
      <c r="C228">
        <v>18</v>
      </c>
      <c r="D228">
        <v>4.6399999999999997</v>
      </c>
      <c r="E228">
        <v>5.19</v>
      </c>
      <c r="F228">
        <v>0</v>
      </c>
      <c r="G228">
        <v>1</v>
      </c>
    </row>
    <row r="229" spans="1:7" x14ac:dyDescent="0.4">
      <c r="A229">
        <v>17</v>
      </c>
      <c r="B229">
        <v>0.85</v>
      </c>
      <c r="C229">
        <v>18</v>
      </c>
      <c r="D229">
        <v>5.2</v>
      </c>
      <c r="E229">
        <v>5.94</v>
      </c>
      <c r="F229">
        <v>0</v>
      </c>
      <c r="G229">
        <v>1</v>
      </c>
    </row>
    <row r="230" spans="1:7" x14ac:dyDescent="0.4">
      <c r="A230">
        <v>17</v>
      </c>
      <c r="B230">
        <v>0.75</v>
      </c>
      <c r="C230">
        <v>18</v>
      </c>
      <c r="D230">
        <v>5.95</v>
      </c>
      <c r="E230">
        <v>6.55</v>
      </c>
      <c r="F230">
        <v>0</v>
      </c>
      <c r="G230">
        <v>1</v>
      </c>
    </row>
    <row r="231" spans="1:7" x14ac:dyDescent="0.4">
      <c r="A231">
        <v>17</v>
      </c>
      <c r="B231">
        <v>0.65</v>
      </c>
      <c r="C231">
        <v>18</v>
      </c>
      <c r="D231">
        <v>6.56</v>
      </c>
      <c r="E231">
        <v>7.13</v>
      </c>
      <c r="F231">
        <v>0</v>
      </c>
      <c r="G231">
        <v>1</v>
      </c>
    </row>
    <row r="232" spans="1:7" x14ac:dyDescent="0.4">
      <c r="A232">
        <v>17</v>
      </c>
      <c r="B232">
        <v>0.55000000000000004</v>
      </c>
      <c r="C232">
        <v>18</v>
      </c>
      <c r="D232">
        <v>7.14</v>
      </c>
      <c r="E232">
        <v>7.73</v>
      </c>
      <c r="F232">
        <v>0</v>
      </c>
      <c r="G232">
        <v>1</v>
      </c>
    </row>
    <row r="233" spans="1:7" x14ac:dyDescent="0.4">
      <c r="A233">
        <v>17</v>
      </c>
      <c r="B233">
        <v>0.45</v>
      </c>
      <c r="C233">
        <v>18</v>
      </c>
      <c r="D233">
        <v>7.74</v>
      </c>
      <c r="E233">
        <v>8.39</v>
      </c>
      <c r="F233">
        <v>0</v>
      </c>
      <c r="G233">
        <v>1</v>
      </c>
    </row>
    <row r="234" spans="1:7" x14ac:dyDescent="0.4">
      <c r="A234">
        <v>17</v>
      </c>
      <c r="B234">
        <v>0.35</v>
      </c>
      <c r="C234">
        <v>18</v>
      </c>
      <c r="D234">
        <v>8.4</v>
      </c>
      <c r="E234">
        <v>9.2100000000000009</v>
      </c>
      <c r="F234">
        <v>0</v>
      </c>
      <c r="G234">
        <v>1</v>
      </c>
    </row>
    <row r="235" spans="1:7" x14ac:dyDescent="0.4">
      <c r="A235">
        <v>17</v>
      </c>
      <c r="B235">
        <v>0.25</v>
      </c>
      <c r="C235">
        <v>18</v>
      </c>
      <c r="D235">
        <v>9.2200000000000006</v>
      </c>
      <c r="E235">
        <v>10.36</v>
      </c>
      <c r="F235">
        <v>0</v>
      </c>
      <c r="G235">
        <v>1</v>
      </c>
    </row>
    <row r="236" spans="1:7" x14ac:dyDescent="0.4">
      <c r="A236">
        <v>17</v>
      </c>
      <c r="B236">
        <v>0.15</v>
      </c>
      <c r="C236">
        <v>18</v>
      </c>
      <c r="D236">
        <v>10.37</v>
      </c>
      <c r="E236">
        <v>12.49</v>
      </c>
      <c r="F236">
        <v>0</v>
      </c>
      <c r="G236">
        <v>1</v>
      </c>
    </row>
    <row r="237" spans="1:7" x14ac:dyDescent="0.4">
      <c r="A237">
        <v>17</v>
      </c>
      <c r="B237">
        <v>0.08</v>
      </c>
      <c r="C237">
        <v>18</v>
      </c>
      <c r="D237">
        <v>12.5</v>
      </c>
      <c r="E237">
        <v>14.85</v>
      </c>
      <c r="F237">
        <v>0</v>
      </c>
      <c r="G237">
        <v>1</v>
      </c>
    </row>
    <row r="238" spans="1:7" x14ac:dyDescent="0.4">
      <c r="A238">
        <v>17</v>
      </c>
      <c r="B238">
        <v>0.04</v>
      </c>
      <c r="C238">
        <v>18</v>
      </c>
      <c r="D238">
        <v>14.86</v>
      </c>
      <c r="E238">
        <v>17.510000000000002</v>
      </c>
      <c r="F238">
        <v>0</v>
      </c>
      <c r="G238">
        <v>1</v>
      </c>
    </row>
    <row r="239" spans="1:7" x14ac:dyDescent="0.4">
      <c r="A239">
        <v>17</v>
      </c>
      <c r="B239">
        <v>0</v>
      </c>
      <c r="C239">
        <v>18</v>
      </c>
      <c r="D239">
        <v>17.510000000000002</v>
      </c>
      <c r="F239">
        <v>0</v>
      </c>
      <c r="G239">
        <v>1</v>
      </c>
    </row>
    <row r="240" spans="1:7" x14ac:dyDescent="0.4">
      <c r="A240">
        <v>17</v>
      </c>
      <c r="B240">
        <v>1</v>
      </c>
      <c r="C240">
        <v>18</v>
      </c>
      <c r="E240">
        <v>4.42</v>
      </c>
      <c r="F240">
        <v>1</v>
      </c>
      <c r="G240">
        <v>0</v>
      </c>
    </row>
    <row r="241" spans="1:7" x14ac:dyDescent="0.4">
      <c r="A241">
        <v>17</v>
      </c>
      <c r="B241">
        <v>0.96</v>
      </c>
      <c r="C241">
        <v>18</v>
      </c>
      <c r="D241">
        <v>4.42</v>
      </c>
      <c r="E241">
        <v>4.88</v>
      </c>
      <c r="F241">
        <v>1</v>
      </c>
      <c r="G241">
        <v>0</v>
      </c>
    </row>
    <row r="242" spans="1:7" x14ac:dyDescent="0.4">
      <c r="A242">
        <v>17</v>
      </c>
      <c r="B242">
        <v>0.93</v>
      </c>
      <c r="C242">
        <v>18</v>
      </c>
      <c r="D242">
        <v>4.8899999999999997</v>
      </c>
      <c r="E242">
        <v>5.45</v>
      </c>
      <c r="F242">
        <v>1</v>
      </c>
      <c r="G242">
        <v>0</v>
      </c>
    </row>
    <row r="243" spans="1:7" x14ac:dyDescent="0.4">
      <c r="A243">
        <v>17</v>
      </c>
      <c r="B243">
        <v>0.85</v>
      </c>
      <c r="C243">
        <v>18</v>
      </c>
      <c r="D243">
        <v>5.46</v>
      </c>
      <c r="E243">
        <v>6.22</v>
      </c>
      <c r="F243">
        <v>1</v>
      </c>
      <c r="G243">
        <v>0</v>
      </c>
    </row>
    <row r="244" spans="1:7" x14ac:dyDescent="0.4">
      <c r="A244">
        <v>17</v>
      </c>
      <c r="B244">
        <v>0.75</v>
      </c>
      <c r="C244">
        <v>18</v>
      </c>
      <c r="D244">
        <v>6.23</v>
      </c>
      <c r="E244">
        <v>6.87</v>
      </c>
      <c r="F244">
        <v>1</v>
      </c>
      <c r="G244">
        <v>0</v>
      </c>
    </row>
    <row r="245" spans="1:7" x14ac:dyDescent="0.4">
      <c r="A245">
        <v>17</v>
      </c>
      <c r="B245">
        <v>0.65</v>
      </c>
      <c r="C245">
        <v>18</v>
      </c>
      <c r="D245">
        <v>6.88</v>
      </c>
      <c r="E245">
        <v>7.46</v>
      </c>
      <c r="F245">
        <v>1</v>
      </c>
      <c r="G245">
        <v>0</v>
      </c>
    </row>
    <row r="246" spans="1:7" x14ac:dyDescent="0.4">
      <c r="A246">
        <v>17</v>
      </c>
      <c r="B246">
        <v>0.55000000000000004</v>
      </c>
      <c r="C246">
        <v>18</v>
      </c>
      <c r="D246">
        <v>7.47</v>
      </c>
      <c r="E246">
        <v>8.07</v>
      </c>
      <c r="F246">
        <v>1</v>
      </c>
      <c r="G246">
        <v>0</v>
      </c>
    </row>
    <row r="247" spans="1:7" x14ac:dyDescent="0.4">
      <c r="A247">
        <v>17</v>
      </c>
      <c r="B247">
        <v>0.45</v>
      </c>
      <c r="C247">
        <v>18</v>
      </c>
      <c r="D247">
        <v>8.09</v>
      </c>
      <c r="E247">
        <v>8.76</v>
      </c>
      <c r="F247">
        <v>1</v>
      </c>
      <c r="G247">
        <v>0</v>
      </c>
    </row>
    <row r="248" spans="1:7" x14ac:dyDescent="0.4">
      <c r="A248">
        <v>17</v>
      </c>
      <c r="B248">
        <v>0.35</v>
      </c>
      <c r="C248">
        <v>18</v>
      </c>
      <c r="D248">
        <v>8.77</v>
      </c>
      <c r="E248">
        <v>9.6300000000000008</v>
      </c>
      <c r="F248">
        <v>1</v>
      </c>
      <c r="G248">
        <v>0</v>
      </c>
    </row>
    <row r="249" spans="1:7" x14ac:dyDescent="0.4">
      <c r="A249">
        <v>17</v>
      </c>
      <c r="B249">
        <v>0.25</v>
      </c>
      <c r="C249">
        <v>18</v>
      </c>
      <c r="D249">
        <v>9.64</v>
      </c>
      <c r="E249">
        <v>10.82</v>
      </c>
      <c r="F249">
        <v>1</v>
      </c>
      <c r="G249">
        <v>0</v>
      </c>
    </row>
    <row r="250" spans="1:7" x14ac:dyDescent="0.4">
      <c r="A250">
        <v>17</v>
      </c>
      <c r="B250">
        <v>0.15</v>
      </c>
      <c r="C250">
        <v>18</v>
      </c>
      <c r="D250">
        <v>10.83</v>
      </c>
      <c r="E250">
        <v>13.05</v>
      </c>
      <c r="F250">
        <v>1</v>
      </c>
      <c r="G250">
        <v>0</v>
      </c>
    </row>
    <row r="251" spans="1:7" x14ac:dyDescent="0.4">
      <c r="A251">
        <v>17</v>
      </c>
      <c r="B251">
        <v>0.08</v>
      </c>
      <c r="C251">
        <v>18</v>
      </c>
      <c r="D251">
        <v>13.06</v>
      </c>
      <c r="E251">
        <v>15.49</v>
      </c>
      <c r="F251">
        <v>1</v>
      </c>
      <c r="G251">
        <v>0</v>
      </c>
    </row>
    <row r="252" spans="1:7" x14ac:dyDescent="0.4">
      <c r="A252">
        <v>17</v>
      </c>
      <c r="B252">
        <v>0.04</v>
      </c>
      <c r="C252">
        <v>18</v>
      </c>
      <c r="D252">
        <v>15.5</v>
      </c>
      <c r="E252">
        <v>18.23</v>
      </c>
      <c r="F252">
        <v>1</v>
      </c>
      <c r="G252">
        <v>0</v>
      </c>
    </row>
    <row r="253" spans="1:7" x14ac:dyDescent="0.4">
      <c r="A253">
        <v>17</v>
      </c>
      <c r="B253">
        <v>0</v>
      </c>
      <c r="C253">
        <v>18</v>
      </c>
      <c r="D253">
        <v>18.239999999999998</v>
      </c>
      <c r="F253">
        <v>1</v>
      </c>
      <c r="G253">
        <v>0</v>
      </c>
    </row>
    <row r="254" spans="1:7" x14ac:dyDescent="0.4">
      <c r="A254">
        <v>23</v>
      </c>
      <c r="B254">
        <v>1</v>
      </c>
      <c r="C254">
        <v>18</v>
      </c>
      <c r="E254">
        <v>4.18</v>
      </c>
      <c r="F254">
        <v>0</v>
      </c>
      <c r="G254">
        <v>1</v>
      </c>
    </row>
    <row r="255" spans="1:7" x14ac:dyDescent="0.4">
      <c r="A255">
        <v>23</v>
      </c>
      <c r="B255">
        <v>0.96</v>
      </c>
      <c r="C255">
        <v>18</v>
      </c>
      <c r="D255">
        <v>4.18</v>
      </c>
      <c r="E255">
        <v>4.63</v>
      </c>
      <c r="F255">
        <v>0</v>
      </c>
      <c r="G255">
        <v>1</v>
      </c>
    </row>
    <row r="256" spans="1:7" x14ac:dyDescent="0.4">
      <c r="A256">
        <v>23</v>
      </c>
      <c r="B256">
        <v>0.93</v>
      </c>
      <c r="C256">
        <v>18</v>
      </c>
      <c r="D256">
        <v>4.6399999999999997</v>
      </c>
      <c r="E256">
        <v>5.19</v>
      </c>
      <c r="F256">
        <v>0</v>
      </c>
      <c r="G256">
        <v>1</v>
      </c>
    </row>
    <row r="257" spans="1:7" x14ac:dyDescent="0.4">
      <c r="A257">
        <v>23</v>
      </c>
      <c r="B257">
        <v>0.85</v>
      </c>
      <c r="C257">
        <v>18</v>
      </c>
      <c r="D257">
        <v>5.2</v>
      </c>
      <c r="E257">
        <v>5.94</v>
      </c>
      <c r="F257">
        <v>0</v>
      </c>
      <c r="G257">
        <v>1</v>
      </c>
    </row>
    <row r="258" spans="1:7" x14ac:dyDescent="0.4">
      <c r="A258">
        <v>23</v>
      </c>
      <c r="B258">
        <v>0.75</v>
      </c>
      <c r="C258">
        <v>18</v>
      </c>
      <c r="D258">
        <v>5.95</v>
      </c>
      <c r="E258">
        <v>6.55</v>
      </c>
      <c r="F258">
        <v>0</v>
      </c>
      <c r="G258">
        <v>1</v>
      </c>
    </row>
    <row r="259" spans="1:7" x14ac:dyDescent="0.4">
      <c r="A259">
        <v>23</v>
      </c>
      <c r="B259">
        <v>0.65</v>
      </c>
      <c r="C259">
        <v>18</v>
      </c>
      <c r="D259">
        <v>6.56</v>
      </c>
      <c r="E259">
        <v>7.13</v>
      </c>
      <c r="F259">
        <v>0</v>
      </c>
      <c r="G259">
        <v>1</v>
      </c>
    </row>
    <row r="260" spans="1:7" x14ac:dyDescent="0.4">
      <c r="A260">
        <v>23</v>
      </c>
      <c r="B260">
        <v>0.55000000000000004</v>
      </c>
      <c r="C260">
        <v>18</v>
      </c>
      <c r="D260">
        <v>7.14</v>
      </c>
      <c r="E260">
        <v>7.73</v>
      </c>
      <c r="F260">
        <v>0</v>
      </c>
      <c r="G260">
        <v>1</v>
      </c>
    </row>
    <row r="261" spans="1:7" x14ac:dyDescent="0.4">
      <c r="A261">
        <v>23</v>
      </c>
      <c r="B261">
        <v>0.45</v>
      </c>
      <c r="C261">
        <v>18</v>
      </c>
      <c r="D261">
        <v>7.74</v>
      </c>
      <c r="E261">
        <v>8.39</v>
      </c>
      <c r="F261">
        <v>0</v>
      </c>
      <c r="G261">
        <v>1</v>
      </c>
    </row>
    <row r="262" spans="1:7" x14ac:dyDescent="0.4">
      <c r="A262">
        <v>23</v>
      </c>
      <c r="B262">
        <v>0.35</v>
      </c>
      <c r="C262">
        <v>18</v>
      </c>
      <c r="D262">
        <v>8.4</v>
      </c>
      <c r="E262">
        <v>9.2100000000000009</v>
      </c>
      <c r="F262">
        <v>0</v>
      </c>
      <c r="G262">
        <v>1</v>
      </c>
    </row>
    <row r="263" spans="1:7" x14ac:dyDescent="0.4">
      <c r="A263">
        <v>23</v>
      </c>
      <c r="B263">
        <v>0.25</v>
      </c>
      <c r="C263">
        <v>18</v>
      </c>
      <c r="D263">
        <v>9.2200000000000006</v>
      </c>
      <c r="E263">
        <v>10.36</v>
      </c>
      <c r="F263">
        <v>0</v>
      </c>
      <c r="G263">
        <v>1</v>
      </c>
    </row>
    <row r="264" spans="1:7" x14ac:dyDescent="0.4">
      <c r="A264">
        <v>23</v>
      </c>
      <c r="B264">
        <v>0.15</v>
      </c>
      <c r="C264">
        <v>18</v>
      </c>
      <c r="D264">
        <v>10.37</v>
      </c>
      <c r="E264">
        <v>12.49</v>
      </c>
      <c r="F264">
        <v>0</v>
      </c>
      <c r="G264">
        <v>1</v>
      </c>
    </row>
    <row r="265" spans="1:7" x14ac:dyDescent="0.4">
      <c r="A265">
        <v>23</v>
      </c>
      <c r="B265">
        <v>0.08</v>
      </c>
      <c r="C265">
        <v>18</v>
      </c>
      <c r="D265">
        <v>12.5</v>
      </c>
      <c r="E265">
        <v>14.85</v>
      </c>
      <c r="F265">
        <v>0</v>
      </c>
      <c r="G265">
        <v>1</v>
      </c>
    </row>
    <row r="266" spans="1:7" x14ac:dyDescent="0.4">
      <c r="A266">
        <v>23</v>
      </c>
      <c r="B266">
        <v>0.04</v>
      </c>
      <c r="C266">
        <v>18</v>
      </c>
      <c r="D266">
        <v>14.86</v>
      </c>
      <c r="E266">
        <v>17.510000000000002</v>
      </c>
      <c r="F266">
        <v>0</v>
      </c>
      <c r="G266">
        <v>1</v>
      </c>
    </row>
    <row r="267" spans="1:7" x14ac:dyDescent="0.4">
      <c r="A267">
        <v>23</v>
      </c>
      <c r="B267">
        <v>0</v>
      </c>
      <c r="C267">
        <v>18</v>
      </c>
      <c r="D267">
        <v>17.510000000000002</v>
      </c>
      <c r="F267">
        <v>0</v>
      </c>
      <c r="G267">
        <v>1</v>
      </c>
    </row>
    <row r="268" spans="1:7" x14ac:dyDescent="0.4">
      <c r="A268">
        <v>23</v>
      </c>
      <c r="B268">
        <v>1</v>
      </c>
      <c r="C268">
        <v>18</v>
      </c>
      <c r="E268">
        <v>4.42</v>
      </c>
      <c r="F268">
        <v>1</v>
      </c>
      <c r="G268">
        <v>0</v>
      </c>
    </row>
    <row r="269" spans="1:7" x14ac:dyDescent="0.4">
      <c r="A269">
        <v>23</v>
      </c>
      <c r="B269">
        <v>0.96</v>
      </c>
      <c r="C269">
        <v>18</v>
      </c>
      <c r="D269">
        <v>4.42</v>
      </c>
      <c r="E269">
        <v>4.88</v>
      </c>
      <c r="F269">
        <v>1</v>
      </c>
      <c r="G269">
        <v>0</v>
      </c>
    </row>
    <row r="270" spans="1:7" x14ac:dyDescent="0.4">
      <c r="A270">
        <v>23</v>
      </c>
      <c r="B270">
        <v>0.93</v>
      </c>
      <c r="C270">
        <v>18</v>
      </c>
      <c r="D270">
        <v>4.8899999999999997</v>
      </c>
      <c r="E270">
        <v>5.45</v>
      </c>
      <c r="F270">
        <v>1</v>
      </c>
      <c r="G270">
        <v>0</v>
      </c>
    </row>
    <row r="271" spans="1:7" x14ac:dyDescent="0.4">
      <c r="A271">
        <v>23</v>
      </c>
      <c r="B271">
        <v>0.85</v>
      </c>
      <c r="C271">
        <v>18</v>
      </c>
      <c r="D271">
        <v>5.46</v>
      </c>
      <c r="E271">
        <v>6.22</v>
      </c>
      <c r="F271">
        <v>1</v>
      </c>
      <c r="G271">
        <v>0</v>
      </c>
    </row>
    <row r="272" spans="1:7" x14ac:dyDescent="0.4">
      <c r="A272">
        <v>23</v>
      </c>
      <c r="B272">
        <v>0.75</v>
      </c>
      <c r="C272">
        <v>18</v>
      </c>
      <c r="D272">
        <v>6.23</v>
      </c>
      <c r="E272">
        <v>6.87</v>
      </c>
      <c r="F272">
        <v>1</v>
      </c>
      <c r="G272">
        <v>0</v>
      </c>
    </row>
    <row r="273" spans="1:7" x14ac:dyDescent="0.4">
      <c r="A273">
        <v>23</v>
      </c>
      <c r="B273">
        <v>0.65</v>
      </c>
      <c r="C273">
        <v>18</v>
      </c>
      <c r="D273">
        <v>6.88</v>
      </c>
      <c r="E273">
        <v>7.46</v>
      </c>
      <c r="F273">
        <v>1</v>
      </c>
      <c r="G273">
        <v>0</v>
      </c>
    </row>
    <row r="274" spans="1:7" x14ac:dyDescent="0.4">
      <c r="A274">
        <v>23</v>
      </c>
      <c r="B274">
        <v>0.55000000000000004</v>
      </c>
      <c r="C274">
        <v>18</v>
      </c>
      <c r="D274">
        <v>7.47</v>
      </c>
      <c r="E274">
        <v>8.07</v>
      </c>
      <c r="F274">
        <v>1</v>
      </c>
      <c r="G274">
        <v>0</v>
      </c>
    </row>
    <row r="275" spans="1:7" x14ac:dyDescent="0.4">
      <c r="A275">
        <v>23</v>
      </c>
      <c r="B275">
        <v>0.45</v>
      </c>
      <c r="C275">
        <v>18</v>
      </c>
      <c r="D275">
        <v>8.09</v>
      </c>
      <c r="E275">
        <v>8.76</v>
      </c>
      <c r="F275">
        <v>1</v>
      </c>
      <c r="G275">
        <v>0</v>
      </c>
    </row>
    <row r="276" spans="1:7" x14ac:dyDescent="0.4">
      <c r="A276">
        <v>23</v>
      </c>
      <c r="B276">
        <v>0.35</v>
      </c>
      <c r="C276">
        <v>18</v>
      </c>
      <c r="D276">
        <v>8.77</v>
      </c>
      <c r="E276">
        <v>9.6300000000000008</v>
      </c>
      <c r="F276">
        <v>1</v>
      </c>
      <c r="G276">
        <v>0</v>
      </c>
    </row>
    <row r="277" spans="1:7" x14ac:dyDescent="0.4">
      <c r="A277">
        <v>23</v>
      </c>
      <c r="B277">
        <v>0.25</v>
      </c>
      <c r="C277">
        <v>18</v>
      </c>
      <c r="D277">
        <v>9.64</v>
      </c>
      <c r="E277">
        <v>10.82</v>
      </c>
      <c r="F277">
        <v>1</v>
      </c>
      <c r="G277">
        <v>0</v>
      </c>
    </row>
    <row r="278" spans="1:7" x14ac:dyDescent="0.4">
      <c r="A278">
        <v>23</v>
      </c>
      <c r="B278">
        <v>0.15</v>
      </c>
      <c r="C278">
        <v>18</v>
      </c>
      <c r="D278">
        <v>10.83</v>
      </c>
      <c r="E278">
        <v>13.05</v>
      </c>
      <c r="F278">
        <v>1</v>
      </c>
      <c r="G278">
        <v>0</v>
      </c>
    </row>
    <row r="279" spans="1:7" x14ac:dyDescent="0.4">
      <c r="A279">
        <v>23</v>
      </c>
      <c r="B279">
        <v>0.08</v>
      </c>
      <c r="C279">
        <v>18</v>
      </c>
      <c r="D279">
        <v>13.06</v>
      </c>
      <c r="E279">
        <v>15.49</v>
      </c>
      <c r="F279">
        <v>1</v>
      </c>
      <c r="G279">
        <v>0</v>
      </c>
    </row>
    <row r="280" spans="1:7" x14ac:dyDescent="0.4">
      <c r="A280">
        <v>23</v>
      </c>
      <c r="B280">
        <v>0.04</v>
      </c>
      <c r="C280">
        <v>18</v>
      </c>
      <c r="D280">
        <v>15.5</v>
      </c>
      <c r="E280">
        <v>18.23</v>
      </c>
      <c r="F280">
        <v>1</v>
      </c>
      <c r="G280">
        <v>0</v>
      </c>
    </row>
    <row r="281" spans="1:7" x14ac:dyDescent="0.4">
      <c r="A281">
        <v>23</v>
      </c>
      <c r="B281">
        <v>0</v>
      </c>
      <c r="C281">
        <v>18</v>
      </c>
      <c r="D281">
        <v>18.239999999999998</v>
      </c>
      <c r="F281">
        <v>1</v>
      </c>
      <c r="G281">
        <v>0</v>
      </c>
    </row>
    <row r="282" spans="1:7" x14ac:dyDescent="0.4">
      <c r="A282">
        <v>24</v>
      </c>
      <c r="B282">
        <v>1</v>
      </c>
      <c r="C282">
        <v>18</v>
      </c>
      <c r="E282">
        <v>4.18</v>
      </c>
      <c r="F282">
        <v>0</v>
      </c>
      <c r="G282">
        <v>1</v>
      </c>
    </row>
    <row r="283" spans="1:7" x14ac:dyDescent="0.4">
      <c r="A283">
        <v>24</v>
      </c>
      <c r="B283">
        <v>0.96</v>
      </c>
      <c r="C283">
        <v>18</v>
      </c>
      <c r="D283">
        <v>4.18</v>
      </c>
      <c r="E283">
        <v>4.63</v>
      </c>
      <c r="F283">
        <v>0</v>
      </c>
      <c r="G283">
        <v>1</v>
      </c>
    </row>
    <row r="284" spans="1:7" x14ac:dyDescent="0.4">
      <c r="A284">
        <v>24</v>
      </c>
      <c r="B284">
        <v>0.93</v>
      </c>
      <c r="C284">
        <v>18</v>
      </c>
      <c r="D284">
        <v>4.6399999999999997</v>
      </c>
      <c r="E284">
        <v>5.19</v>
      </c>
      <c r="F284">
        <v>0</v>
      </c>
      <c r="G284">
        <v>1</v>
      </c>
    </row>
    <row r="285" spans="1:7" x14ac:dyDescent="0.4">
      <c r="A285">
        <v>24</v>
      </c>
      <c r="B285">
        <v>0.85</v>
      </c>
      <c r="C285">
        <v>18</v>
      </c>
      <c r="D285">
        <v>5.2</v>
      </c>
      <c r="E285">
        <v>5.94</v>
      </c>
      <c r="F285">
        <v>0</v>
      </c>
      <c r="G285">
        <v>1</v>
      </c>
    </row>
    <row r="286" spans="1:7" x14ac:dyDescent="0.4">
      <c r="A286">
        <v>24</v>
      </c>
      <c r="B286">
        <v>0.75</v>
      </c>
      <c r="C286">
        <v>18</v>
      </c>
      <c r="D286">
        <v>5.95</v>
      </c>
      <c r="E286">
        <v>6.55</v>
      </c>
      <c r="F286">
        <v>0</v>
      </c>
      <c r="G286">
        <v>1</v>
      </c>
    </row>
    <row r="287" spans="1:7" x14ac:dyDescent="0.4">
      <c r="A287">
        <v>24</v>
      </c>
      <c r="B287">
        <v>0.65</v>
      </c>
      <c r="C287">
        <v>18</v>
      </c>
      <c r="D287">
        <v>6.56</v>
      </c>
      <c r="E287">
        <v>7.13</v>
      </c>
      <c r="F287">
        <v>0</v>
      </c>
      <c r="G287">
        <v>1</v>
      </c>
    </row>
    <row r="288" spans="1:7" x14ac:dyDescent="0.4">
      <c r="A288">
        <v>24</v>
      </c>
      <c r="B288">
        <v>0.55000000000000004</v>
      </c>
      <c r="C288">
        <v>18</v>
      </c>
      <c r="D288">
        <v>7.14</v>
      </c>
      <c r="E288">
        <v>7.73</v>
      </c>
      <c r="F288">
        <v>0</v>
      </c>
      <c r="G288">
        <v>1</v>
      </c>
    </row>
    <row r="289" spans="1:7" x14ac:dyDescent="0.4">
      <c r="A289">
        <v>24</v>
      </c>
      <c r="B289">
        <v>0.45</v>
      </c>
      <c r="C289">
        <v>18</v>
      </c>
      <c r="D289">
        <v>7.74</v>
      </c>
      <c r="E289">
        <v>8.39</v>
      </c>
      <c r="F289">
        <v>0</v>
      </c>
      <c r="G289">
        <v>1</v>
      </c>
    </row>
    <row r="290" spans="1:7" x14ac:dyDescent="0.4">
      <c r="A290">
        <v>24</v>
      </c>
      <c r="B290">
        <v>0.35</v>
      </c>
      <c r="C290">
        <v>18</v>
      </c>
      <c r="D290">
        <v>8.4</v>
      </c>
      <c r="E290">
        <v>9.2100000000000009</v>
      </c>
      <c r="F290">
        <v>0</v>
      </c>
      <c r="G290">
        <v>1</v>
      </c>
    </row>
    <row r="291" spans="1:7" x14ac:dyDescent="0.4">
      <c r="A291">
        <v>24</v>
      </c>
      <c r="B291">
        <v>0.25</v>
      </c>
      <c r="C291">
        <v>18</v>
      </c>
      <c r="D291">
        <v>9.2200000000000006</v>
      </c>
      <c r="E291">
        <v>10.36</v>
      </c>
      <c r="F291">
        <v>0</v>
      </c>
      <c r="G291">
        <v>1</v>
      </c>
    </row>
    <row r="292" spans="1:7" x14ac:dyDescent="0.4">
      <c r="A292">
        <v>24</v>
      </c>
      <c r="B292">
        <v>0.15</v>
      </c>
      <c r="C292">
        <v>18</v>
      </c>
      <c r="D292">
        <v>10.37</v>
      </c>
      <c r="E292">
        <v>12.49</v>
      </c>
      <c r="F292">
        <v>0</v>
      </c>
      <c r="G292">
        <v>1</v>
      </c>
    </row>
    <row r="293" spans="1:7" x14ac:dyDescent="0.4">
      <c r="A293">
        <v>24</v>
      </c>
      <c r="B293">
        <v>0.08</v>
      </c>
      <c r="C293">
        <v>18</v>
      </c>
      <c r="D293">
        <v>12.5</v>
      </c>
      <c r="E293">
        <v>14.85</v>
      </c>
      <c r="F293">
        <v>0</v>
      </c>
      <c r="G293">
        <v>1</v>
      </c>
    </row>
    <row r="294" spans="1:7" x14ac:dyDescent="0.4">
      <c r="A294">
        <v>24</v>
      </c>
      <c r="B294">
        <v>0.04</v>
      </c>
      <c r="C294">
        <v>18</v>
      </c>
      <c r="D294">
        <v>14.86</v>
      </c>
      <c r="E294">
        <v>17.510000000000002</v>
      </c>
      <c r="F294">
        <v>0</v>
      </c>
      <c r="G294">
        <v>1</v>
      </c>
    </row>
    <row r="295" spans="1:7" x14ac:dyDescent="0.4">
      <c r="A295">
        <v>24</v>
      </c>
      <c r="B295">
        <v>0</v>
      </c>
      <c r="C295">
        <v>18</v>
      </c>
      <c r="D295">
        <v>17.510000000000002</v>
      </c>
      <c r="F295">
        <v>0</v>
      </c>
      <c r="G295">
        <v>1</v>
      </c>
    </row>
    <row r="296" spans="1:7" x14ac:dyDescent="0.4">
      <c r="A296">
        <v>24</v>
      </c>
      <c r="B296">
        <v>1</v>
      </c>
      <c r="C296">
        <v>18</v>
      </c>
      <c r="E296">
        <v>4.42</v>
      </c>
      <c r="F296">
        <v>1</v>
      </c>
      <c r="G296">
        <v>0</v>
      </c>
    </row>
    <row r="297" spans="1:7" x14ac:dyDescent="0.4">
      <c r="A297">
        <v>24</v>
      </c>
      <c r="B297">
        <v>0.96</v>
      </c>
      <c r="C297">
        <v>18</v>
      </c>
      <c r="D297">
        <v>4.42</v>
      </c>
      <c r="E297">
        <v>4.88</v>
      </c>
      <c r="F297">
        <v>1</v>
      </c>
      <c r="G297">
        <v>0</v>
      </c>
    </row>
    <row r="298" spans="1:7" x14ac:dyDescent="0.4">
      <c r="A298">
        <v>24</v>
      </c>
      <c r="B298">
        <v>0.93</v>
      </c>
      <c r="C298">
        <v>18</v>
      </c>
      <c r="D298">
        <v>4.8899999999999997</v>
      </c>
      <c r="E298">
        <v>5.45</v>
      </c>
      <c r="F298">
        <v>1</v>
      </c>
      <c r="G298">
        <v>0</v>
      </c>
    </row>
    <row r="299" spans="1:7" x14ac:dyDescent="0.4">
      <c r="A299">
        <v>24</v>
      </c>
      <c r="B299">
        <v>0.85</v>
      </c>
      <c r="C299">
        <v>18</v>
      </c>
      <c r="D299">
        <v>5.46</v>
      </c>
      <c r="E299">
        <v>6.22</v>
      </c>
      <c r="F299">
        <v>1</v>
      </c>
      <c r="G299">
        <v>0</v>
      </c>
    </row>
    <row r="300" spans="1:7" x14ac:dyDescent="0.4">
      <c r="A300">
        <v>24</v>
      </c>
      <c r="B300">
        <v>0.75</v>
      </c>
      <c r="C300">
        <v>18</v>
      </c>
      <c r="D300">
        <v>6.23</v>
      </c>
      <c r="E300">
        <v>6.87</v>
      </c>
      <c r="F300">
        <v>1</v>
      </c>
      <c r="G300">
        <v>0</v>
      </c>
    </row>
    <row r="301" spans="1:7" x14ac:dyDescent="0.4">
      <c r="A301">
        <v>24</v>
      </c>
      <c r="B301">
        <v>0.65</v>
      </c>
      <c r="C301">
        <v>18</v>
      </c>
      <c r="D301">
        <v>6.88</v>
      </c>
      <c r="E301">
        <v>7.46</v>
      </c>
      <c r="F301">
        <v>1</v>
      </c>
      <c r="G301">
        <v>0</v>
      </c>
    </row>
    <row r="302" spans="1:7" x14ac:dyDescent="0.4">
      <c r="A302">
        <v>24</v>
      </c>
      <c r="B302">
        <v>0.55000000000000004</v>
      </c>
      <c r="C302">
        <v>18</v>
      </c>
      <c r="D302">
        <v>7.47</v>
      </c>
      <c r="E302">
        <v>8.07</v>
      </c>
      <c r="F302">
        <v>1</v>
      </c>
      <c r="G302">
        <v>0</v>
      </c>
    </row>
    <row r="303" spans="1:7" x14ac:dyDescent="0.4">
      <c r="A303">
        <v>24</v>
      </c>
      <c r="B303">
        <v>0.45</v>
      </c>
      <c r="C303">
        <v>18</v>
      </c>
      <c r="D303">
        <v>8.09</v>
      </c>
      <c r="E303">
        <v>8.76</v>
      </c>
      <c r="F303">
        <v>1</v>
      </c>
      <c r="G303">
        <v>0</v>
      </c>
    </row>
    <row r="304" spans="1:7" x14ac:dyDescent="0.4">
      <c r="A304">
        <v>24</v>
      </c>
      <c r="B304">
        <v>0.35</v>
      </c>
      <c r="C304">
        <v>18</v>
      </c>
      <c r="D304">
        <v>8.77</v>
      </c>
      <c r="E304">
        <v>9.6300000000000008</v>
      </c>
      <c r="F304">
        <v>1</v>
      </c>
      <c r="G304">
        <v>0</v>
      </c>
    </row>
    <row r="305" spans="1:7" x14ac:dyDescent="0.4">
      <c r="A305">
        <v>24</v>
      </c>
      <c r="B305">
        <v>0.25</v>
      </c>
      <c r="C305">
        <v>18</v>
      </c>
      <c r="D305">
        <v>9.64</v>
      </c>
      <c r="E305">
        <v>10.82</v>
      </c>
      <c r="F305">
        <v>1</v>
      </c>
      <c r="G305">
        <v>0</v>
      </c>
    </row>
    <row r="306" spans="1:7" x14ac:dyDescent="0.4">
      <c r="A306">
        <v>24</v>
      </c>
      <c r="B306">
        <v>0.15</v>
      </c>
      <c r="C306">
        <v>18</v>
      </c>
      <c r="D306">
        <v>10.83</v>
      </c>
      <c r="E306">
        <v>13.05</v>
      </c>
      <c r="F306">
        <v>1</v>
      </c>
      <c r="G306">
        <v>0</v>
      </c>
    </row>
    <row r="307" spans="1:7" x14ac:dyDescent="0.4">
      <c r="A307">
        <v>24</v>
      </c>
      <c r="B307">
        <v>0.08</v>
      </c>
      <c r="C307">
        <v>18</v>
      </c>
      <c r="D307">
        <v>13.06</v>
      </c>
      <c r="E307">
        <v>15.49</v>
      </c>
      <c r="F307">
        <v>1</v>
      </c>
      <c r="G307">
        <v>0</v>
      </c>
    </row>
    <row r="308" spans="1:7" x14ac:dyDescent="0.4">
      <c r="A308">
        <v>24</v>
      </c>
      <c r="B308">
        <v>0.04</v>
      </c>
      <c r="C308">
        <v>18</v>
      </c>
      <c r="D308">
        <v>15.5</v>
      </c>
      <c r="E308">
        <v>18.23</v>
      </c>
      <c r="F308">
        <v>1</v>
      </c>
      <c r="G308">
        <v>0</v>
      </c>
    </row>
    <row r="309" spans="1:7" x14ac:dyDescent="0.4">
      <c r="A309">
        <v>24</v>
      </c>
      <c r="B309">
        <v>0</v>
      </c>
      <c r="C309">
        <v>18</v>
      </c>
      <c r="D309">
        <v>18.239999999999998</v>
      </c>
      <c r="F309">
        <v>1</v>
      </c>
      <c r="G309">
        <v>0</v>
      </c>
    </row>
    <row r="310" spans="1:7" x14ac:dyDescent="0.4">
      <c r="A310">
        <v>25</v>
      </c>
      <c r="B310">
        <v>1</v>
      </c>
      <c r="C310">
        <v>18</v>
      </c>
      <c r="E310">
        <v>4.18</v>
      </c>
      <c r="F310">
        <v>0</v>
      </c>
      <c r="G310">
        <v>1</v>
      </c>
    </row>
    <row r="311" spans="1:7" x14ac:dyDescent="0.4">
      <c r="A311">
        <v>25</v>
      </c>
      <c r="B311">
        <v>0.96</v>
      </c>
      <c r="C311">
        <v>18</v>
      </c>
      <c r="D311">
        <v>4.18</v>
      </c>
      <c r="E311">
        <v>4.63</v>
      </c>
      <c r="F311">
        <v>0</v>
      </c>
      <c r="G311">
        <v>1</v>
      </c>
    </row>
    <row r="312" spans="1:7" x14ac:dyDescent="0.4">
      <c r="A312">
        <v>25</v>
      </c>
      <c r="B312">
        <v>0.93</v>
      </c>
      <c r="C312">
        <v>18</v>
      </c>
      <c r="D312">
        <v>4.6399999999999997</v>
      </c>
      <c r="E312">
        <v>5.19</v>
      </c>
      <c r="F312">
        <v>0</v>
      </c>
      <c r="G312">
        <v>1</v>
      </c>
    </row>
    <row r="313" spans="1:7" x14ac:dyDescent="0.4">
      <c r="A313">
        <v>25</v>
      </c>
      <c r="B313">
        <v>0.85</v>
      </c>
      <c r="C313">
        <v>18</v>
      </c>
      <c r="D313">
        <v>5.2</v>
      </c>
      <c r="E313">
        <v>5.94</v>
      </c>
      <c r="F313">
        <v>0</v>
      </c>
      <c r="G313">
        <v>1</v>
      </c>
    </row>
    <row r="314" spans="1:7" x14ac:dyDescent="0.4">
      <c r="A314">
        <v>25</v>
      </c>
      <c r="B314">
        <v>0.75</v>
      </c>
      <c r="C314">
        <v>18</v>
      </c>
      <c r="D314">
        <v>5.95</v>
      </c>
      <c r="E314">
        <v>6.55</v>
      </c>
      <c r="F314">
        <v>0</v>
      </c>
      <c r="G314">
        <v>1</v>
      </c>
    </row>
    <row r="315" spans="1:7" x14ac:dyDescent="0.4">
      <c r="A315">
        <v>25</v>
      </c>
      <c r="B315">
        <v>0.65</v>
      </c>
      <c r="C315">
        <v>18</v>
      </c>
      <c r="D315">
        <v>6.56</v>
      </c>
      <c r="E315">
        <v>7.13</v>
      </c>
      <c r="F315">
        <v>0</v>
      </c>
      <c r="G315">
        <v>1</v>
      </c>
    </row>
    <row r="316" spans="1:7" x14ac:dyDescent="0.4">
      <c r="A316">
        <v>25</v>
      </c>
      <c r="B316">
        <v>0.55000000000000004</v>
      </c>
      <c r="C316">
        <v>18</v>
      </c>
      <c r="D316">
        <v>7.14</v>
      </c>
      <c r="E316">
        <v>7.73</v>
      </c>
      <c r="F316">
        <v>0</v>
      </c>
      <c r="G316">
        <v>1</v>
      </c>
    </row>
    <row r="317" spans="1:7" x14ac:dyDescent="0.4">
      <c r="A317">
        <v>25</v>
      </c>
      <c r="B317">
        <v>0.45</v>
      </c>
      <c r="C317">
        <v>18</v>
      </c>
      <c r="D317">
        <v>7.74</v>
      </c>
      <c r="E317">
        <v>8.39</v>
      </c>
      <c r="F317">
        <v>0</v>
      </c>
      <c r="G317">
        <v>1</v>
      </c>
    </row>
    <row r="318" spans="1:7" x14ac:dyDescent="0.4">
      <c r="A318">
        <v>25</v>
      </c>
      <c r="B318">
        <v>0.35</v>
      </c>
      <c r="C318">
        <v>18</v>
      </c>
      <c r="D318">
        <v>8.4</v>
      </c>
      <c r="E318">
        <v>9.2100000000000009</v>
      </c>
      <c r="F318">
        <v>0</v>
      </c>
      <c r="G318">
        <v>1</v>
      </c>
    </row>
    <row r="319" spans="1:7" x14ac:dyDescent="0.4">
      <c r="A319">
        <v>25</v>
      </c>
      <c r="B319">
        <v>0.25</v>
      </c>
      <c r="C319">
        <v>18</v>
      </c>
      <c r="D319">
        <v>9.2200000000000006</v>
      </c>
      <c r="E319">
        <v>10.36</v>
      </c>
      <c r="F319">
        <v>0</v>
      </c>
      <c r="G319">
        <v>1</v>
      </c>
    </row>
    <row r="320" spans="1:7" x14ac:dyDescent="0.4">
      <c r="A320">
        <v>25</v>
      </c>
      <c r="B320">
        <v>0.15</v>
      </c>
      <c r="C320">
        <v>18</v>
      </c>
      <c r="D320">
        <v>10.37</v>
      </c>
      <c r="E320">
        <v>12.49</v>
      </c>
      <c r="F320">
        <v>0</v>
      </c>
      <c r="G320">
        <v>1</v>
      </c>
    </row>
    <row r="321" spans="1:7" x14ac:dyDescent="0.4">
      <c r="A321">
        <v>25</v>
      </c>
      <c r="B321">
        <v>0.08</v>
      </c>
      <c r="C321">
        <v>18</v>
      </c>
      <c r="D321">
        <v>12.5</v>
      </c>
      <c r="E321">
        <v>14.85</v>
      </c>
      <c r="F321">
        <v>0</v>
      </c>
      <c r="G321">
        <v>1</v>
      </c>
    </row>
    <row r="322" spans="1:7" x14ac:dyDescent="0.4">
      <c r="A322">
        <v>25</v>
      </c>
      <c r="B322">
        <v>0.04</v>
      </c>
      <c r="C322">
        <v>18</v>
      </c>
      <c r="D322">
        <v>14.86</v>
      </c>
      <c r="E322">
        <v>17.510000000000002</v>
      </c>
      <c r="F322">
        <v>0</v>
      </c>
      <c r="G322">
        <v>1</v>
      </c>
    </row>
    <row r="323" spans="1:7" x14ac:dyDescent="0.4">
      <c r="A323">
        <v>25</v>
      </c>
      <c r="B323">
        <v>0</v>
      </c>
      <c r="C323">
        <v>18</v>
      </c>
      <c r="D323">
        <v>17.510000000000002</v>
      </c>
      <c r="F323">
        <v>0</v>
      </c>
      <c r="G323">
        <v>1</v>
      </c>
    </row>
    <row r="324" spans="1:7" x14ac:dyDescent="0.4">
      <c r="A324">
        <v>25</v>
      </c>
      <c r="B324">
        <v>1</v>
      </c>
      <c r="C324">
        <v>18</v>
      </c>
      <c r="E324">
        <v>4.42</v>
      </c>
      <c r="F324">
        <v>1</v>
      </c>
      <c r="G324">
        <v>0</v>
      </c>
    </row>
    <row r="325" spans="1:7" x14ac:dyDescent="0.4">
      <c r="A325">
        <v>25</v>
      </c>
      <c r="B325">
        <v>0.96</v>
      </c>
      <c r="C325">
        <v>18</v>
      </c>
      <c r="D325">
        <v>4.42</v>
      </c>
      <c r="E325">
        <v>4.88</v>
      </c>
      <c r="F325">
        <v>1</v>
      </c>
      <c r="G325">
        <v>0</v>
      </c>
    </row>
    <row r="326" spans="1:7" x14ac:dyDescent="0.4">
      <c r="A326">
        <v>25</v>
      </c>
      <c r="B326">
        <v>0.93</v>
      </c>
      <c r="C326">
        <v>18</v>
      </c>
      <c r="D326">
        <v>4.8899999999999997</v>
      </c>
      <c r="E326">
        <v>5.45</v>
      </c>
      <c r="F326">
        <v>1</v>
      </c>
      <c r="G326">
        <v>0</v>
      </c>
    </row>
    <row r="327" spans="1:7" x14ac:dyDescent="0.4">
      <c r="A327">
        <v>25</v>
      </c>
      <c r="B327">
        <v>0.85</v>
      </c>
      <c r="C327">
        <v>18</v>
      </c>
      <c r="D327">
        <v>5.46</v>
      </c>
      <c r="E327">
        <v>6.22</v>
      </c>
      <c r="F327">
        <v>1</v>
      </c>
      <c r="G327">
        <v>0</v>
      </c>
    </row>
    <row r="328" spans="1:7" x14ac:dyDescent="0.4">
      <c r="A328">
        <v>25</v>
      </c>
      <c r="B328">
        <v>0.75</v>
      </c>
      <c r="C328">
        <v>18</v>
      </c>
      <c r="D328">
        <v>6.23</v>
      </c>
      <c r="E328">
        <v>6.87</v>
      </c>
      <c r="F328">
        <v>1</v>
      </c>
      <c r="G328">
        <v>0</v>
      </c>
    </row>
    <row r="329" spans="1:7" x14ac:dyDescent="0.4">
      <c r="A329">
        <v>25</v>
      </c>
      <c r="B329">
        <v>0.65</v>
      </c>
      <c r="C329">
        <v>18</v>
      </c>
      <c r="D329">
        <v>6.88</v>
      </c>
      <c r="E329">
        <v>7.46</v>
      </c>
      <c r="F329">
        <v>1</v>
      </c>
      <c r="G329">
        <v>0</v>
      </c>
    </row>
    <row r="330" spans="1:7" x14ac:dyDescent="0.4">
      <c r="A330">
        <v>25</v>
      </c>
      <c r="B330">
        <v>0.55000000000000004</v>
      </c>
      <c r="C330">
        <v>18</v>
      </c>
      <c r="D330">
        <v>7.47</v>
      </c>
      <c r="E330">
        <v>8.07</v>
      </c>
      <c r="F330">
        <v>1</v>
      </c>
      <c r="G330">
        <v>0</v>
      </c>
    </row>
    <row r="331" spans="1:7" x14ac:dyDescent="0.4">
      <c r="A331">
        <v>25</v>
      </c>
      <c r="B331">
        <v>0.45</v>
      </c>
      <c r="C331">
        <v>18</v>
      </c>
      <c r="D331">
        <v>8.09</v>
      </c>
      <c r="E331">
        <v>8.76</v>
      </c>
      <c r="F331">
        <v>1</v>
      </c>
      <c r="G331">
        <v>0</v>
      </c>
    </row>
    <row r="332" spans="1:7" x14ac:dyDescent="0.4">
      <c r="A332">
        <v>25</v>
      </c>
      <c r="B332">
        <v>0.35</v>
      </c>
      <c r="C332">
        <v>18</v>
      </c>
      <c r="D332">
        <v>8.77</v>
      </c>
      <c r="E332">
        <v>9.6300000000000008</v>
      </c>
      <c r="F332">
        <v>1</v>
      </c>
      <c r="G332">
        <v>0</v>
      </c>
    </row>
    <row r="333" spans="1:7" x14ac:dyDescent="0.4">
      <c r="A333">
        <v>25</v>
      </c>
      <c r="B333">
        <v>0.25</v>
      </c>
      <c r="C333">
        <v>18</v>
      </c>
      <c r="D333">
        <v>9.64</v>
      </c>
      <c r="E333">
        <v>10.82</v>
      </c>
      <c r="F333">
        <v>1</v>
      </c>
      <c r="G333">
        <v>0</v>
      </c>
    </row>
    <row r="334" spans="1:7" x14ac:dyDescent="0.4">
      <c r="A334">
        <v>25</v>
      </c>
      <c r="B334">
        <v>0.15</v>
      </c>
      <c r="C334">
        <v>18</v>
      </c>
      <c r="D334">
        <v>10.83</v>
      </c>
      <c r="E334">
        <v>13.05</v>
      </c>
      <c r="F334">
        <v>1</v>
      </c>
      <c r="G334">
        <v>0</v>
      </c>
    </row>
    <row r="335" spans="1:7" x14ac:dyDescent="0.4">
      <c r="A335">
        <v>25</v>
      </c>
      <c r="B335">
        <v>0.08</v>
      </c>
      <c r="C335">
        <v>18</v>
      </c>
      <c r="D335">
        <v>13.06</v>
      </c>
      <c r="E335">
        <v>15.49</v>
      </c>
      <c r="F335">
        <v>1</v>
      </c>
      <c r="G335">
        <v>0</v>
      </c>
    </row>
    <row r="336" spans="1:7" x14ac:dyDescent="0.4">
      <c r="A336">
        <v>25</v>
      </c>
      <c r="B336">
        <v>0.04</v>
      </c>
      <c r="C336">
        <v>18</v>
      </c>
      <c r="D336">
        <v>15.5</v>
      </c>
      <c r="E336">
        <v>18.23</v>
      </c>
      <c r="F336">
        <v>1</v>
      </c>
      <c r="G336">
        <v>0</v>
      </c>
    </row>
    <row r="337" spans="1:7" x14ac:dyDescent="0.4">
      <c r="A337">
        <v>25</v>
      </c>
      <c r="B337">
        <v>0</v>
      </c>
      <c r="C337">
        <v>18</v>
      </c>
      <c r="D337">
        <v>18.239999999999998</v>
      </c>
      <c r="F337">
        <v>1</v>
      </c>
      <c r="G337">
        <v>0</v>
      </c>
    </row>
    <row r="338" spans="1:7" x14ac:dyDescent="0.4">
      <c r="A338">
        <v>18</v>
      </c>
      <c r="B338">
        <v>1</v>
      </c>
      <c r="C338">
        <v>18</v>
      </c>
      <c r="E338">
        <v>2.73</v>
      </c>
      <c r="F338" t="s">
        <v>10</v>
      </c>
      <c r="G338" t="s">
        <v>10</v>
      </c>
    </row>
    <row r="339" spans="1:7" x14ac:dyDescent="0.4">
      <c r="A339">
        <v>18</v>
      </c>
      <c r="B339">
        <v>0.96</v>
      </c>
      <c r="C339">
        <v>18</v>
      </c>
      <c r="D339">
        <v>2.73</v>
      </c>
      <c r="E339">
        <v>3.04</v>
      </c>
      <c r="F339" t="s">
        <v>10</v>
      </c>
      <c r="G339" t="s">
        <v>10</v>
      </c>
    </row>
    <row r="340" spans="1:7" x14ac:dyDescent="0.4">
      <c r="A340">
        <v>18</v>
      </c>
      <c r="B340">
        <v>0.93</v>
      </c>
      <c r="C340">
        <v>18</v>
      </c>
      <c r="D340">
        <v>3.05</v>
      </c>
      <c r="E340">
        <v>3.43</v>
      </c>
      <c r="F340" t="s">
        <v>10</v>
      </c>
      <c r="G340" t="s">
        <v>10</v>
      </c>
    </row>
    <row r="341" spans="1:7" x14ac:dyDescent="0.4">
      <c r="A341">
        <v>18</v>
      </c>
      <c r="B341">
        <v>0.85</v>
      </c>
      <c r="C341">
        <v>18</v>
      </c>
      <c r="D341">
        <v>3.44</v>
      </c>
      <c r="E341">
        <v>3.93</v>
      </c>
      <c r="F341" t="s">
        <v>10</v>
      </c>
      <c r="G341" t="s">
        <v>10</v>
      </c>
    </row>
    <row r="342" spans="1:7" x14ac:dyDescent="0.4">
      <c r="A342">
        <v>18</v>
      </c>
      <c r="B342">
        <v>0.75</v>
      </c>
      <c r="C342">
        <v>18</v>
      </c>
      <c r="D342">
        <v>3.94</v>
      </c>
      <c r="E342">
        <v>4.3</v>
      </c>
      <c r="F342" t="s">
        <v>10</v>
      </c>
      <c r="G342" t="s">
        <v>10</v>
      </c>
    </row>
    <row r="343" spans="1:7" x14ac:dyDescent="0.4">
      <c r="A343">
        <v>18</v>
      </c>
      <c r="B343">
        <v>0.65</v>
      </c>
      <c r="C343">
        <v>18</v>
      </c>
      <c r="D343">
        <v>4.3099999999999996</v>
      </c>
      <c r="E343">
        <v>4.6399999999999997</v>
      </c>
      <c r="F343" t="s">
        <v>10</v>
      </c>
      <c r="G343" t="s">
        <v>10</v>
      </c>
    </row>
    <row r="344" spans="1:7" x14ac:dyDescent="0.4">
      <c r="A344">
        <v>18</v>
      </c>
      <c r="B344">
        <v>0.55000000000000004</v>
      </c>
      <c r="C344">
        <v>18</v>
      </c>
      <c r="D344">
        <v>4.6500000000000004</v>
      </c>
      <c r="E344">
        <v>4.97</v>
      </c>
      <c r="F344" t="s">
        <v>10</v>
      </c>
      <c r="G344" t="s">
        <v>10</v>
      </c>
    </row>
    <row r="345" spans="1:7" x14ac:dyDescent="0.4">
      <c r="A345">
        <v>18</v>
      </c>
      <c r="B345">
        <v>0.45</v>
      </c>
      <c r="C345">
        <v>18</v>
      </c>
      <c r="D345">
        <v>4.9800000000000004</v>
      </c>
      <c r="E345">
        <v>5.3</v>
      </c>
      <c r="F345" t="s">
        <v>10</v>
      </c>
      <c r="G345" t="s">
        <v>10</v>
      </c>
    </row>
    <row r="346" spans="1:7" x14ac:dyDescent="0.4">
      <c r="A346">
        <v>18</v>
      </c>
      <c r="B346">
        <v>0.35</v>
      </c>
      <c r="C346">
        <v>18</v>
      </c>
      <c r="D346">
        <v>5.31</v>
      </c>
      <c r="E346">
        <v>5.68</v>
      </c>
      <c r="F346" t="s">
        <v>10</v>
      </c>
      <c r="G346" t="s">
        <v>10</v>
      </c>
    </row>
    <row r="347" spans="1:7" x14ac:dyDescent="0.4">
      <c r="A347">
        <v>18</v>
      </c>
      <c r="B347">
        <v>0.25</v>
      </c>
      <c r="C347">
        <v>18</v>
      </c>
      <c r="D347">
        <v>5.69</v>
      </c>
      <c r="E347">
        <v>6.14</v>
      </c>
      <c r="F347" t="s">
        <v>10</v>
      </c>
      <c r="G347" t="s">
        <v>10</v>
      </c>
    </row>
    <row r="348" spans="1:7" x14ac:dyDescent="0.4">
      <c r="A348">
        <v>18</v>
      </c>
      <c r="B348">
        <v>0.15</v>
      </c>
      <c r="C348">
        <v>18</v>
      </c>
      <c r="D348">
        <v>6.15</v>
      </c>
      <c r="E348">
        <v>6.8</v>
      </c>
      <c r="F348" t="s">
        <v>10</v>
      </c>
      <c r="G348" t="s">
        <v>10</v>
      </c>
    </row>
    <row r="349" spans="1:7" x14ac:dyDescent="0.4">
      <c r="A349">
        <v>18</v>
      </c>
      <c r="B349">
        <v>0.08</v>
      </c>
      <c r="C349">
        <v>18</v>
      </c>
      <c r="D349">
        <v>6.81</v>
      </c>
      <c r="E349">
        <v>7.36</v>
      </c>
      <c r="F349" t="s">
        <v>10</v>
      </c>
      <c r="G349" t="s">
        <v>10</v>
      </c>
    </row>
    <row r="350" spans="1:7" x14ac:dyDescent="0.4">
      <c r="A350">
        <v>18</v>
      </c>
      <c r="B350">
        <v>0.04</v>
      </c>
      <c r="C350">
        <v>18</v>
      </c>
      <c r="D350">
        <v>7.37</v>
      </c>
      <c r="E350">
        <v>7.88</v>
      </c>
      <c r="F350" t="s">
        <v>10</v>
      </c>
      <c r="G350" t="s">
        <v>10</v>
      </c>
    </row>
    <row r="351" spans="1:7" x14ac:dyDescent="0.4">
      <c r="A351">
        <v>18</v>
      </c>
      <c r="B351">
        <v>0</v>
      </c>
      <c r="C351">
        <v>18</v>
      </c>
      <c r="D351">
        <v>7.88</v>
      </c>
      <c r="F351" t="s">
        <v>10</v>
      </c>
      <c r="G351" t="s">
        <v>10</v>
      </c>
    </row>
    <row r="352" spans="1:7" x14ac:dyDescent="0.4">
      <c r="A352">
        <v>19</v>
      </c>
      <c r="B352">
        <v>1</v>
      </c>
      <c r="C352">
        <v>18</v>
      </c>
      <c r="E352">
        <v>2.73</v>
      </c>
      <c r="F352" t="s">
        <v>10</v>
      </c>
      <c r="G352" t="s">
        <v>10</v>
      </c>
    </row>
    <row r="353" spans="1:7" x14ac:dyDescent="0.4">
      <c r="A353">
        <v>19</v>
      </c>
      <c r="B353">
        <v>0.96</v>
      </c>
      <c r="C353">
        <v>18</v>
      </c>
      <c r="D353">
        <v>2.73</v>
      </c>
      <c r="E353">
        <v>3.04</v>
      </c>
      <c r="F353" t="s">
        <v>10</v>
      </c>
      <c r="G353" t="s">
        <v>10</v>
      </c>
    </row>
    <row r="354" spans="1:7" x14ac:dyDescent="0.4">
      <c r="A354">
        <v>19</v>
      </c>
      <c r="B354">
        <v>0.93</v>
      </c>
      <c r="C354">
        <v>18</v>
      </c>
      <c r="D354">
        <v>3.05</v>
      </c>
      <c r="E354">
        <v>3.43</v>
      </c>
      <c r="F354" t="s">
        <v>10</v>
      </c>
      <c r="G354" t="s">
        <v>10</v>
      </c>
    </row>
    <row r="355" spans="1:7" x14ac:dyDescent="0.4">
      <c r="A355">
        <v>19</v>
      </c>
      <c r="B355">
        <v>0.85</v>
      </c>
      <c r="C355">
        <v>18</v>
      </c>
      <c r="D355">
        <v>3.44</v>
      </c>
      <c r="E355">
        <v>3.93</v>
      </c>
      <c r="F355" t="s">
        <v>10</v>
      </c>
      <c r="G355" t="s">
        <v>10</v>
      </c>
    </row>
    <row r="356" spans="1:7" x14ac:dyDescent="0.4">
      <c r="A356">
        <v>19</v>
      </c>
      <c r="B356">
        <v>0.75</v>
      </c>
      <c r="C356">
        <v>18</v>
      </c>
      <c r="D356">
        <v>3.94</v>
      </c>
      <c r="E356">
        <v>4.3</v>
      </c>
      <c r="F356" t="s">
        <v>10</v>
      </c>
      <c r="G356" t="s">
        <v>10</v>
      </c>
    </row>
    <row r="357" spans="1:7" x14ac:dyDescent="0.4">
      <c r="A357">
        <v>19</v>
      </c>
      <c r="B357">
        <v>0.65</v>
      </c>
      <c r="C357">
        <v>18</v>
      </c>
      <c r="D357">
        <v>4.3099999999999996</v>
      </c>
      <c r="E357">
        <v>4.6399999999999997</v>
      </c>
      <c r="F357" t="s">
        <v>10</v>
      </c>
      <c r="G357" t="s">
        <v>10</v>
      </c>
    </row>
    <row r="358" spans="1:7" x14ac:dyDescent="0.4">
      <c r="A358">
        <v>19</v>
      </c>
      <c r="B358">
        <v>0.55000000000000004</v>
      </c>
      <c r="C358">
        <v>18</v>
      </c>
      <c r="D358">
        <v>4.6500000000000004</v>
      </c>
      <c r="E358">
        <v>4.97</v>
      </c>
      <c r="F358" t="s">
        <v>10</v>
      </c>
      <c r="G358" t="s">
        <v>10</v>
      </c>
    </row>
    <row r="359" spans="1:7" x14ac:dyDescent="0.4">
      <c r="A359">
        <v>19</v>
      </c>
      <c r="B359">
        <v>0.45</v>
      </c>
      <c r="C359">
        <v>18</v>
      </c>
      <c r="D359">
        <v>4.9800000000000004</v>
      </c>
      <c r="E359">
        <v>5.3</v>
      </c>
      <c r="F359" t="s">
        <v>10</v>
      </c>
      <c r="G359" t="s">
        <v>10</v>
      </c>
    </row>
    <row r="360" spans="1:7" x14ac:dyDescent="0.4">
      <c r="A360">
        <v>19</v>
      </c>
      <c r="B360">
        <v>0.35</v>
      </c>
      <c r="C360">
        <v>18</v>
      </c>
      <c r="D360">
        <v>5.31</v>
      </c>
      <c r="E360">
        <v>5.68</v>
      </c>
      <c r="F360" t="s">
        <v>10</v>
      </c>
      <c r="G360" t="s">
        <v>10</v>
      </c>
    </row>
    <row r="361" spans="1:7" x14ac:dyDescent="0.4">
      <c r="A361">
        <v>19</v>
      </c>
      <c r="B361">
        <v>0.25</v>
      </c>
      <c r="C361">
        <v>18</v>
      </c>
      <c r="D361">
        <v>5.69</v>
      </c>
      <c r="E361">
        <v>6.14</v>
      </c>
      <c r="F361" t="s">
        <v>10</v>
      </c>
      <c r="G361" t="s">
        <v>10</v>
      </c>
    </row>
    <row r="362" spans="1:7" x14ac:dyDescent="0.4">
      <c r="A362">
        <v>19</v>
      </c>
      <c r="B362">
        <v>0.15</v>
      </c>
      <c r="C362">
        <v>18</v>
      </c>
      <c r="D362">
        <v>6.15</v>
      </c>
      <c r="E362">
        <v>6.8</v>
      </c>
      <c r="F362" t="s">
        <v>10</v>
      </c>
      <c r="G362" t="s">
        <v>10</v>
      </c>
    </row>
    <row r="363" spans="1:7" x14ac:dyDescent="0.4">
      <c r="A363">
        <v>19</v>
      </c>
      <c r="B363">
        <v>0.08</v>
      </c>
      <c r="C363">
        <v>18</v>
      </c>
      <c r="D363">
        <v>6.81</v>
      </c>
      <c r="E363">
        <v>7.36</v>
      </c>
      <c r="F363" t="s">
        <v>10</v>
      </c>
      <c r="G363" t="s">
        <v>10</v>
      </c>
    </row>
    <row r="364" spans="1:7" x14ac:dyDescent="0.4">
      <c r="A364">
        <v>19</v>
      </c>
      <c r="B364">
        <v>0.04</v>
      </c>
      <c r="C364">
        <v>18</v>
      </c>
      <c r="D364">
        <v>7.37</v>
      </c>
      <c r="E364">
        <v>7.88</v>
      </c>
      <c r="F364" t="s">
        <v>10</v>
      </c>
      <c r="G364" t="s">
        <v>10</v>
      </c>
    </row>
    <row r="365" spans="1:7" x14ac:dyDescent="0.4">
      <c r="A365">
        <v>19</v>
      </c>
      <c r="B365">
        <v>0</v>
      </c>
      <c r="C365">
        <v>18</v>
      </c>
      <c r="D365">
        <v>7.88</v>
      </c>
      <c r="F365" t="s">
        <v>10</v>
      </c>
      <c r="G365"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7ACB-8F6C-4E30-9EC4-7038472B6113}">
  <sheetPr>
    <tabColor rgb="FFC00000"/>
  </sheetPr>
  <dimension ref="A1:C9"/>
  <sheetViews>
    <sheetView topLeftCell="A4" workbookViewId="0">
      <selection activeCell="C4" sqref="C4"/>
    </sheetView>
  </sheetViews>
  <sheetFormatPr defaultRowHeight="14.6" x14ac:dyDescent="0.4"/>
  <cols>
    <col min="2" max="2" width="36.53515625" bestFit="1" customWidth="1"/>
    <col min="3" max="3" width="102.53515625" customWidth="1"/>
  </cols>
  <sheetData>
    <row r="1" spans="1:3" x14ac:dyDescent="0.4">
      <c r="A1" s="34" t="s">
        <v>84</v>
      </c>
      <c r="B1" s="34" t="s">
        <v>86</v>
      </c>
      <c r="C1" s="34" t="s">
        <v>85</v>
      </c>
    </row>
    <row r="2" spans="1:3" s="3" customFormat="1" x14ac:dyDescent="0.4">
      <c r="A2" s="33" t="s">
        <v>87</v>
      </c>
      <c r="B2" s="3" t="s">
        <v>88</v>
      </c>
      <c r="C2" s="3" t="s">
        <v>148</v>
      </c>
    </row>
    <row r="3" spans="1:3" s="3" customFormat="1" ht="43.75" x14ac:dyDescent="0.4">
      <c r="A3" s="33" t="s">
        <v>89</v>
      </c>
      <c r="B3" s="3" t="s">
        <v>90</v>
      </c>
      <c r="C3" s="3" t="s">
        <v>149</v>
      </c>
    </row>
    <row r="4" spans="1:3" s="3" customFormat="1" ht="58.3" x14ac:dyDescent="0.4">
      <c r="A4" s="33" t="s">
        <v>43</v>
      </c>
      <c r="B4" s="3" t="s">
        <v>91</v>
      </c>
      <c r="C4" s="3" t="s">
        <v>161</v>
      </c>
    </row>
    <row r="5" spans="1:3" s="3" customFormat="1" ht="29.15" x14ac:dyDescent="0.4">
      <c r="A5" s="33" t="s">
        <v>92</v>
      </c>
      <c r="B5" s="3" t="s">
        <v>93</v>
      </c>
      <c r="C5" s="3" t="s">
        <v>150</v>
      </c>
    </row>
    <row r="6" spans="1:3" s="3" customFormat="1" ht="43.75" x14ac:dyDescent="0.4">
      <c r="A6" s="33" t="s">
        <v>94</v>
      </c>
      <c r="B6" s="3" t="s">
        <v>95</v>
      </c>
      <c r="C6" s="3" t="s">
        <v>96</v>
      </c>
    </row>
    <row r="7" spans="1:3" s="3" customFormat="1" ht="29.15" x14ac:dyDescent="0.4">
      <c r="A7" s="33" t="s">
        <v>97</v>
      </c>
      <c r="B7" s="3" t="s">
        <v>98</v>
      </c>
      <c r="C7" s="3" t="s">
        <v>151</v>
      </c>
    </row>
    <row r="8" spans="1:3" s="3" customFormat="1" ht="29.15" x14ac:dyDescent="0.4">
      <c r="A8" s="33" t="s">
        <v>99</v>
      </c>
      <c r="B8" s="3" t="s">
        <v>100</v>
      </c>
      <c r="C8" s="3" t="s">
        <v>152</v>
      </c>
    </row>
    <row r="9" spans="1:3" s="3" customFormat="1" ht="72.900000000000006" x14ac:dyDescent="0.4">
      <c r="A9" s="33" t="s">
        <v>124</v>
      </c>
      <c r="B9" s="3" t="s">
        <v>125</v>
      </c>
      <c r="C9" s="3" t="s">
        <v>153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961A-3273-426C-A0D5-6E7E9A2EA9C4}">
  <sheetPr>
    <tabColor rgb="FFC00000"/>
  </sheetPr>
  <dimension ref="A1:H24"/>
  <sheetViews>
    <sheetView workbookViewId="0">
      <pane xSplit="3" ySplit="1" topLeftCell="F2" activePane="bottomRight" state="frozen"/>
      <selection pane="topRight" activeCell="D1" sqref="D1"/>
      <selection pane="bottomLeft" activeCell="A2" sqref="A2"/>
      <selection pane="bottomRight" activeCell="H2" sqref="H2"/>
    </sheetView>
  </sheetViews>
  <sheetFormatPr defaultRowHeight="14.6" x14ac:dyDescent="0.4"/>
  <cols>
    <col min="1" max="1" width="8" bestFit="1" customWidth="1"/>
    <col min="2" max="2" width="13.15234375" bestFit="1" customWidth="1"/>
    <col min="3" max="3" width="9.53515625" customWidth="1"/>
    <col min="4" max="4" width="16.3046875" customWidth="1"/>
    <col min="5" max="5" width="60.3046875" bestFit="1" customWidth="1"/>
    <col min="6" max="6" width="11" bestFit="1" customWidth="1"/>
    <col min="7" max="7" width="91.15234375" bestFit="1" customWidth="1"/>
    <col min="8" max="8" width="10" bestFit="1" customWidth="1"/>
  </cols>
  <sheetData>
    <row r="1" spans="1:8" x14ac:dyDescent="0.4">
      <c r="A1" t="s">
        <v>17</v>
      </c>
      <c r="B1" t="s">
        <v>18</v>
      </c>
      <c r="C1" t="s">
        <v>19</v>
      </c>
      <c r="D1" t="s">
        <v>20</v>
      </c>
      <c r="E1" t="s">
        <v>55</v>
      </c>
      <c r="F1" t="s">
        <v>63</v>
      </c>
      <c r="G1" t="s">
        <v>108</v>
      </c>
      <c r="H1" t="s">
        <v>166</v>
      </c>
    </row>
    <row r="2" spans="1:8" x14ac:dyDescent="0.4">
      <c r="A2">
        <v>1</v>
      </c>
      <c r="B2" t="s">
        <v>46</v>
      </c>
      <c r="C2" t="s">
        <v>65</v>
      </c>
      <c r="D2" t="s">
        <v>10</v>
      </c>
      <c r="E2" t="s">
        <v>10</v>
      </c>
      <c r="F2" t="s">
        <v>10</v>
      </c>
    </row>
    <row r="3" spans="1:8" x14ac:dyDescent="0.4">
      <c r="A3">
        <v>2</v>
      </c>
      <c r="B3" t="s">
        <v>47</v>
      </c>
      <c r="C3" t="s">
        <v>16</v>
      </c>
      <c r="D3" t="s">
        <v>10</v>
      </c>
      <c r="E3" t="s">
        <v>10</v>
      </c>
      <c r="F3" t="s">
        <v>10</v>
      </c>
      <c r="H3" t="s">
        <v>16</v>
      </c>
    </row>
    <row r="4" spans="1:8" x14ac:dyDescent="0.4">
      <c r="A4">
        <v>3</v>
      </c>
      <c r="B4" t="s">
        <v>48</v>
      </c>
      <c r="C4" t="s">
        <v>12</v>
      </c>
      <c r="D4" t="s">
        <v>10</v>
      </c>
      <c r="E4" t="s">
        <v>10</v>
      </c>
      <c r="F4" t="s">
        <v>64</v>
      </c>
      <c r="H4" t="s">
        <v>12</v>
      </c>
    </row>
    <row r="5" spans="1:8" x14ac:dyDescent="0.4">
      <c r="A5">
        <v>4</v>
      </c>
      <c r="B5" t="s">
        <v>25</v>
      </c>
      <c r="C5" t="s">
        <v>12</v>
      </c>
      <c r="D5" t="s">
        <v>10</v>
      </c>
      <c r="E5" t="s">
        <v>10</v>
      </c>
      <c r="F5" t="s">
        <v>64</v>
      </c>
      <c r="H5" t="s">
        <v>12</v>
      </c>
    </row>
    <row r="6" spans="1:8" x14ac:dyDescent="0.4">
      <c r="A6">
        <v>5</v>
      </c>
      <c r="B6" t="s">
        <v>49</v>
      </c>
      <c r="C6" t="s">
        <v>12</v>
      </c>
      <c r="D6" t="s">
        <v>10</v>
      </c>
      <c r="E6" t="s">
        <v>10</v>
      </c>
      <c r="F6" t="s">
        <v>64</v>
      </c>
      <c r="H6" t="s">
        <v>12</v>
      </c>
    </row>
    <row r="7" spans="1:8" x14ac:dyDescent="0.4">
      <c r="A7">
        <v>6</v>
      </c>
      <c r="B7" t="s">
        <v>26</v>
      </c>
      <c r="C7" t="s">
        <v>13</v>
      </c>
      <c r="D7" t="s">
        <v>66</v>
      </c>
      <c r="E7" t="s">
        <v>10</v>
      </c>
      <c r="F7" t="s">
        <v>10</v>
      </c>
      <c r="H7" t="s">
        <v>13</v>
      </c>
    </row>
    <row r="8" spans="1:8" x14ac:dyDescent="0.4">
      <c r="A8">
        <v>7</v>
      </c>
      <c r="B8" t="s">
        <v>50</v>
      </c>
      <c r="C8" t="s">
        <v>13</v>
      </c>
      <c r="E8" t="s">
        <v>10</v>
      </c>
      <c r="F8" t="s">
        <v>10</v>
      </c>
      <c r="H8" t="s">
        <v>13</v>
      </c>
    </row>
    <row r="9" spans="1:8" x14ac:dyDescent="0.4">
      <c r="A9">
        <v>8</v>
      </c>
      <c r="B9" t="s">
        <v>28</v>
      </c>
      <c r="C9" t="s">
        <v>14</v>
      </c>
      <c r="D9" t="s">
        <v>10</v>
      </c>
      <c r="E9" t="s">
        <v>45</v>
      </c>
      <c r="F9" t="s">
        <v>10</v>
      </c>
      <c r="H9" t="s">
        <v>14</v>
      </c>
    </row>
    <row r="10" spans="1:8" x14ac:dyDescent="0.4">
      <c r="A10">
        <v>9</v>
      </c>
      <c r="B10" t="s">
        <v>27</v>
      </c>
      <c r="C10" t="s">
        <v>14</v>
      </c>
      <c r="D10" t="s">
        <v>21</v>
      </c>
      <c r="E10" t="s">
        <v>45</v>
      </c>
      <c r="F10" t="s">
        <v>10</v>
      </c>
      <c r="H10" t="s">
        <v>14</v>
      </c>
    </row>
    <row r="11" spans="1:8" x14ac:dyDescent="0.4">
      <c r="A11">
        <v>10</v>
      </c>
      <c r="B11" t="s">
        <v>29</v>
      </c>
      <c r="C11" t="s">
        <v>14</v>
      </c>
      <c r="D11" t="s">
        <v>10</v>
      </c>
      <c r="E11" t="s">
        <v>45</v>
      </c>
      <c r="F11" t="s">
        <v>10</v>
      </c>
      <c r="H11" t="s">
        <v>14</v>
      </c>
    </row>
    <row r="12" spans="1:8" x14ac:dyDescent="0.4">
      <c r="A12">
        <v>11</v>
      </c>
      <c r="B12" t="s">
        <v>30</v>
      </c>
      <c r="C12" t="s">
        <v>14</v>
      </c>
      <c r="D12" t="s">
        <v>10</v>
      </c>
      <c r="E12" t="s">
        <v>45</v>
      </c>
      <c r="F12" t="s">
        <v>10</v>
      </c>
      <c r="H12" t="s">
        <v>14</v>
      </c>
    </row>
    <row r="13" spans="1:8" x14ac:dyDescent="0.4">
      <c r="A13">
        <v>12</v>
      </c>
      <c r="B13" t="s">
        <v>31</v>
      </c>
      <c r="C13" t="s">
        <v>14</v>
      </c>
      <c r="D13" t="s">
        <v>21</v>
      </c>
      <c r="E13" t="s">
        <v>45</v>
      </c>
      <c r="F13" t="s">
        <v>10</v>
      </c>
      <c r="H13" t="s">
        <v>14</v>
      </c>
    </row>
    <row r="14" spans="1:8" x14ac:dyDescent="0.4">
      <c r="A14">
        <v>13</v>
      </c>
      <c r="B14" t="s">
        <v>32</v>
      </c>
      <c r="C14" t="s">
        <v>14</v>
      </c>
      <c r="D14" t="s">
        <v>10</v>
      </c>
      <c r="E14" t="s">
        <v>45</v>
      </c>
      <c r="F14" t="s">
        <v>10</v>
      </c>
      <c r="H14" t="s">
        <v>14</v>
      </c>
    </row>
    <row r="15" spans="1:8" x14ac:dyDescent="0.4">
      <c r="A15">
        <v>14</v>
      </c>
      <c r="B15" t="s">
        <v>33</v>
      </c>
      <c r="C15" t="s">
        <v>13</v>
      </c>
      <c r="D15" t="s">
        <v>21</v>
      </c>
      <c r="E15" t="s">
        <v>10</v>
      </c>
      <c r="F15" t="s">
        <v>10</v>
      </c>
      <c r="H15" t="s">
        <v>13</v>
      </c>
    </row>
    <row r="16" spans="1:8" x14ac:dyDescent="0.4">
      <c r="A16">
        <v>15</v>
      </c>
      <c r="B16" t="s">
        <v>34</v>
      </c>
      <c r="C16" t="s">
        <v>13</v>
      </c>
      <c r="D16" t="s">
        <v>10</v>
      </c>
      <c r="E16" t="s">
        <v>52</v>
      </c>
      <c r="F16" t="s">
        <v>10</v>
      </c>
      <c r="H16" t="s">
        <v>13</v>
      </c>
    </row>
    <row r="17" spans="1:8" x14ac:dyDescent="0.4">
      <c r="A17">
        <v>16</v>
      </c>
      <c r="B17" t="s">
        <v>41</v>
      </c>
      <c r="C17" t="s">
        <v>14</v>
      </c>
      <c r="D17" t="s">
        <v>10</v>
      </c>
      <c r="F17" t="s">
        <v>10</v>
      </c>
      <c r="G17" t="s">
        <v>109</v>
      </c>
      <c r="H17" t="s">
        <v>14</v>
      </c>
    </row>
    <row r="18" spans="1:8" x14ac:dyDescent="0.4">
      <c r="A18">
        <v>17</v>
      </c>
      <c r="B18" t="s">
        <v>35</v>
      </c>
      <c r="C18" t="s">
        <v>14</v>
      </c>
      <c r="D18" t="s">
        <v>10</v>
      </c>
      <c r="E18" t="s">
        <v>10</v>
      </c>
      <c r="F18" t="s">
        <v>10</v>
      </c>
      <c r="G18" t="s">
        <v>110</v>
      </c>
      <c r="H18" t="s">
        <v>14</v>
      </c>
    </row>
    <row r="19" spans="1:8" x14ac:dyDescent="0.4">
      <c r="A19">
        <v>18</v>
      </c>
      <c r="B19" t="s">
        <v>36</v>
      </c>
      <c r="C19" t="s">
        <v>14</v>
      </c>
      <c r="D19" t="s">
        <v>10</v>
      </c>
      <c r="E19" t="s">
        <v>53</v>
      </c>
      <c r="F19" t="s">
        <v>10</v>
      </c>
      <c r="H19" t="s">
        <v>14</v>
      </c>
    </row>
    <row r="20" spans="1:8" x14ac:dyDescent="0.4">
      <c r="A20">
        <v>19</v>
      </c>
      <c r="B20" t="s">
        <v>37</v>
      </c>
      <c r="C20" t="s">
        <v>14</v>
      </c>
      <c r="D20" t="s">
        <v>21</v>
      </c>
      <c r="E20" t="s">
        <v>45</v>
      </c>
      <c r="F20" t="s">
        <v>10</v>
      </c>
      <c r="H20" t="s">
        <v>14</v>
      </c>
    </row>
    <row r="21" spans="1:8" x14ac:dyDescent="0.4">
      <c r="A21">
        <v>20</v>
      </c>
      <c r="B21" t="s">
        <v>51</v>
      </c>
      <c r="C21" t="s">
        <v>14</v>
      </c>
      <c r="D21" t="s">
        <v>10</v>
      </c>
      <c r="E21" t="s">
        <v>45</v>
      </c>
      <c r="F21" t="s">
        <v>10</v>
      </c>
      <c r="G21" t="s">
        <v>111</v>
      </c>
      <c r="H21" t="s">
        <v>14</v>
      </c>
    </row>
    <row r="22" spans="1:8" x14ac:dyDescent="0.4">
      <c r="A22">
        <v>21</v>
      </c>
      <c r="B22" t="s">
        <v>39</v>
      </c>
      <c r="C22" t="s">
        <v>13</v>
      </c>
      <c r="D22" t="s">
        <v>10</v>
      </c>
      <c r="E22" t="s">
        <v>45</v>
      </c>
      <c r="F22" t="s">
        <v>10</v>
      </c>
      <c r="H22" t="s">
        <v>13</v>
      </c>
    </row>
    <row r="23" spans="1:8" x14ac:dyDescent="0.4">
      <c r="A23">
        <v>22</v>
      </c>
      <c r="B23" t="s">
        <v>40</v>
      </c>
      <c r="C23" t="s">
        <v>14</v>
      </c>
      <c r="D23" t="s">
        <v>10</v>
      </c>
      <c r="E23" t="s">
        <v>53</v>
      </c>
      <c r="F23" t="s">
        <v>10</v>
      </c>
      <c r="H23" t="s">
        <v>14</v>
      </c>
    </row>
    <row r="24" spans="1:8" x14ac:dyDescent="0.4">
      <c r="A24">
        <v>23</v>
      </c>
      <c r="B24" t="s">
        <v>123</v>
      </c>
      <c r="C24" t="s">
        <v>14</v>
      </c>
      <c r="D24" t="s">
        <v>124</v>
      </c>
      <c r="F24" t="s">
        <v>10</v>
      </c>
      <c r="H24" t="s">
        <v>14</v>
      </c>
    </row>
  </sheetData>
  <sortState xmlns:xlrd2="http://schemas.microsoft.com/office/spreadsheetml/2017/richdata2" ref="A14:E21">
    <sortCondition ref="B14:B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F023-C0D3-43C9-B2BA-44BBBEDF711B}">
  <sheetPr>
    <tabColor theme="9"/>
  </sheetPr>
  <dimension ref="A1:K28"/>
  <sheetViews>
    <sheetView workbookViewId="0">
      <pane xSplit="6" ySplit="1" topLeftCell="G2" activePane="bottomRight" state="frozen"/>
      <selection pane="topRight" activeCell="E1" sqref="E1"/>
      <selection pane="bottomLeft" activeCell="A2" sqref="A2"/>
      <selection pane="bottomRight" activeCell="H2" sqref="H2"/>
    </sheetView>
  </sheetViews>
  <sheetFormatPr defaultRowHeight="14.6" x14ac:dyDescent="0.4"/>
  <cols>
    <col min="2" max="2" width="11.3046875" bestFit="1" customWidth="1"/>
    <col min="3" max="3" width="9.3046875" customWidth="1"/>
    <col min="4" max="4" width="17" customWidth="1"/>
    <col min="5" max="5" width="6.84375" customWidth="1"/>
    <col min="6" max="6" width="11.3828125" customWidth="1"/>
    <col min="7" max="7" width="16.3828125" bestFit="1" customWidth="1"/>
    <col min="8" max="8" width="17.3828125" customWidth="1"/>
    <col min="9" max="9" width="15.15234375" bestFit="1" customWidth="1"/>
    <col min="10" max="10" width="15.3046875" bestFit="1" customWidth="1"/>
    <col min="11" max="11" width="12" bestFit="1" customWidth="1"/>
  </cols>
  <sheetData>
    <row r="1" spans="1:11" x14ac:dyDescent="0.4">
      <c r="A1" s="1" t="s">
        <v>162</v>
      </c>
      <c r="B1" s="1" t="s">
        <v>22</v>
      </c>
      <c r="C1" s="1" t="s">
        <v>163</v>
      </c>
      <c r="D1" s="1" t="s">
        <v>23</v>
      </c>
      <c r="E1" s="1" t="s">
        <v>106</v>
      </c>
      <c r="F1" s="1" t="s">
        <v>104</v>
      </c>
      <c r="G1" s="1" t="s">
        <v>129</v>
      </c>
      <c r="H1" s="1" t="s">
        <v>130</v>
      </c>
      <c r="I1" s="16" t="s">
        <v>120</v>
      </c>
      <c r="J1" s="16" t="s">
        <v>121</v>
      </c>
      <c r="K1" s="16" t="s">
        <v>127</v>
      </c>
    </row>
    <row r="2" spans="1:11" x14ac:dyDescent="0.4">
      <c r="A2">
        <v>1</v>
      </c>
      <c r="B2" t="s">
        <v>1</v>
      </c>
      <c r="C2" t="s">
        <v>42</v>
      </c>
      <c r="D2">
        <v>0</v>
      </c>
      <c r="E2" s="11">
        <v>0.499</v>
      </c>
      <c r="F2">
        <v>0.25</v>
      </c>
      <c r="G2" s="22">
        <v>62</v>
      </c>
      <c r="H2">
        <v>6</v>
      </c>
    </row>
    <row r="3" spans="1:11" x14ac:dyDescent="0.4">
      <c r="A3">
        <v>2</v>
      </c>
      <c r="B3" t="s">
        <v>1</v>
      </c>
      <c r="C3" t="s">
        <v>42</v>
      </c>
      <c r="D3" s="12">
        <v>0.5</v>
      </c>
      <c r="E3">
        <v>1</v>
      </c>
      <c r="F3" s="5">
        <v>0.57999999999999996</v>
      </c>
      <c r="G3" s="21">
        <v>71</v>
      </c>
      <c r="H3">
        <v>9</v>
      </c>
      <c r="I3" s="9">
        <v>6</v>
      </c>
      <c r="J3" s="9">
        <v>8</v>
      </c>
      <c r="K3" s="10">
        <v>1</v>
      </c>
    </row>
    <row r="4" spans="1:11" x14ac:dyDescent="0.4">
      <c r="A4">
        <v>2</v>
      </c>
      <c r="B4" t="s">
        <v>1</v>
      </c>
      <c r="C4" t="s">
        <v>42</v>
      </c>
      <c r="D4" s="12">
        <v>0.5</v>
      </c>
      <c r="E4">
        <v>1</v>
      </c>
      <c r="F4" s="5">
        <v>0.83</v>
      </c>
      <c r="G4" s="21">
        <v>71</v>
      </c>
      <c r="H4">
        <v>9</v>
      </c>
      <c r="I4" s="10">
        <v>9</v>
      </c>
      <c r="J4" s="10">
        <v>11</v>
      </c>
      <c r="K4" s="10">
        <v>2</v>
      </c>
    </row>
    <row r="5" spans="1:11" x14ac:dyDescent="0.4">
      <c r="A5">
        <v>3</v>
      </c>
      <c r="B5" t="s">
        <v>2</v>
      </c>
      <c r="C5" t="s">
        <v>42</v>
      </c>
      <c r="D5">
        <v>1</v>
      </c>
      <c r="E5">
        <v>2</v>
      </c>
      <c r="F5">
        <v>2</v>
      </c>
      <c r="G5" s="21">
        <v>86</v>
      </c>
      <c r="H5">
        <v>12</v>
      </c>
      <c r="I5" s="10">
        <v>12</v>
      </c>
      <c r="J5" s="10">
        <v>23</v>
      </c>
      <c r="K5" s="10">
        <v>3</v>
      </c>
    </row>
    <row r="6" spans="1:11" x14ac:dyDescent="0.4">
      <c r="A6">
        <v>4</v>
      </c>
      <c r="B6" t="s">
        <v>2</v>
      </c>
      <c r="C6" t="s">
        <v>4</v>
      </c>
      <c r="D6">
        <v>3</v>
      </c>
      <c r="E6">
        <v>3</v>
      </c>
      <c r="F6">
        <v>3</v>
      </c>
      <c r="G6" s="21">
        <v>86</v>
      </c>
      <c r="H6">
        <v>12</v>
      </c>
    </row>
    <row r="7" spans="1:11" x14ac:dyDescent="0.4">
      <c r="A7">
        <v>5</v>
      </c>
      <c r="B7" t="s">
        <v>2</v>
      </c>
      <c r="C7" t="s">
        <v>6</v>
      </c>
      <c r="D7">
        <v>3</v>
      </c>
      <c r="E7">
        <v>3</v>
      </c>
      <c r="F7">
        <v>3</v>
      </c>
      <c r="G7" s="21">
        <v>86</v>
      </c>
      <c r="H7">
        <v>12</v>
      </c>
    </row>
    <row r="8" spans="1:11" x14ac:dyDescent="0.4">
      <c r="A8">
        <v>6</v>
      </c>
      <c r="B8" t="s">
        <v>2</v>
      </c>
      <c r="C8" t="s">
        <v>4</v>
      </c>
      <c r="D8">
        <v>4</v>
      </c>
      <c r="E8">
        <v>8</v>
      </c>
      <c r="F8">
        <v>6</v>
      </c>
      <c r="G8" s="21">
        <v>115</v>
      </c>
      <c r="H8">
        <v>20</v>
      </c>
    </row>
    <row r="9" spans="1:11" x14ac:dyDescent="0.4">
      <c r="A9">
        <v>7</v>
      </c>
      <c r="B9" t="s">
        <v>2</v>
      </c>
      <c r="C9" t="s">
        <v>6</v>
      </c>
      <c r="D9">
        <v>4</v>
      </c>
      <c r="E9">
        <v>8</v>
      </c>
      <c r="F9">
        <v>6</v>
      </c>
      <c r="G9" s="21">
        <v>115</v>
      </c>
      <c r="H9">
        <v>20</v>
      </c>
    </row>
    <row r="10" spans="1:11" x14ac:dyDescent="0.4">
      <c r="A10">
        <v>8</v>
      </c>
      <c r="B10" t="s">
        <v>5</v>
      </c>
      <c r="C10" t="s">
        <v>4</v>
      </c>
      <c r="D10">
        <v>9</v>
      </c>
      <c r="E10">
        <v>13</v>
      </c>
      <c r="F10">
        <v>11</v>
      </c>
      <c r="G10" s="21">
        <v>144</v>
      </c>
      <c r="H10">
        <v>36</v>
      </c>
    </row>
    <row r="11" spans="1:11" x14ac:dyDescent="0.4">
      <c r="A11">
        <v>9</v>
      </c>
      <c r="B11" t="s">
        <v>5</v>
      </c>
      <c r="C11" t="s">
        <v>4</v>
      </c>
      <c r="D11">
        <v>14</v>
      </c>
      <c r="E11">
        <v>18</v>
      </c>
      <c r="F11">
        <v>16</v>
      </c>
      <c r="G11" s="21">
        <v>174</v>
      </c>
      <c r="H11">
        <v>61</v>
      </c>
    </row>
    <row r="12" spans="1:11" x14ac:dyDescent="0.4">
      <c r="A12">
        <v>10</v>
      </c>
      <c r="B12" t="s">
        <v>3</v>
      </c>
      <c r="C12" t="s">
        <v>4</v>
      </c>
      <c r="D12">
        <v>19</v>
      </c>
      <c r="E12">
        <v>30</v>
      </c>
      <c r="F12">
        <v>24.5</v>
      </c>
      <c r="G12" s="21">
        <v>177</v>
      </c>
      <c r="H12">
        <v>70</v>
      </c>
    </row>
    <row r="13" spans="1:11" x14ac:dyDescent="0.4">
      <c r="A13">
        <v>11</v>
      </c>
      <c r="B13" t="s">
        <v>3</v>
      </c>
      <c r="C13" t="s">
        <v>4</v>
      </c>
      <c r="D13">
        <v>31</v>
      </c>
      <c r="E13">
        <v>50</v>
      </c>
      <c r="F13">
        <v>40.5</v>
      </c>
      <c r="G13" s="21">
        <v>177</v>
      </c>
      <c r="H13">
        <v>70</v>
      </c>
    </row>
    <row r="14" spans="1:11" x14ac:dyDescent="0.4">
      <c r="A14">
        <v>12</v>
      </c>
      <c r="B14" t="s">
        <v>3</v>
      </c>
      <c r="C14" t="s">
        <v>4</v>
      </c>
      <c r="D14">
        <v>51</v>
      </c>
      <c r="E14">
        <v>69</v>
      </c>
      <c r="G14" s="21">
        <v>177</v>
      </c>
      <c r="H14">
        <v>70</v>
      </c>
    </row>
    <row r="15" spans="1:11" x14ac:dyDescent="0.4">
      <c r="A15">
        <v>13</v>
      </c>
      <c r="B15" t="s">
        <v>7</v>
      </c>
      <c r="C15" t="s">
        <v>4</v>
      </c>
      <c r="D15">
        <v>70</v>
      </c>
      <c r="E15" t="s">
        <v>10</v>
      </c>
      <c r="G15" s="21">
        <v>177</v>
      </c>
      <c r="H15">
        <v>70</v>
      </c>
    </row>
    <row r="16" spans="1:11" x14ac:dyDescent="0.4">
      <c r="A16">
        <v>14</v>
      </c>
      <c r="B16" t="s">
        <v>5</v>
      </c>
      <c r="C16" t="s">
        <v>6</v>
      </c>
      <c r="D16">
        <v>9</v>
      </c>
      <c r="E16">
        <v>13</v>
      </c>
      <c r="G16" s="21">
        <v>144</v>
      </c>
      <c r="H16">
        <v>37</v>
      </c>
    </row>
    <row r="17" spans="1:8" x14ac:dyDescent="0.4">
      <c r="A17">
        <v>15</v>
      </c>
      <c r="B17" t="s">
        <v>5</v>
      </c>
      <c r="C17" t="s">
        <v>6</v>
      </c>
      <c r="D17">
        <v>14</v>
      </c>
      <c r="E17">
        <v>18</v>
      </c>
      <c r="G17" s="21">
        <v>163</v>
      </c>
      <c r="H17">
        <v>54</v>
      </c>
    </row>
    <row r="18" spans="1:8" x14ac:dyDescent="0.4">
      <c r="A18">
        <v>16</v>
      </c>
      <c r="B18" t="s">
        <v>3</v>
      </c>
      <c r="C18" t="s">
        <v>6</v>
      </c>
      <c r="D18">
        <v>19</v>
      </c>
      <c r="E18">
        <v>30</v>
      </c>
      <c r="G18" s="21">
        <v>163</v>
      </c>
      <c r="H18">
        <v>57</v>
      </c>
    </row>
    <row r="19" spans="1:8" x14ac:dyDescent="0.4">
      <c r="A19">
        <v>17</v>
      </c>
      <c r="B19" t="s">
        <v>3</v>
      </c>
      <c r="C19" t="s">
        <v>6</v>
      </c>
      <c r="D19">
        <v>31</v>
      </c>
      <c r="E19">
        <v>50</v>
      </c>
      <c r="G19" s="21">
        <v>163</v>
      </c>
      <c r="H19">
        <v>57</v>
      </c>
    </row>
    <row r="20" spans="1:8" x14ac:dyDescent="0.4">
      <c r="A20">
        <v>18</v>
      </c>
      <c r="B20" t="s">
        <v>3</v>
      </c>
      <c r="C20" t="s">
        <v>6</v>
      </c>
      <c r="D20">
        <v>51</v>
      </c>
      <c r="E20">
        <v>69</v>
      </c>
      <c r="G20" s="21">
        <v>163</v>
      </c>
      <c r="H20">
        <v>57</v>
      </c>
    </row>
    <row r="21" spans="1:8" x14ac:dyDescent="0.4">
      <c r="A21">
        <v>19</v>
      </c>
      <c r="B21" t="s">
        <v>7</v>
      </c>
      <c r="C21" t="s">
        <v>6</v>
      </c>
      <c r="D21">
        <v>70</v>
      </c>
      <c r="E21" t="s">
        <v>10</v>
      </c>
      <c r="G21" s="21">
        <v>163</v>
      </c>
      <c r="H21">
        <v>57</v>
      </c>
    </row>
    <row r="22" spans="1:8" x14ac:dyDescent="0.4">
      <c r="A22">
        <v>20</v>
      </c>
      <c r="B22" t="s">
        <v>8</v>
      </c>
      <c r="C22" t="s">
        <v>6</v>
      </c>
      <c r="D22">
        <v>14</v>
      </c>
      <c r="E22">
        <v>18</v>
      </c>
      <c r="G22" s="21">
        <v>163</v>
      </c>
      <c r="H22">
        <f>H17+13.25</f>
        <v>67.25</v>
      </c>
    </row>
    <row r="23" spans="1:8" x14ac:dyDescent="0.4">
      <c r="A23">
        <v>21</v>
      </c>
      <c r="B23" t="s">
        <v>8</v>
      </c>
      <c r="C23" t="s">
        <v>6</v>
      </c>
      <c r="D23">
        <v>19</v>
      </c>
      <c r="E23">
        <v>30</v>
      </c>
      <c r="G23" s="21">
        <v>163</v>
      </c>
      <c r="H23">
        <f t="shared" ref="H23:H24" si="0">H18+13.25</f>
        <v>70.25</v>
      </c>
    </row>
    <row r="24" spans="1:8" x14ac:dyDescent="0.4">
      <c r="A24">
        <v>22</v>
      </c>
      <c r="B24" t="s">
        <v>8</v>
      </c>
      <c r="C24" t="s">
        <v>6</v>
      </c>
      <c r="D24">
        <v>31</v>
      </c>
      <c r="E24">
        <v>50</v>
      </c>
      <c r="G24" s="21">
        <v>163</v>
      </c>
      <c r="H24">
        <f t="shared" si="0"/>
        <v>70.25</v>
      </c>
    </row>
    <row r="25" spans="1:8" x14ac:dyDescent="0.4">
      <c r="A25">
        <v>23</v>
      </c>
      <c r="B25" t="s">
        <v>9</v>
      </c>
      <c r="C25" t="s">
        <v>6</v>
      </c>
      <c r="D25">
        <v>14</v>
      </c>
      <c r="E25">
        <v>18</v>
      </c>
      <c r="G25" s="21">
        <v>163</v>
      </c>
      <c r="H25">
        <v>57</v>
      </c>
    </row>
    <row r="26" spans="1:8" x14ac:dyDescent="0.4">
      <c r="A26">
        <v>24</v>
      </c>
      <c r="B26" t="s">
        <v>9</v>
      </c>
      <c r="C26" t="s">
        <v>6</v>
      </c>
      <c r="D26">
        <v>19</v>
      </c>
      <c r="E26">
        <v>30</v>
      </c>
      <c r="G26" s="21">
        <v>163</v>
      </c>
      <c r="H26">
        <v>57</v>
      </c>
    </row>
    <row r="27" spans="1:8" x14ac:dyDescent="0.4">
      <c r="A27">
        <v>25</v>
      </c>
      <c r="B27" t="s">
        <v>9</v>
      </c>
      <c r="C27" t="s">
        <v>6</v>
      </c>
      <c r="D27">
        <v>31</v>
      </c>
      <c r="E27">
        <v>50</v>
      </c>
      <c r="G27" s="21">
        <v>163</v>
      </c>
      <c r="H27">
        <v>57</v>
      </c>
    </row>
    <row r="28" spans="1:8" x14ac:dyDescent="0.4">
      <c r="G28" s="20"/>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DC07-4688-45CB-BB10-0A919C679045}">
  <sheetPr>
    <tabColor theme="2"/>
  </sheetPr>
  <dimension ref="A1:N101"/>
  <sheetViews>
    <sheetView workbookViewId="0">
      <selection activeCell="F19" sqref="F19"/>
    </sheetView>
  </sheetViews>
  <sheetFormatPr defaultRowHeight="14.6" x14ac:dyDescent="0.4"/>
  <cols>
    <col min="1" max="1" width="13.15234375" bestFit="1" customWidth="1"/>
    <col min="2" max="2" width="11.3046875" bestFit="1" customWidth="1"/>
    <col min="3" max="3" width="7.53515625" bestFit="1" customWidth="1"/>
    <col min="4" max="4" width="7.69140625" customWidth="1"/>
    <col min="5" max="5" width="16.3828125" bestFit="1" customWidth="1"/>
    <col min="6" max="6" width="12.69140625" bestFit="1" customWidth="1"/>
    <col min="7" max="7" width="12.84375" bestFit="1" customWidth="1"/>
    <col min="8" max="8" width="12.69140625" bestFit="1" customWidth="1"/>
    <col min="10" max="10" width="9.15234375" style="5" customWidth="1"/>
    <col min="11" max="11" width="10.53515625" bestFit="1" customWidth="1"/>
    <col min="13" max="13" width="9.15234375" style="18"/>
  </cols>
  <sheetData>
    <row r="1" spans="1:14" x14ac:dyDescent="0.4">
      <c r="A1" s="1" t="s">
        <v>162</v>
      </c>
      <c r="B1" s="1" t="s">
        <v>22</v>
      </c>
      <c r="C1" s="1" t="s">
        <v>163</v>
      </c>
      <c r="D1" s="1" t="s">
        <v>23</v>
      </c>
      <c r="E1" s="1" t="s">
        <v>106</v>
      </c>
      <c r="F1" s="1" t="s">
        <v>44</v>
      </c>
      <c r="G1" s="1" t="s">
        <v>67</v>
      </c>
      <c r="H1" s="1" t="s">
        <v>68</v>
      </c>
      <c r="I1" s="1" t="s">
        <v>69</v>
      </c>
      <c r="J1" s="8" t="s">
        <v>107</v>
      </c>
      <c r="K1" s="1" t="s">
        <v>70</v>
      </c>
      <c r="L1" s="1" t="s">
        <v>47</v>
      </c>
    </row>
    <row r="2" spans="1:14" x14ac:dyDescent="0.4">
      <c r="A2">
        <v>1</v>
      </c>
      <c r="B2" t="s">
        <v>1</v>
      </c>
      <c r="D2">
        <v>0</v>
      </c>
      <c r="E2" s="11">
        <v>0.499</v>
      </c>
      <c r="F2">
        <f>3/12</f>
        <v>0.25</v>
      </c>
      <c r="G2" s="4">
        <v>62</v>
      </c>
      <c r="H2">
        <f>VLOOKUP(Energy!A2,Reference_Values!A$1:H$27,8)</f>
        <v>6</v>
      </c>
      <c r="I2" t="s">
        <v>10</v>
      </c>
      <c r="J2" s="5" t="s">
        <v>10</v>
      </c>
      <c r="K2" t="s">
        <v>71</v>
      </c>
      <c r="L2" t="s">
        <v>10</v>
      </c>
    </row>
    <row r="3" spans="1:14" x14ac:dyDescent="0.4">
      <c r="A3">
        <v>2</v>
      </c>
      <c r="B3" t="s">
        <v>1</v>
      </c>
      <c r="D3" s="12">
        <v>0.5</v>
      </c>
      <c r="E3">
        <v>1</v>
      </c>
      <c r="F3" s="5">
        <v>0.75</v>
      </c>
      <c r="G3">
        <v>71</v>
      </c>
      <c r="H3">
        <f>VLOOKUP(Energy!A3,Reference_Values!A$1:H$27,8)</f>
        <v>9</v>
      </c>
      <c r="I3" t="s">
        <v>10</v>
      </c>
      <c r="J3" s="5">
        <f>(89*H3-100)+22</f>
        <v>723</v>
      </c>
      <c r="K3" t="s">
        <v>71</v>
      </c>
      <c r="L3" s="5">
        <f>J3</f>
        <v>723</v>
      </c>
      <c r="N3" s="5"/>
    </row>
    <row r="4" spans="1:14" x14ac:dyDescent="0.4">
      <c r="A4">
        <v>3</v>
      </c>
      <c r="B4" t="s">
        <v>2</v>
      </c>
      <c r="D4">
        <v>1</v>
      </c>
      <c r="E4">
        <v>2</v>
      </c>
      <c r="F4">
        <v>1.5</v>
      </c>
      <c r="G4">
        <v>86</v>
      </c>
      <c r="H4">
        <f>VLOOKUP(Energy!A4,Reference_Values!A$1:H$27,8)</f>
        <v>12</v>
      </c>
      <c r="I4" t="s">
        <v>10</v>
      </c>
      <c r="J4" s="5">
        <f>(89*H4-100)+20</f>
        <v>988</v>
      </c>
      <c r="K4" t="s">
        <v>71</v>
      </c>
      <c r="L4" s="5">
        <f t="shared" ref="L4:L67" si="0">J4</f>
        <v>988</v>
      </c>
      <c r="N4" s="5"/>
    </row>
    <row r="5" spans="1:14" x14ac:dyDescent="0.4">
      <c r="A5">
        <v>4</v>
      </c>
      <c r="B5" t="s">
        <v>2</v>
      </c>
      <c r="C5" t="s">
        <v>4</v>
      </c>
      <c r="D5">
        <v>3</v>
      </c>
      <c r="E5">
        <v>3</v>
      </c>
      <c r="F5">
        <v>3</v>
      </c>
      <c r="G5">
        <v>115</v>
      </c>
      <c r="H5">
        <f>VLOOKUP(Energy!A5,Reference_Values!A$1:H$27,8)</f>
        <v>12</v>
      </c>
      <c r="I5">
        <v>1</v>
      </c>
      <c r="J5" s="5">
        <f>(89*H5-100)+20</f>
        <v>988</v>
      </c>
      <c r="K5" t="s">
        <v>71</v>
      </c>
      <c r="L5" s="5">
        <f>J5</f>
        <v>988</v>
      </c>
      <c r="N5" s="5"/>
    </row>
    <row r="6" spans="1:14" x14ac:dyDescent="0.4">
      <c r="A6">
        <v>5</v>
      </c>
      <c r="B6" t="s">
        <v>2</v>
      </c>
      <c r="C6" t="s">
        <v>6</v>
      </c>
      <c r="D6">
        <v>3</v>
      </c>
      <c r="E6">
        <v>3</v>
      </c>
      <c r="F6">
        <v>3</v>
      </c>
      <c r="G6">
        <v>115</v>
      </c>
      <c r="H6">
        <f>VLOOKUP(Energy!A6,Reference_Values!A$1:H$27,8)</f>
        <v>12</v>
      </c>
      <c r="I6">
        <v>1</v>
      </c>
      <c r="J6" s="5">
        <f>(89*H6-100)+20</f>
        <v>988</v>
      </c>
      <c r="K6" t="s">
        <v>71</v>
      </c>
      <c r="L6" s="5">
        <f t="shared" si="0"/>
        <v>988</v>
      </c>
      <c r="N6" s="5"/>
    </row>
    <row r="7" spans="1:14" x14ac:dyDescent="0.4">
      <c r="A7">
        <v>6</v>
      </c>
      <c r="B7" t="s">
        <v>2</v>
      </c>
      <c r="C7" t="s">
        <v>4</v>
      </c>
      <c r="D7">
        <v>4</v>
      </c>
      <c r="E7">
        <v>8</v>
      </c>
      <c r="F7">
        <v>6</v>
      </c>
      <c r="G7">
        <v>115</v>
      </c>
      <c r="H7">
        <f>VLOOKUP(Energy!A7,Reference_Values!A$1:H$27,8)</f>
        <v>20</v>
      </c>
      <c r="I7">
        <v>1</v>
      </c>
      <c r="J7" s="5">
        <f>88.5-(61.9*F7)+I7*((26.7*H7)+(903*(G7/100))+20)</f>
        <v>1309.5499999999997</v>
      </c>
      <c r="K7" t="s">
        <v>71</v>
      </c>
      <c r="L7" s="5">
        <f t="shared" si="0"/>
        <v>1309.5499999999997</v>
      </c>
      <c r="N7" s="5"/>
    </row>
    <row r="8" spans="1:14" x14ac:dyDescent="0.4">
      <c r="A8">
        <v>7</v>
      </c>
      <c r="B8" t="s">
        <v>2</v>
      </c>
      <c r="C8" t="s">
        <v>6</v>
      </c>
      <c r="D8">
        <v>4</v>
      </c>
      <c r="E8">
        <v>8</v>
      </c>
      <c r="F8">
        <v>6</v>
      </c>
      <c r="G8">
        <v>115</v>
      </c>
      <c r="H8">
        <f>VLOOKUP(Energy!A8,Reference_Values!A$1:H$27,8)</f>
        <v>20</v>
      </c>
      <c r="I8">
        <v>1</v>
      </c>
      <c r="J8" s="5">
        <f>135.3-(30.8*F8)+I8*((10*H8)+(934*(G8/100))+20)</f>
        <v>1244.5999999999999</v>
      </c>
      <c r="K8" t="s">
        <v>71</v>
      </c>
      <c r="L8" s="5">
        <f t="shared" si="0"/>
        <v>1244.5999999999999</v>
      </c>
      <c r="N8" s="5"/>
    </row>
    <row r="9" spans="1:14" x14ac:dyDescent="0.4">
      <c r="A9">
        <v>8</v>
      </c>
      <c r="B9" t="s">
        <v>5</v>
      </c>
      <c r="C9" t="s">
        <v>4</v>
      </c>
      <c r="D9">
        <v>9</v>
      </c>
      <c r="E9">
        <v>13</v>
      </c>
      <c r="F9">
        <v>11</v>
      </c>
      <c r="G9">
        <v>144</v>
      </c>
      <c r="H9">
        <f>VLOOKUP(Energy!A9,Reference_Values!A$1:H$27,8)</f>
        <v>36</v>
      </c>
      <c r="I9">
        <v>1</v>
      </c>
      <c r="J9" s="5">
        <f>88.5-(61.9*F9)+I9*((26.7*H9)+(903*(G9/100))+25)</f>
        <v>1694.12</v>
      </c>
      <c r="K9" t="s">
        <v>71</v>
      </c>
      <c r="L9" s="5">
        <f t="shared" si="0"/>
        <v>1694.12</v>
      </c>
      <c r="N9" s="5"/>
    </row>
    <row r="10" spans="1:14" x14ac:dyDescent="0.4">
      <c r="A10">
        <v>9</v>
      </c>
      <c r="B10" t="s">
        <v>5</v>
      </c>
      <c r="C10" t="s">
        <v>4</v>
      </c>
      <c r="D10">
        <v>14</v>
      </c>
      <c r="E10">
        <v>18</v>
      </c>
      <c r="F10">
        <v>16</v>
      </c>
      <c r="G10">
        <v>174</v>
      </c>
      <c r="H10">
        <f>VLOOKUP(Energy!A10,Reference_Values!A$1:H$27,8)</f>
        <v>61</v>
      </c>
      <c r="I10">
        <v>1</v>
      </c>
      <c r="J10" s="5">
        <f>88.5-(61.9*F10)+I10*((26.7*H10)+(903*(G10/100))+25)</f>
        <v>2323.02</v>
      </c>
      <c r="K10" t="s">
        <v>71</v>
      </c>
      <c r="L10" s="5">
        <f t="shared" si="0"/>
        <v>2323.02</v>
      </c>
      <c r="N10" s="5"/>
    </row>
    <row r="11" spans="1:14" x14ac:dyDescent="0.4">
      <c r="A11">
        <v>10</v>
      </c>
      <c r="B11" t="s">
        <v>3</v>
      </c>
      <c r="C11" t="s">
        <v>4</v>
      </c>
      <c r="D11">
        <v>19</v>
      </c>
      <c r="E11">
        <v>30</v>
      </c>
      <c r="F11">
        <v>24.5</v>
      </c>
      <c r="G11">
        <v>177</v>
      </c>
      <c r="H11">
        <f>VLOOKUP(Energy!A11,Reference_Values!A$1:H$27,8)</f>
        <v>70</v>
      </c>
      <c r="I11">
        <v>1</v>
      </c>
      <c r="J11" s="5">
        <f>662-(9.53*F11)+I11*((15.91*H11)+(539.6*(G11/100)))</f>
        <v>2497.3070000000002</v>
      </c>
      <c r="K11" t="s">
        <v>71</v>
      </c>
      <c r="L11" s="5">
        <f t="shared" si="0"/>
        <v>2497.3070000000002</v>
      </c>
      <c r="N11" s="5"/>
    </row>
    <row r="12" spans="1:14" x14ac:dyDescent="0.4">
      <c r="A12">
        <v>11</v>
      </c>
      <c r="B12" t="s">
        <v>3</v>
      </c>
      <c r="C12" t="s">
        <v>4</v>
      </c>
      <c r="D12">
        <v>31</v>
      </c>
      <c r="E12">
        <v>50</v>
      </c>
      <c r="F12">
        <v>40.5</v>
      </c>
      <c r="G12">
        <v>177</v>
      </c>
      <c r="H12">
        <f>VLOOKUP(Energy!A12,Reference_Values!A$1:H$27,8)</f>
        <v>70</v>
      </c>
      <c r="I12">
        <v>1</v>
      </c>
      <c r="J12" s="5">
        <f>662-(9.53*F12)+I12*((15.91*H12)+(539.6*(G12/100)))</f>
        <v>2344.8270000000002</v>
      </c>
      <c r="K12" t="s">
        <v>71</v>
      </c>
      <c r="L12" s="5">
        <f t="shared" si="0"/>
        <v>2344.8270000000002</v>
      </c>
      <c r="N12" s="5"/>
    </row>
    <row r="13" spans="1:14" x14ac:dyDescent="0.4">
      <c r="A13">
        <v>12</v>
      </c>
      <c r="B13" t="s">
        <v>3</v>
      </c>
      <c r="C13" t="s">
        <v>4</v>
      </c>
      <c r="D13">
        <v>51</v>
      </c>
      <c r="E13">
        <v>69</v>
      </c>
      <c r="F13">
        <v>60.5</v>
      </c>
      <c r="G13">
        <v>177</v>
      </c>
      <c r="H13">
        <f>VLOOKUP(Energy!A13,Reference_Values!A$1:H$27,8)</f>
        <v>70</v>
      </c>
      <c r="I13">
        <v>1</v>
      </c>
      <c r="J13" s="5">
        <f>662-(9.53*F13)+I13*((15.91*H13)+(539.6*(G13/100)))</f>
        <v>2154.2270000000003</v>
      </c>
      <c r="K13" t="s">
        <v>71</v>
      </c>
      <c r="L13" s="5">
        <f t="shared" si="0"/>
        <v>2154.2270000000003</v>
      </c>
      <c r="N13" s="5"/>
    </row>
    <row r="14" spans="1:14" x14ac:dyDescent="0.4">
      <c r="A14">
        <v>13</v>
      </c>
      <c r="B14" t="s">
        <v>7</v>
      </c>
      <c r="C14" t="s">
        <v>4</v>
      </c>
      <c r="D14">
        <v>70</v>
      </c>
      <c r="E14" t="s">
        <v>10</v>
      </c>
      <c r="F14">
        <v>75</v>
      </c>
      <c r="G14">
        <v>177</v>
      </c>
      <c r="H14">
        <f>VLOOKUP(Energy!A14,Reference_Values!A$1:H$27,8)</f>
        <v>70</v>
      </c>
      <c r="I14">
        <v>1</v>
      </c>
      <c r="J14" s="5">
        <f>662-(9.53*F14)+I14*((15.91*H14)+(539.6*(G14/100)))</f>
        <v>2016.0420000000004</v>
      </c>
      <c r="K14" t="s">
        <v>71</v>
      </c>
      <c r="L14" s="5">
        <f t="shared" si="0"/>
        <v>2016.0420000000004</v>
      </c>
      <c r="N14" s="5"/>
    </row>
    <row r="15" spans="1:14" x14ac:dyDescent="0.4">
      <c r="A15">
        <v>14</v>
      </c>
      <c r="B15" t="s">
        <v>5</v>
      </c>
      <c r="C15" t="s">
        <v>6</v>
      </c>
      <c r="D15">
        <v>9</v>
      </c>
      <c r="E15">
        <v>13</v>
      </c>
      <c r="F15">
        <v>11</v>
      </c>
      <c r="G15">
        <v>144</v>
      </c>
      <c r="H15">
        <f>VLOOKUP(Energy!A15,Reference_Values!A$1:H$27,8)</f>
        <v>37</v>
      </c>
      <c r="I15">
        <v>1</v>
      </c>
      <c r="J15" s="5">
        <f>135.3-(30.8*F15)+I15*((10*H15)+(934*(G15/100))+25)</f>
        <v>1536.46</v>
      </c>
      <c r="K15" t="s">
        <v>71</v>
      </c>
      <c r="L15" s="5">
        <f t="shared" si="0"/>
        <v>1536.46</v>
      </c>
      <c r="N15" s="5"/>
    </row>
    <row r="16" spans="1:14" x14ac:dyDescent="0.4">
      <c r="A16">
        <v>15</v>
      </c>
      <c r="B16" t="s">
        <v>5</v>
      </c>
      <c r="C16" t="s">
        <v>6</v>
      </c>
      <c r="D16">
        <v>14</v>
      </c>
      <c r="E16">
        <v>18</v>
      </c>
      <c r="F16">
        <v>16</v>
      </c>
      <c r="G16">
        <v>163</v>
      </c>
      <c r="H16">
        <f>VLOOKUP(Energy!A16,Reference_Values!A$1:H$27,8)</f>
        <v>54</v>
      </c>
      <c r="I16">
        <v>1</v>
      </c>
      <c r="J16" s="5">
        <f>135.3-(30.8*F16)+I16*((10*H16)+(934*(G16/100))+25)</f>
        <v>1729.92</v>
      </c>
      <c r="K16" t="s">
        <v>71</v>
      </c>
      <c r="L16" s="5">
        <f t="shared" si="0"/>
        <v>1729.92</v>
      </c>
      <c r="N16" s="5"/>
    </row>
    <row r="17" spans="1:14" x14ac:dyDescent="0.4">
      <c r="A17">
        <v>16</v>
      </c>
      <c r="B17" t="s">
        <v>3</v>
      </c>
      <c r="C17" t="s">
        <v>6</v>
      </c>
      <c r="D17">
        <v>19</v>
      </c>
      <c r="E17">
        <v>30</v>
      </c>
      <c r="F17">
        <v>24.5</v>
      </c>
      <c r="G17">
        <v>163</v>
      </c>
      <c r="H17">
        <f>VLOOKUP(Energy!A17,Reference_Values!A$1:H$27,8)</f>
        <v>57</v>
      </c>
      <c r="I17">
        <v>1</v>
      </c>
      <c r="J17" s="5">
        <f>354-(6.91*F17)+I17*((9.36*H17)+(726*(G17/100)))</f>
        <v>1901.6049999999998</v>
      </c>
      <c r="K17" t="s">
        <v>71</v>
      </c>
      <c r="L17" s="5">
        <f t="shared" si="0"/>
        <v>1901.6049999999998</v>
      </c>
      <c r="N17" s="5"/>
    </row>
    <row r="18" spans="1:14" x14ac:dyDescent="0.4">
      <c r="A18">
        <v>17</v>
      </c>
      <c r="B18" t="s">
        <v>3</v>
      </c>
      <c r="C18" t="s">
        <v>6</v>
      </c>
      <c r="D18">
        <v>31</v>
      </c>
      <c r="E18">
        <v>50</v>
      </c>
      <c r="F18">
        <v>40.5</v>
      </c>
      <c r="G18">
        <v>163</v>
      </c>
      <c r="H18">
        <f>VLOOKUP(Energy!A18,Reference_Values!A$1:H$27,8)</f>
        <v>57</v>
      </c>
      <c r="I18">
        <v>1</v>
      </c>
      <c r="J18" s="5">
        <f>354-(6.91*F18)+I18*((9.36*H18)+(726*(G18/100)))</f>
        <v>1791.0449999999998</v>
      </c>
      <c r="K18" t="s">
        <v>71</v>
      </c>
      <c r="L18" s="5">
        <f t="shared" si="0"/>
        <v>1791.0449999999998</v>
      </c>
      <c r="N18" s="5"/>
    </row>
    <row r="19" spans="1:14" x14ac:dyDescent="0.4">
      <c r="A19">
        <v>18</v>
      </c>
      <c r="B19" t="s">
        <v>3</v>
      </c>
      <c r="C19" t="s">
        <v>6</v>
      </c>
      <c r="D19">
        <v>51</v>
      </c>
      <c r="E19">
        <v>69</v>
      </c>
      <c r="F19">
        <v>60.5</v>
      </c>
      <c r="G19">
        <v>163</v>
      </c>
      <c r="H19">
        <f>VLOOKUP(Energy!A19,Reference_Values!A$1:H$27,8)</f>
        <v>57</v>
      </c>
      <c r="I19">
        <v>1</v>
      </c>
      <c r="J19" s="5">
        <f>354-(6.91*F19)+I19*((9.36*H19)+(726*(G19/100)))</f>
        <v>1652.8449999999998</v>
      </c>
      <c r="K19" t="s">
        <v>71</v>
      </c>
      <c r="L19" s="5">
        <f t="shared" si="0"/>
        <v>1652.8449999999998</v>
      </c>
      <c r="N19" s="5"/>
    </row>
    <row r="20" spans="1:14" x14ac:dyDescent="0.4">
      <c r="A20">
        <v>19</v>
      </c>
      <c r="B20" t="s">
        <v>7</v>
      </c>
      <c r="C20" t="s">
        <v>6</v>
      </c>
      <c r="D20">
        <v>70</v>
      </c>
      <c r="E20" t="s">
        <v>10</v>
      </c>
      <c r="F20">
        <v>75</v>
      </c>
      <c r="G20">
        <v>163</v>
      </c>
      <c r="H20">
        <f>VLOOKUP(Energy!A20,Reference_Values!A$1:H$27,8)</f>
        <v>57</v>
      </c>
      <c r="I20">
        <v>1</v>
      </c>
      <c r="J20" s="5">
        <f>354-(6.91*F20)+I20*((9.36*H20)+(726*(G20/100)))</f>
        <v>1552.6499999999999</v>
      </c>
      <c r="K20" t="s">
        <v>71</v>
      </c>
      <c r="L20" s="5">
        <f t="shared" si="0"/>
        <v>1552.6499999999999</v>
      </c>
      <c r="N20" s="5"/>
    </row>
    <row r="21" spans="1:14" x14ac:dyDescent="0.4">
      <c r="A21">
        <v>20</v>
      </c>
      <c r="B21" t="s">
        <v>8</v>
      </c>
      <c r="C21" t="s">
        <v>6</v>
      </c>
      <c r="D21">
        <v>14</v>
      </c>
      <c r="E21">
        <v>18</v>
      </c>
      <c r="F21">
        <v>16</v>
      </c>
      <c r="G21">
        <v>163</v>
      </c>
      <c r="H21">
        <f>VLOOKUP(Energy!A21,Reference_Values!A$1:H$27,8)</f>
        <v>67.25</v>
      </c>
      <c r="I21">
        <v>1</v>
      </c>
      <c r="J21" s="5">
        <f>135.3-(30.8*F21)+I21*((10*H21)+(934*(G21/100))+25)+340</f>
        <v>2202.42</v>
      </c>
      <c r="K21" t="s">
        <v>71</v>
      </c>
      <c r="L21" s="5">
        <f t="shared" si="0"/>
        <v>2202.42</v>
      </c>
      <c r="N21" s="5"/>
    </row>
    <row r="22" spans="1:14" x14ac:dyDescent="0.4">
      <c r="A22">
        <v>21</v>
      </c>
      <c r="B22" t="s">
        <v>8</v>
      </c>
      <c r="C22" t="s">
        <v>6</v>
      </c>
      <c r="D22">
        <v>19</v>
      </c>
      <c r="E22">
        <v>30</v>
      </c>
      <c r="F22">
        <v>24.5</v>
      </c>
      <c r="G22">
        <v>163</v>
      </c>
      <c r="H22">
        <f>VLOOKUP(Energy!A22,Reference_Values!A$1:H$27,8)</f>
        <v>70.25</v>
      </c>
      <c r="I22">
        <v>1</v>
      </c>
      <c r="J22" s="5">
        <f>354-(6.91*F22)+I22*((9.36*H22)+(726*(G22/100)))+340</f>
        <v>2365.625</v>
      </c>
      <c r="K22" t="s">
        <v>71</v>
      </c>
      <c r="L22" s="5">
        <f t="shared" si="0"/>
        <v>2365.625</v>
      </c>
      <c r="N22" s="5"/>
    </row>
    <row r="23" spans="1:14" x14ac:dyDescent="0.4">
      <c r="A23">
        <v>22</v>
      </c>
      <c r="B23" t="s">
        <v>8</v>
      </c>
      <c r="C23" t="s">
        <v>6</v>
      </c>
      <c r="D23">
        <v>31</v>
      </c>
      <c r="E23">
        <v>50</v>
      </c>
      <c r="F23">
        <v>40.5</v>
      </c>
      <c r="G23">
        <v>163</v>
      </c>
      <c r="H23">
        <f>VLOOKUP(Energy!A23,Reference_Values!A$1:H$27,8)</f>
        <v>70.25</v>
      </c>
      <c r="I23">
        <v>1</v>
      </c>
      <c r="J23" s="5">
        <f>354-(6.91*F23)+I23*((9.36*H23)+(726*(G23/100)))+340</f>
        <v>2255.0649999999996</v>
      </c>
      <c r="K23" t="s">
        <v>71</v>
      </c>
      <c r="L23" s="5">
        <f t="shared" si="0"/>
        <v>2255.0649999999996</v>
      </c>
      <c r="N23" s="5"/>
    </row>
    <row r="24" spans="1:14" x14ac:dyDescent="0.4">
      <c r="A24">
        <v>23</v>
      </c>
      <c r="B24" t="s">
        <v>9</v>
      </c>
      <c r="C24" t="s">
        <v>6</v>
      </c>
      <c r="D24">
        <v>14</v>
      </c>
      <c r="E24">
        <v>18</v>
      </c>
      <c r="F24">
        <v>16</v>
      </c>
      <c r="G24">
        <v>163</v>
      </c>
      <c r="H24">
        <f>VLOOKUP(Energy!A24,Reference_Values!A$1:H$27,8)</f>
        <v>57</v>
      </c>
      <c r="I24">
        <v>1</v>
      </c>
      <c r="J24" s="5">
        <f>135.3-(30.8*F24)+I24*((10*H24)+(934*(G24/100))+25)+500-170</f>
        <v>2089.92</v>
      </c>
      <c r="K24" t="s">
        <v>71</v>
      </c>
      <c r="L24" s="5">
        <f t="shared" si="0"/>
        <v>2089.92</v>
      </c>
      <c r="N24" s="5"/>
    </row>
    <row r="25" spans="1:14" x14ac:dyDescent="0.4">
      <c r="A25">
        <v>24</v>
      </c>
      <c r="B25" t="s">
        <v>9</v>
      </c>
      <c r="C25" t="s">
        <v>6</v>
      </c>
      <c r="D25">
        <v>19</v>
      </c>
      <c r="E25">
        <v>30</v>
      </c>
      <c r="F25">
        <v>24.5</v>
      </c>
      <c r="G25">
        <v>163</v>
      </c>
      <c r="H25">
        <f>VLOOKUP(Energy!A25,Reference_Values!A$1:H$27,8)</f>
        <v>57</v>
      </c>
      <c r="I25">
        <v>1</v>
      </c>
      <c r="J25" s="5">
        <f>354-(6.91*F25)+I25*((9.36*H25)+(726*(G25/100)))+500-170</f>
        <v>2231.6049999999996</v>
      </c>
      <c r="K25" t="s">
        <v>71</v>
      </c>
      <c r="L25" s="5">
        <f t="shared" si="0"/>
        <v>2231.6049999999996</v>
      </c>
      <c r="N25" s="5"/>
    </row>
    <row r="26" spans="1:14" x14ac:dyDescent="0.4">
      <c r="A26">
        <v>25</v>
      </c>
      <c r="B26" t="s">
        <v>9</v>
      </c>
      <c r="C26" t="s">
        <v>6</v>
      </c>
      <c r="D26">
        <v>31</v>
      </c>
      <c r="E26">
        <v>50</v>
      </c>
      <c r="F26">
        <v>40.5</v>
      </c>
      <c r="G26">
        <v>163</v>
      </c>
      <c r="H26">
        <f>VLOOKUP(Energy!A26,Reference_Values!A$1:H$27,8)</f>
        <v>57</v>
      </c>
      <c r="I26">
        <v>1</v>
      </c>
      <c r="J26" s="5">
        <f>354-(6.91*F26)+I26*((9.36*H26)+(726*(G26/100)))+500-170</f>
        <v>2121.0450000000001</v>
      </c>
      <c r="K26" t="s">
        <v>71</v>
      </c>
      <c r="L26" s="5">
        <f t="shared" si="0"/>
        <v>2121.0450000000001</v>
      </c>
      <c r="N26" s="5"/>
    </row>
    <row r="27" spans="1:14" x14ac:dyDescent="0.4">
      <c r="A27">
        <v>1</v>
      </c>
      <c r="B27" t="s">
        <v>1</v>
      </c>
      <c r="D27">
        <v>0</v>
      </c>
      <c r="E27" s="11">
        <v>0.499</v>
      </c>
      <c r="F27">
        <f>3/12</f>
        <v>0.25</v>
      </c>
      <c r="G27" s="4">
        <v>62</v>
      </c>
      <c r="H27">
        <f>VLOOKUP(Energy!A27,Reference_Values!A$1:H$27,8)</f>
        <v>6</v>
      </c>
      <c r="I27" t="s">
        <v>10</v>
      </c>
      <c r="J27" s="5" t="s">
        <v>10</v>
      </c>
      <c r="K27" t="s">
        <v>72</v>
      </c>
      <c r="L27" s="5" t="str">
        <f t="shared" si="0"/>
        <v>.</v>
      </c>
      <c r="N27" s="5"/>
    </row>
    <row r="28" spans="1:14" x14ac:dyDescent="0.4">
      <c r="A28">
        <v>2</v>
      </c>
      <c r="B28" t="s">
        <v>1</v>
      </c>
      <c r="D28" s="12">
        <v>0.5</v>
      </c>
      <c r="E28">
        <v>1</v>
      </c>
      <c r="F28" s="5">
        <v>0.75</v>
      </c>
      <c r="G28">
        <v>71</v>
      </c>
      <c r="H28">
        <f>VLOOKUP(Energy!A28,Reference_Values!A$1:H$27,8)</f>
        <v>9</v>
      </c>
      <c r="I28" t="s">
        <v>10</v>
      </c>
      <c r="J28" s="5">
        <f>(89*H28-100)+22</f>
        <v>723</v>
      </c>
      <c r="K28" t="s">
        <v>72</v>
      </c>
      <c r="L28" s="5">
        <f t="shared" si="0"/>
        <v>723</v>
      </c>
      <c r="N28" s="5"/>
    </row>
    <row r="29" spans="1:14" x14ac:dyDescent="0.4">
      <c r="A29">
        <v>3</v>
      </c>
      <c r="B29" t="s">
        <v>2</v>
      </c>
      <c r="D29">
        <v>1</v>
      </c>
      <c r="E29">
        <v>2</v>
      </c>
      <c r="F29">
        <v>2</v>
      </c>
      <c r="G29">
        <v>86</v>
      </c>
      <c r="H29">
        <f>VLOOKUP(Energy!A29,Reference_Values!A$1:H$27,8)</f>
        <v>12</v>
      </c>
      <c r="I29" t="s">
        <v>10</v>
      </c>
      <c r="J29" s="5">
        <f>(89*H29-100)+20</f>
        <v>988</v>
      </c>
      <c r="K29" t="s">
        <v>72</v>
      </c>
      <c r="L29" s="5">
        <f t="shared" si="0"/>
        <v>988</v>
      </c>
      <c r="N29" s="5"/>
    </row>
    <row r="30" spans="1:14" x14ac:dyDescent="0.4">
      <c r="A30">
        <v>4</v>
      </c>
      <c r="B30" t="s">
        <v>2</v>
      </c>
      <c r="C30" t="s">
        <v>4</v>
      </c>
      <c r="D30">
        <v>3</v>
      </c>
      <c r="E30">
        <v>3</v>
      </c>
      <c r="F30">
        <v>6</v>
      </c>
      <c r="G30">
        <v>115</v>
      </c>
      <c r="H30">
        <f>VLOOKUP(Energy!A30,Reference_Values!A$1:H$27,8)</f>
        <v>12</v>
      </c>
      <c r="I30">
        <v>1.1299999999999999</v>
      </c>
      <c r="J30" s="5">
        <f t="shared" ref="J30:J31" si="1">(89*H30-100)+20</f>
        <v>988</v>
      </c>
      <c r="K30" t="s">
        <v>72</v>
      </c>
      <c r="L30" s="5">
        <f t="shared" si="0"/>
        <v>988</v>
      </c>
      <c r="N30" s="5"/>
    </row>
    <row r="31" spans="1:14" x14ac:dyDescent="0.4">
      <c r="A31">
        <v>5</v>
      </c>
      <c r="B31" t="s">
        <v>2</v>
      </c>
      <c r="C31" t="s">
        <v>6</v>
      </c>
      <c r="D31">
        <v>3</v>
      </c>
      <c r="E31">
        <v>3</v>
      </c>
      <c r="F31">
        <v>6</v>
      </c>
      <c r="G31">
        <v>115</v>
      </c>
      <c r="H31">
        <f>VLOOKUP(Energy!A31,Reference_Values!A$1:H$27,8)</f>
        <v>12</v>
      </c>
      <c r="I31">
        <v>1.1599999999999999</v>
      </c>
      <c r="J31" s="5">
        <f t="shared" si="1"/>
        <v>988</v>
      </c>
      <c r="K31" t="s">
        <v>72</v>
      </c>
      <c r="L31" s="5">
        <f t="shared" si="0"/>
        <v>988</v>
      </c>
      <c r="N31" s="5"/>
    </row>
    <row r="32" spans="1:14" x14ac:dyDescent="0.4">
      <c r="A32">
        <v>6</v>
      </c>
      <c r="B32" t="s">
        <v>2</v>
      </c>
      <c r="C32" t="s">
        <v>4</v>
      </c>
      <c r="D32">
        <v>4</v>
      </c>
      <c r="E32">
        <v>8</v>
      </c>
      <c r="F32">
        <v>6</v>
      </c>
      <c r="G32">
        <v>115</v>
      </c>
      <c r="H32">
        <f>VLOOKUP(Energy!A32,Reference_Values!A$1:H$27,8)</f>
        <v>20</v>
      </c>
      <c r="I32">
        <v>1.1299999999999999</v>
      </c>
      <c r="J32" s="5">
        <f>88.5-(61.9*F32)+I32*((26.7*H32)+(903*(G32/100))+20)</f>
        <v>1516.5684999999999</v>
      </c>
      <c r="K32" t="s">
        <v>72</v>
      </c>
      <c r="L32" s="5">
        <f t="shared" si="0"/>
        <v>1516.5684999999999</v>
      </c>
      <c r="N32" s="5"/>
    </row>
    <row r="33" spans="1:14" x14ac:dyDescent="0.4">
      <c r="A33">
        <v>7</v>
      </c>
      <c r="B33" t="s">
        <v>2</v>
      </c>
      <c r="C33" t="s">
        <v>6</v>
      </c>
      <c r="D33">
        <v>4</v>
      </c>
      <c r="E33">
        <v>8</v>
      </c>
      <c r="F33">
        <v>6</v>
      </c>
      <c r="G33">
        <v>115</v>
      </c>
      <c r="H33">
        <f>VLOOKUP(Energy!A33,Reference_Values!A$1:H$27,8)</f>
        <v>20</v>
      </c>
      <c r="I33">
        <v>1.1599999999999999</v>
      </c>
      <c r="J33" s="5">
        <f>135.3-(30.8*F33)+I33*((10*H33)+(934*(G33/100))+20)</f>
        <v>1451.6559999999997</v>
      </c>
      <c r="K33" t="s">
        <v>72</v>
      </c>
      <c r="L33" s="5">
        <f t="shared" si="0"/>
        <v>1451.6559999999997</v>
      </c>
      <c r="N33" s="5"/>
    </row>
    <row r="34" spans="1:14" x14ac:dyDescent="0.4">
      <c r="A34">
        <v>8</v>
      </c>
      <c r="B34" t="s">
        <v>5</v>
      </c>
      <c r="C34" t="s">
        <v>4</v>
      </c>
      <c r="D34">
        <v>9</v>
      </c>
      <c r="E34">
        <v>13</v>
      </c>
      <c r="F34">
        <v>11</v>
      </c>
      <c r="G34">
        <v>144</v>
      </c>
      <c r="H34">
        <f>VLOOKUP(Energy!A34,Reference_Values!A$1:H$27,8)</f>
        <v>36</v>
      </c>
      <c r="I34">
        <v>1.3</v>
      </c>
      <c r="J34" s="5">
        <f>88.5-(61.9*F34)+I34*((26.7*H34)+(903*(G34/100))+25)</f>
        <v>2380.076</v>
      </c>
      <c r="K34" t="s">
        <v>72</v>
      </c>
      <c r="L34" s="5">
        <f t="shared" si="0"/>
        <v>2380.076</v>
      </c>
      <c r="N34" s="5"/>
    </row>
    <row r="35" spans="1:14" x14ac:dyDescent="0.4">
      <c r="A35">
        <v>9</v>
      </c>
      <c r="B35" t="s">
        <v>5</v>
      </c>
      <c r="C35" t="s">
        <v>4</v>
      </c>
      <c r="D35">
        <v>14</v>
      </c>
      <c r="E35">
        <v>18</v>
      </c>
      <c r="F35">
        <v>16</v>
      </c>
      <c r="G35">
        <v>174</v>
      </c>
      <c r="H35">
        <f>VLOOKUP(Energy!A35,Reference_Values!A$1:H$27,8)</f>
        <v>61</v>
      </c>
      <c r="I35">
        <v>1.3</v>
      </c>
      <c r="J35" s="5">
        <f>88.5-(61.9*F35)+I35*((26.7*H35)+(903*(G35/100))+25)</f>
        <v>3290.4960000000005</v>
      </c>
      <c r="K35" t="s">
        <v>72</v>
      </c>
      <c r="L35" s="5">
        <f t="shared" si="0"/>
        <v>3290.4960000000005</v>
      </c>
      <c r="N35" s="5"/>
    </row>
    <row r="36" spans="1:14" x14ac:dyDescent="0.4">
      <c r="A36">
        <v>10</v>
      </c>
      <c r="B36" t="s">
        <v>3</v>
      </c>
      <c r="C36" t="s">
        <v>4</v>
      </c>
      <c r="D36">
        <v>19</v>
      </c>
      <c r="E36">
        <v>30</v>
      </c>
      <c r="F36">
        <v>24.5</v>
      </c>
      <c r="G36">
        <v>177</v>
      </c>
      <c r="H36">
        <f>VLOOKUP(Energy!A36,Reference_Values!A$1:H$27,8)</f>
        <v>70</v>
      </c>
      <c r="I36">
        <v>1.1100000000000001</v>
      </c>
      <c r="J36" s="5">
        <f>662-(9.53*F36)+I36*((15.91*H36)+(539.6*(G36/100)))</f>
        <v>2724.8741200000004</v>
      </c>
      <c r="K36" t="s">
        <v>72</v>
      </c>
      <c r="L36" s="5">
        <f t="shared" si="0"/>
        <v>2724.8741200000004</v>
      </c>
      <c r="N36" s="5"/>
    </row>
    <row r="37" spans="1:14" x14ac:dyDescent="0.4">
      <c r="A37">
        <v>11</v>
      </c>
      <c r="B37" t="s">
        <v>3</v>
      </c>
      <c r="C37" t="s">
        <v>4</v>
      </c>
      <c r="D37">
        <v>31</v>
      </c>
      <c r="E37">
        <v>50</v>
      </c>
      <c r="F37">
        <v>40.5</v>
      </c>
      <c r="G37">
        <v>177</v>
      </c>
      <c r="H37">
        <f>VLOOKUP(Energy!A37,Reference_Values!A$1:H$27,8)</f>
        <v>70</v>
      </c>
      <c r="I37">
        <v>1.1100000000000001</v>
      </c>
      <c r="J37" s="5">
        <f>662-(9.53*F37)+I37*((15.91*H37)+(539.6*(G37/100)))</f>
        <v>2572.3941200000004</v>
      </c>
      <c r="K37" t="s">
        <v>72</v>
      </c>
      <c r="L37" s="5">
        <f t="shared" si="0"/>
        <v>2572.3941200000004</v>
      </c>
      <c r="N37" s="5"/>
    </row>
    <row r="38" spans="1:14" x14ac:dyDescent="0.4">
      <c r="A38">
        <v>12</v>
      </c>
      <c r="B38" t="s">
        <v>3</v>
      </c>
      <c r="C38" t="s">
        <v>4</v>
      </c>
      <c r="D38">
        <v>51</v>
      </c>
      <c r="E38">
        <v>69</v>
      </c>
      <c r="F38">
        <v>60.5</v>
      </c>
      <c r="G38">
        <v>177</v>
      </c>
      <c r="H38">
        <f>VLOOKUP(Energy!A38,Reference_Values!A$1:H$27,8)</f>
        <v>70</v>
      </c>
      <c r="I38">
        <v>1.1100000000000001</v>
      </c>
      <c r="J38" s="5">
        <f>662-(9.53*F38)+I38*((15.91*H38)+(539.6*(G38/100)))</f>
        <v>2381.7941200000005</v>
      </c>
      <c r="K38" t="s">
        <v>72</v>
      </c>
      <c r="L38" s="5">
        <f t="shared" si="0"/>
        <v>2381.7941200000005</v>
      </c>
      <c r="N38" s="5"/>
    </row>
    <row r="39" spans="1:14" x14ac:dyDescent="0.4">
      <c r="A39">
        <v>13</v>
      </c>
      <c r="B39" t="s">
        <v>7</v>
      </c>
      <c r="C39" t="s">
        <v>4</v>
      </c>
      <c r="D39">
        <v>70</v>
      </c>
      <c r="E39" t="s">
        <v>10</v>
      </c>
      <c r="F39">
        <v>75</v>
      </c>
      <c r="G39">
        <v>177</v>
      </c>
      <c r="H39">
        <f>VLOOKUP(Energy!A39,Reference_Values!A$1:H$27,8)</f>
        <v>70</v>
      </c>
      <c r="I39">
        <v>1.1100000000000001</v>
      </c>
      <c r="J39" s="5">
        <f>662-(9.53*F39)+I39*((15.91*H39)+(539.6*(G39/100)))</f>
        <v>2243.6091200000005</v>
      </c>
      <c r="K39" t="s">
        <v>72</v>
      </c>
      <c r="L39" s="5">
        <f t="shared" si="0"/>
        <v>2243.6091200000005</v>
      </c>
      <c r="N39" s="5"/>
    </row>
    <row r="40" spans="1:14" x14ac:dyDescent="0.4">
      <c r="A40">
        <v>14</v>
      </c>
      <c r="B40" t="s">
        <v>5</v>
      </c>
      <c r="C40" t="s">
        <v>6</v>
      </c>
      <c r="D40">
        <v>9</v>
      </c>
      <c r="E40">
        <v>13</v>
      </c>
      <c r="F40">
        <v>11</v>
      </c>
      <c r="G40">
        <v>144</v>
      </c>
      <c r="H40">
        <f>VLOOKUP(Energy!A40,Reference_Values!A$1:H$27,8)</f>
        <v>37</v>
      </c>
      <c r="I40">
        <v>1.1599999999999999</v>
      </c>
      <c r="J40" s="5">
        <f>135.3-(30.8*F40)+I40*((10*H40)+(934*(G40/100))+25)</f>
        <v>1814.8535999999999</v>
      </c>
      <c r="K40" t="s">
        <v>72</v>
      </c>
      <c r="L40" s="5">
        <f t="shared" si="0"/>
        <v>1814.8535999999999</v>
      </c>
      <c r="N40" s="5"/>
    </row>
    <row r="41" spans="1:14" x14ac:dyDescent="0.4">
      <c r="A41">
        <v>15</v>
      </c>
      <c r="B41" t="s">
        <v>5</v>
      </c>
      <c r="C41" t="s">
        <v>6</v>
      </c>
      <c r="D41">
        <v>14</v>
      </c>
      <c r="E41">
        <v>18</v>
      </c>
      <c r="F41">
        <v>16</v>
      </c>
      <c r="G41">
        <v>163</v>
      </c>
      <c r="H41">
        <f>VLOOKUP(Energy!A41,Reference_Values!A$1:H$27,8)</f>
        <v>54</v>
      </c>
      <c r="I41">
        <v>1.1599999999999999</v>
      </c>
      <c r="J41" s="5">
        <f>135.3-(30.8*F41)+I41*((10*H41)+(934*(G41/100))+25)</f>
        <v>2063.9072000000001</v>
      </c>
      <c r="K41" t="s">
        <v>72</v>
      </c>
      <c r="L41" s="5">
        <f t="shared" si="0"/>
        <v>2063.9072000000001</v>
      </c>
      <c r="N41" s="5"/>
    </row>
    <row r="42" spans="1:14" x14ac:dyDescent="0.4">
      <c r="A42">
        <v>16</v>
      </c>
      <c r="B42" t="s">
        <v>3</v>
      </c>
      <c r="C42" t="s">
        <v>6</v>
      </c>
      <c r="D42">
        <v>19</v>
      </c>
      <c r="E42">
        <v>30</v>
      </c>
      <c r="F42">
        <v>24.5</v>
      </c>
      <c r="G42">
        <v>163</v>
      </c>
      <c r="H42">
        <f>VLOOKUP(Energy!A42,Reference_Values!A$1:H$27,8)</f>
        <v>57</v>
      </c>
      <c r="I42">
        <v>1.1200000000000001</v>
      </c>
      <c r="J42" s="5">
        <f>354-(6.91*F42)+I42*((9.36*H42)+(726*(G42/100)))</f>
        <v>2107.6330000000003</v>
      </c>
      <c r="K42" t="s">
        <v>72</v>
      </c>
      <c r="L42" s="5">
        <f t="shared" si="0"/>
        <v>2107.6330000000003</v>
      </c>
      <c r="N42" s="5"/>
    </row>
    <row r="43" spans="1:14" x14ac:dyDescent="0.4">
      <c r="A43">
        <v>17</v>
      </c>
      <c r="B43" t="s">
        <v>3</v>
      </c>
      <c r="C43" t="s">
        <v>6</v>
      </c>
      <c r="D43">
        <v>31</v>
      </c>
      <c r="E43">
        <v>50</v>
      </c>
      <c r="F43">
        <v>40.5</v>
      </c>
      <c r="G43">
        <v>163</v>
      </c>
      <c r="H43">
        <f>VLOOKUP(Energy!A43,Reference_Values!A$1:H$27,8)</f>
        <v>57</v>
      </c>
      <c r="I43">
        <v>1.1200000000000001</v>
      </c>
      <c r="J43" s="5">
        <f>354-(6.91*F43)+I43*((9.36*H43)+(726*(G43/100)))</f>
        <v>1997.0730000000001</v>
      </c>
      <c r="K43" t="s">
        <v>72</v>
      </c>
      <c r="L43" s="5">
        <f t="shared" si="0"/>
        <v>1997.0730000000001</v>
      </c>
      <c r="N43" s="5"/>
    </row>
    <row r="44" spans="1:14" x14ac:dyDescent="0.4">
      <c r="A44">
        <v>18</v>
      </c>
      <c r="B44" t="s">
        <v>3</v>
      </c>
      <c r="C44" t="s">
        <v>6</v>
      </c>
      <c r="D44">
        <v>51</v>
      </c>
      <c r="E44">
        <v>69</v>
      </c>
      <c r="F44">
        <v>60.5</v>
      </c>
      <c r="G44">
        <v>163</v>
      </c>
      <c r="H44">
        <f>VLOOKUP(Energy!A44,Reference_Values!A$1:H$27,8)</f>
        <v>57</v>
      </c>
      <c r="I44">
        <v>1.1200000000000001</v>
      </c>
      <c r="J44" s="5">
        <f>354-(6.91*F44)+I44*((9.36*H44)+(726*(G44/100)))</f>
        <v>1858.873</v>
      </c>
      <c r="K44" t="s">
        <v>72</v>
      </c>
      <c r="L44" s="5">
        <f t="shared" si="0"/>
        <v>1858.873</v>
      </c>
      <c r="N44" s="5"/>
    </row>
    <row r="45" spans="1:14" x14ac:dyDescent="0.4">
      <c r="A45">
        <v>19</v>
      </c>
      <c r="B45" t="s">
        <v>7</v>
      </c>
      <c r="C45" t="s">
        <v>6</v>
      </c>
      <c r="D45">
        <v>70</v>
      </c>
      <c r="E45" t="s">
        <v>10</v>
      </c>
      <c r="F45">
        <v>75</v>
      </c>
      <c r="G45">
        <v>163</v>
      </c>
      <c r="H45">
        <f>VLOOKUP(Energy!A45,Reference_Values!A$1:H$27,8)</f>
        <v>57</v>
      </c>
      <c r="I45">
        <v>1.1200000000000001</v>
      </c>
      <c r="J45" s="5">
        <f>354-(6.91*F45)+I45*((9.36*H45)+(726*(G45/100)))</f>
        <v>1758.6780000000001</v>
      </c>
      <c r="K45" t="s">
        <v>72</v>
      </c>
      <c r="L45" s="5">
        <f t="shared" si="0"/>
        <v>1758.6780000000001</v>
      </c>
      <c r="N45" s="5"/>
    </row>
    <row r="46" spans="1:14" x14ac:dyDescent="0.4">
      <c r="A46">
        <v>20</v>
      </c>
      <c r="B46" t="s">
        <v>8</v>
      </c>
      <c r="C46" t="s">
        <v>6</v>
      </c>
      <c r="D46">
        <v>14</v>
      </c>
      <c r="E46">
        <v>18</v>
      </c>
      <c r="F46">
        <v>16</v>
      </c>
      <c r="G46">
        <v>163</v>
      </c>
      <c r="H46">
        <f>VLOOKUP(Energy!A46,Reference_Values!A$1:H$27,8)</f>
        <v>67.25</v>
      </c>
      <c r="I46">
        <v>1.1200000000000001</v>
      </c>
      <c r="J46" s="5">
        <f>135.3-(30.8*F46)+I46*((10*H46)+(934*(G46/100))+25)+340</f>
        <v>2468.8104000000003</v>
      </c>
      <c r="K46" t="s">
        <v>72</v>
      </c>
      <c r="L46" s="5">
        <f t="shared" si="0"/>
        <v>2468.8104000000003</v>
      </c>
      <c r="N46" s="5"/>
    </row>
    <row r="47" spans="1:14" x14ac:dyDescent="0.4">
      <c r="A47">
        <v>21</v>
      </c>
      <c r="B47" t="s">
        <v>8</v>
      </c>
      <c r="C47" t="s">
        <v>6</v>
      </c>
      <c r="D47">
        <v>19</v>
      </c>
      <c r="E47">
        <v>30</v>
      </c>
      <c r="F47">
        <v>24.5</v>
      </c>
      <c r="G47">
        <v>163</v>
      </c>
      <c r="H47">
        <f>VLOOKUP(Energy!A47,Reference_Values!A$1:H$27,8)</f>
        <v>70.25</v>
      </c>
      <c r="I47">
        <v>1.1200000000000001</v>
      </c>
      <c r="J47" s="5">
        <f>354-(6.91*F47)+I47*((9.36*H47)+(726*(G47/100)))+340</f>
        <v>2586.5353999999998</v>
      </c>
      <c r="K47" t="s">
        <v>72</v>
      </c>
      <c r="L47" s="5">
        <f t="shared" si="0"/>
        <v>2586.5353999999998</v>
      </c>
      <c r="N47" s="5"/>
    </row>
    <row r="48" spans="1:14" x14ac:dyDescent="0.4">
      <c r="A48">
        <v>22</v>
      </c>
      <c r="B48" t="s">
        <v>8</v>
      </c>
      <c r="C48" t="s">
        <v>6</v>
      </c>
      <c r="D48">
        <v>31</v>
      </c>
      <c r="E48">
        <v>50</v>
      </c>
      <c r="F48">
        <v>40.5</v>
      </c>
      <c r="G48">
        <v>163</v>
      </c>
      <c r="H48">
        <f>VLOOKUP(Energy!A48,Reference_Values!A$1:H$27,8)</f>
        <v>70.25</v>
      </c>
      <c r="I48">
        <v>1.1200000000000001</v>
      </c>
      <c r="J48" s="5">
        <f>354-(6.91*F48)+I48*((9.36*H48)+(726*(G48/100)))+340</f>
        <v>2475.9753999999998</v>
      </c>
      <c r="K48" t="s">
        <v>72</v>
      </c>
      <c r="L48" s="5">
        <f t="shared" si="0"/>
        <v>2475.9753999999998</v>
      </c>
      <c r="N48" s="5"/>
    </row>
    <row r="49" spans="1:14" x14ac:dyDescent="0.4">
      <c r="A49">
        <v>23</v>
      </c>
      <c r="B49" t="s">
        <v>9</v>
      </c>
      <c r="C49" t="s">
        <v>6</v>
      </c>
      <c r="D49">
        <v>14</v>
      </c>
      <c r="E49">
        <v>18</v>
      </c>
      <c r="F49">
        <v>16</v>
      </c>
      <c r="G49">
        <v>163</v>
      </c>
      <c r="H49">
        <f>VLOOKUP(Energy!A49,Reference_Values!A$1:H$27,8)</f>
        <v>57</v>
      </c>
      <c r="I49">
        <v>1.1200000000000001</v>
      </c>
      <c r="J49" s="5">
        <f>135.3-(30.8*F49)+I49*((10*H49)+(934*(G49/100))+25)+500-170</f>
        <v>2344.0104000000001</v>
      </c>
      <c r="K49" t="s">
        <v>72</v>
      </c>
      <c r="L49" s="5">
        <f t="shared" si="0"/>
        <v>2344.0104000000001</v>
      </c>
      <c r="N49" s="5"/>
    </row>
    <row r="50" spans="1:14" x14ac:dyDescent="0.4">
      <c r="A50">
        <v>24</v>
      </c>
      <c r="B50" t="s">
        <v>9</v>
      </c>
      <c r="C50" t="s">
        <v>6</v>
      </c>
      <c r="D50">
        <v>19</v>
      </c>
      <c r="E50">
        <v>30</v>
      </c>
      <c r="F50">
        <v>24.5</v>
      </c>
      <c r="G50">
        <v>163</v>
      </c>
      <c r="H50">
        <f>VLOOKUP(Energy!A50,Reference_Values!A$1:H$27,8)</f>
        <v>57</v>
      </c>
      <c r="I50">
        <v>1.1200000000000001</v>
      </c>
      <c r="J50" s="5">
        <f>354-(6.91*F50)+I50*((9.36*H50)+(726*(G50/100)))+500-170</f>
        <v>2437.6330000000003</v>
      </c>
      <c r="K50" t="s">
        <v>72</v>
      </c>
      <c r="L50" s="5">
        <f t="shared" si="0"/>
        <v>2437.6330000000003</v>
      </c>
      <c r="N50" s="5"/>
    </row>
    <row r="51" spans="1:14" x14ac:dyDescent="0.4">
      <c r="A51">
        <v>25</v>
      </c>
      <c r="B51" t="s">
        <v>9</v>
      </c>
      <c r="C51" t="s">
        <v>6</v>
      </c>
      <c r="D51">
        <v>31</v>
      </c>
      <c r="E51">
        <v>50</v>
      </c>
      <c r="F51">
        <v>40.5</v>
      </c>
      <c r="G51">
        <v>163</v>
      </c>
      <c r="H51">
        <f>VLOOKUP(Energy!A51,Reference_Values!A$1:H$27,8)</f>
        <v>57</v>
      </c>
      <c r="I51">
        <v>1.1200000000000001</v>
      </c>
      <c r="J51" s="5">
        <f>354-(6.91*F51)+I51*((9.36*H51)+(726*(G51/100)))+500-170</f>
        <v>2327.0730000000003</v>
      </c>
      <c r="K51" t="s">
        <v>72</v>
      </c>
      <c r="L51" s="5">
        <f t="shared" si="0"/>
        <v>2327.0730000000003</v>
      </c>
      <c r="N51" s="5"/>
    </row>
    <row r="52" spans="1:14" x14ac:dyDescent="0.4">
      <c r="A52">
        <v>1</v>
      </c>
      <c r="B52" t="s">
        <v>1</v>
      </c>
      <c r="D52">
        <v>0</v>
      </c>
      <c r="E52" s="11">
        <v>0.499</v>
      </c>
      <c r="F52">
        <f>3/12</f>
        <v>0.25</v>
      </c>
      <c r="G52" s="4">
        <v>62</v>
      </c>
      <c r="H52">
        <f>VLOOKUP(Energy!A52,Reference_Values!A$1:H$27,8)</f>
        <v>6</v>
      </c>
      <c r="I52" t="s">
        <v>10</v>
      </c>
      <c r="J52" s="5" t="s">
        <v>10</v>
      </c>
      <c r="K52" t="s">
        <v>73</v>
      </c>
      <c r="L52" s="5" t="str">
        <f t="shared" si="0"/>
        <v>.</v>
      </c>
      <c r="N52" s="5"/>
    </row>
    <row r="53" spans="1:14" x14ac:dyDescent="0.4">
      <c r="A53">
        <v>2</v>
      </c>
      <c r="B53" t="s">
        <v>1</v>
      </c>
      <c r="D53" s="12">
        <v>0.5</v>
      </c>
      <c r="E53">
        <v>1</v>
      </c>
      <c r="F53" s="5">
        <v>0.75</v>
      </c>
      <c r="G53">
        <v>71</v>
      </c>
      <c r="H53">
        <f>VLOOKUP(Energy!A53,Reference_Values!A$1:H$27,8)</f>
        <v>9</v>
      </c>
      <c r="I53" t="s">
        <v>10</v>
      </c>
      <c r="J53" s="5">
        <f>(89*H53-100)+22</f>
        <v>723</v>
      </c>
      <c r="K53" t="s">
        <v>73</v>
      </c>
      <c r="L53" s="5">
        <f t="shared" si="0"/>
        <v>723</v>
      </c>
      <c r="N53" s="5"/>
    </row>
    <row r="54" spans="1:14" x14ac:dyDescent="0.4">
      <c r="A54">
        <v>3</v>
      </c>
      <c r="B54" t="s">
        <v>2</v>
      </c>
      <c r="D54">
        <v>1</v>
      </c>
      <c r="E54">
        <v>2</v>
      </c>
      <c r="F54">
        <v>2</v>
      </c>
      <c r="G54">
        <v>86</v>
      </c>
      <c r="H54">
        <f>VLOOKUP(Energy!A54,Reference_Values!A$1:H$27,8)</f>
        <v>12</v>
      </c>
      <c r="I54" t="s">
        <v>10</v>
      </c>
      <c r="J54" s="5">
        <f>(89*H54-100)+20</f>
        <v>988</v>
      </c>
      <c r="K54" t="s">
        <v>73</v>
      </c>
      <c r="L54" s="5">
        <f t="shared" si="0"/>
        <v>988</v>
      </c>
      <c r="N54" s="5"/>
    </row>
    <row r="55" spans="1:14" x14ac:dyDescent="0.4">
      <c r="A55">
        <v>4</v>
      </c>
      <c r="B55" t="s">
        <v>2</v>
      </c>
      <c r="C55" t="s">
        <v>4</v>
      </c>
      <c r="D55">
        <v>3</v>
      </c>
      <c r="E55">
        <v>3</v>
      </c>
      <c r="F55">
        <v>6</v>
      </c>
      <c r="G55">
        <v>115</v>
      </c>
      <c r="H55">
        <f>VLOOKUP(Energy!A55,Reference_Values!A$1:H$27,8)</f>
        <v>12</v>
      </c>
      <c r="I55">
        <v>1.26</v>
      </c>
      <c r="J55" s="5">
        <f t="shared" ref="J55:J56" si="2">(89*H55-100)+20</f>
        <v>988</v>
      </c>
      <c r="K55" t="s">
        <v>73</v>
      </c>
      <c r="L55" s="5">
        <f t="shared" si="0"/>
        <v>988</v>
      </c>
      <c r="N55" s="5"/>
    </row>
    <row r="56" spans="1:14" x14ac:dyDescent="0.4">
      <c r="A56">
        <v>5</v>
      </c>
      <c r="B56" t="s">
        <v>2</v>
      </c>
      <c r="C56" t="s">
        <v>6</v>
      </c>
      <c r="D56">
        <v>3</v>
      </c>
      <c r="E56">
        <v>3</v>
      </c>
      <c r="F56">
        <v>6</v>
      </c>
      <c r="G56">
        <v>115</v>
      </c>
      <c r="H56">
        <f>VLOOKUP(Energy!A56,Reference_Values!A$1:H$27,8)</f>
        <v>12</v>
      </c>
      <c r="I56">
        <v>1.31</v>
      </c>
      <c r="J56" s="5">
        <f t="shared" si="2"/>
        <v>988</v>
      </c>
      <c r="K56" t="s">
        <v>73</v>
      </c>
      <c r="L56" s="5">
        <f t="shared" si="0"/>
        <v>988</v>
      </c>
      <c r="N56" s="5"/>
    </row>
    <row r="57" spans="1:14" x14ac:dyDescent="0.4">
      <c r="A57">
        <v>6</v>
      </c>
      <c r="B57" t="s">
        <v>2</v>
      </c>
      <c r="C57" t="s">
        <v>4</v>
      </c>
      <c r="D57">
        <v>4</v>
      </c>
      <c r="E57">
        <v>8</v>
      </c>
      <c r="F57">
        <v>6</v>
      </c>
      <c r="G57">
        <v>115</v>
      </c>
      <c r="H57">
        <f>VLOOKUP(Energy!A57,Reference_Values!A$1:H$27,8)</f>
        <v>20</v>
      </c>
      <c r="I57">
        <v>1.26</v>
      </c>
      <c r="J57" s="5">
        <f>88.5-(61.9*F57)+I57*((26.7*H57)+(903*(G57/100))+20)</f>
        <v>1723.587</v>
      </c>
      <c r="K57" t="s">
        <v>73</v>
      </c>
      <c r="L57" s="5">
        <f t="shared" si="0"/>
        <v>1723.587</v>
      </c>
      <c r="N57" s="5"/>
    </row>
    <row r="58" spans="1:14" x14ac:dyDescent="0.4">
      <c r="A58">
        <v>7</v>
      </c>
      <c r="B58" t="s">
        <v>2</v>
      </c>
      <c r="C58" t="s">
        <v>6</v>
      </c>
      <c r="D58">
        <v>4</v>
      </c>
      <c r="E58">
        <v>8</v>
      </c>
      <c r="F58">
        <v>6</v>
      </c>
      <c r="G58">
        <v>115</v>
      </c>
      <c r="H58">
        <f>VLOOKUP(Energy!A58,Reference_Values!A$1:H$27,8)</f>
        <v>20</v>
      </c>
      <c r="I58">
        <v>1.31</v>
      </c>
      <c r="J58" s="5">
        <f>135.3-(30.8*F58)+I58*((10*H58)+(934*(G58/100))+20)</f>
        <v>1645.771</v>
      </c>
      <c r="K58" t="s">
        <v>73</v>
      </c>
      <c r="L58" s="5">
        <f t="shared" si="0"/>
        <v>1645.771</v>
      </c>
      <c r="N58" s="5"/>
    </row>
    <row r="59" spans="1:14" x14ac:dyDescent="0.4">
      <c r="A59">
        <v>8</v>
      </c>
      <c r="B59" t="s">
        <v>5</v>
      </c>
      <c r="C59" t="s">
        <v>4</v>
      </c>
      <c r="D59">
        <v>9</v>
      </c>
      <c r="E59">
        <v>13</v>
      </c>
      <c r="F59">
        <v>11</v>
      </c>
      <c r="G59">
        <v>144</v>
      </c>
      <c r="H59">
        <f>VLOOKUP(Energy!A59,Reference_Values!A$1:H$27,8)</f>
        <v>36</v>
      </c>
      <c r="I59">
        <v>1.26</v>
      </c>
      <c r="J59" s="5">
        <f>88.5-(61.9*F59)+I59*((26.7*H59)+(903*(G59/100))+25)</f>
        <v>2288.6151999999997</v>
      </c>
      <c r="K59" t="s">
        <v>73</v>
      </c>
      <c r="L59" s="5">
        <f t="shared" si="0"/>
        <v>2288.6151999999997</v>
      </c>
      <c r="N59" s="5"/>
    </row>
    <row r="60" spans="1:14" x14ac:dyDescent="0.4">
      <c r="A60">
        <v>9</v>
      </c>
      <c r="B60" t="s">
        <v>5</v>
      </c>
      <c r="C60" t="s">
        <v>4</v>
      </c>
      <c r="D60">
        <v>14</v>
      </c>
      <c r="E60">
        <v>18</v>
      </c>
      <c r="F60">
        <v>16</v>
      </c>
      <c r="G60">
        <v>174</v>
      </c>
      <c r="H60">
        <f>VLOOKUP(Energy!A60,Reference_Values!A$1:H$27,8)</f>
        <v>61</v>
      </c>
      <c r="I60">
        <v>1.26</v>
      </c>
      <c r="J60" s="5">
        <f>88.5-(61.9*F60)+I60*((26.7*H60)+(903*(G60/100))+25)</f>
        <v>3161.4992000000002</v>
      </c>
      <c r="K60" t="s">
        <v>73</v>
      </c>
      <c r="L60" s="5">
        <f t="shared" si="0"/>
        <v>3161.4992000000002</v>
      </c>
      <c r="N60" s="5"/>
    </row>
    <row r="61" spans="1:14" x14ac:dyDescent="0.4">
      <c r="A61">
        <v>10</v>
      </c>
      <c r="B61" t="s">
        <v>3</v>
      </c>
      <c r="C61" t="s">
        <v>4</v>
      </c>
      <c r="D61">
        <v>19</v>
      </c>
      <c r="E61">
        <v>30</v>
      </c>
      <c r="F61">
        <v>24.5</v>
      </c>
      <c r="G61">
        <v>177</v>
      </c>
      <c r="H61">
        <f>VLOOKUP(Energy!A61,Reference_Values!A$1:H$27,8)</f>
        <v>70</v>
      </c>
      <c r="I61">
        <v>1.25</v>
      </c>
      <c r="J61" s="5">
        <f>662-(9.53*F61)+I61*((15.91*H61)+(539.6*(G61/100)))</f>
        <v>3014.5050000000006</v>
      </c>
      <c r="K61" t="s">
        <v>73</v>
      </c>
      <c r="L61" s="5">
        <f t="shared" si="0"/>
        <v>3014.5050000000006</v>
      </c>
      <c r="N61" s="5"/>
    </row>
    <row r="62" spans="1:14" x14ac:dyDescent="0.4">
      <c r="A62">
        <v>11</v>
      </c>
      <c r="B62" t="s">
        <v>3</v>
      </c>
      <c r="C62" t="s">
        <v>4</v>
      </c>
      <c r="D62">
        <v>31</v>
      </c>
      <c r="E62">
        <v>50</v>
      </c>
      <c r="F62">
        <v>40.5</v>
      </c>
      <c r="G62">
        <v>177</v>
      </c>
      <c r="H62">
        <f>VLOOKUP(Energy!A62,Reference_Values!A$1:H$27,8)</f>
        <v>70</v>
      </c>
      <c r="I62">
        <v>1.25</v>
      </c>
      <c r="J62" s="5">
        <f>662-(9.53*F62)+I62*((15.91*H62)+(539.6*(G62/100)))</f>
        <v>2862.0250000000005</v>
      </c>
      <c r="K62" t="s">
        <v>73</v>
      </c>
      <c r="L62" s="5">
        <f t="shared" si="0"/>
        <v>2862.0250000000005</v>
      </c>
      <c r="N62" s="5"/>
    </row>
    <row r="63" spans="1:14" x14ac:dyDescent="0.4">
      <c r="A63">
        <v>12</v>
      </c>
      <c r="B63" t="s">
        <v>3</v>
      </c>
      <c r="C63" t="s">
        <v>4</v>
      </c>
      <c r="D63">
        <v>51</v>
      </c>
      <c r="E63">
        <v>69</v>
      </c>
      <c r="F63">
        <v>60.5</v>
      </c>
      <c r="G63">
        <v>177</v>
      </c>
      <c r="H63">
        <f>VLOOKUP(Energy!A63,Reference_Values!A$1:H$27,8)</f>
        <v>70</v>
      </c>
      <c r="I63">
        <v>1.25</v>
      </c>
      <c r="J63" s="5">
        <f>662-(9.53*F63)+I63*((15.91*H63)+(539.6*(G63/100)))</f>
        <v>2671.4250000000006</v>
      </c>
      <c r="K63" t="s">
        <v>73</v>
      </c>
      <c r="L63" s="5">
        <f t="shared" si="0"/>
        <v>2671.4250000000006</v>
      </c>
      <c r="N63" s="5"/>
    </row>
    <row r="64" spans="1:14" x14ac:dyDescent="0.4">
      <c r="A64">
        <v>13</v>
      </c>
      <c r="B64" t="s">
        <v>7</v>
      </c>
      <c r="C64" t="s">
        <v>4</v>
      </c>
      <c r="D64">
        <v>70</v>
      </c>
      <c r="E64" t="s">
        <v>10</v>
      </c>
      <c r="F64">
        <v>75</v>
      </c>
      <c r="G64">
        <v>177</v>
      </c>
      <c r="H64">
        <f>VLOOKUP(Energy!A64,Reference_Values!A$1:H$27,8)</f>
        <v>70</v>
      </c>
      <c r="I64">
        <v>1.25</v>
      </c>
      <c r="J64" s="5">
        <f>662-(9.53*F64)+I64*((15.91*H64)+(539.6*(G64/100)))</f>
        <v>2533.2400000000007</v>
      </c>
      <c r="K64" t="s">
        <v>73</v>
      </c>
      <c r="L64" s="5">
        <f t="shared" si="0"/>
        <v>2533.2400000000007</v>
      </c>
      <c r="N64" s="5"/>
    </row>
    <row r="65" spans="1:14" x14ac:dyDescent="0.4">
      <c r="A65">
        <v>14</v>
      </c>
      <c r="B65" t="s">
        <v>5</v>
      </c>
      <c r="C65" t="s">
        <v>6</v>
      </c>
      <c r="D65">
        <v>9</v>
      </c>
      <c r="E65">
        <v>13</v>
      </c>
      <c r="F65">
        <v>11</v>
      </c>
      <c r="G65">
        <v>144</v>
      </c>
      <c r="H65">
        <f>VLOOKUP(Energy!A65,Reference_Values!A$1:H$27,8)</f>
        <v>37</v>
      </c>
      <c r="I65">
        <v>1.31</v>
      </c>
      <c r="J65" s="5">
        <f>135.3-(30.8*F65)+I65*((10*H65)+(934*(G65/100))+25)</f>
        <v>2075.8476000000001</v>
      </c>
      <c r="K65" t="s">
        <v>73</v>
      </c>
      <c r="L65" s="5">
        <f t="shared" si="0"/>
        <v>2075.8476000000001</v>
      </c>
      <c r="N65" s="5"/>
    </row>
    <row r="66" spans="1:14" x14ac:dyDescent="0.4">
      <c r="A66">
        <v>15</v>
      </c>
      <c r="B66" t="s">
        <v>5</v>
      </c>
      <c r="C66" t="s">
        <v>6</v>
      </c>
      <c r="D66">
        <v>14</v>
      </c>
      <c r="E66">
        <v>18</v>
      </c>
      <c r="F66">
        <v>16</v>
      </c>
      <c r="G66">
        <v>163</v>
      </c>
      <c r="H66">
        <f>VLOOKUP(Energy!A66,Reference_Values!A$1:H$27,8)</f>
        <v>54</v>
      </c>
      <c r="I66">
        <v>1.31</v>
      </c>
      <c r="J66" s="5">
        <f>135.3-(30.8*F66)+I66*((10*H66)+(934*(G66/100))+25)</f>
        <v>2377.0202000000004</v>
      </c>
      <c r="K66" t="s">
        <v>73</v>
      </c>
      <c r="L66" s="5">
        <f t="shared" si="0"/>
        <v>2377.0202000000004</v>
      </c>
      <c r="N66" s="5"/>
    </row>
    <row r="67" spans="1:14" x14ac:dyDescent="0.4">
      <c r="A67">
        <v>16</v>
      </c>
      <c r="B67" t="s">
        <v>3</v>
      </c>
      <c r="C67" t="s">
        <v>6</v>
      </c>
      <c r="D67">
        <v>19</v>
      </c>
      <c r="E67">
        <v>30</v>
      </c>
      <c r="F67">
        <v>24.5</v>
      </c>
      <c r="G67">
        <v>163</v>
      </c>
      <c r="H67">
        <f>VLOOKUP(Energy!A67,Reference_Values!A$1:H$27,8)</f>
        <v>57</v>
      </c>
      <c r="I67">
        <v>1.27</v>
      </c>
      <c r="J67" s="5">
        <f>354-(6.91*F67)+I67*((9.36*H67)+(726*(G67/100)))</f>
        <v>2365.1679999999997</v>
      </c>
      <c r="K67" t="s">
        <v>73</v>
      </c>
      <c r="L67" s="5">
        <f t="shared" si="0"/>
        <v>2365.1679999999997</v>
      </c>
      <c r="N67" s="5"/>
    </row>
    <row r="68" spans="1:14" x14ac:dyDescent="0.4">
      <c r="A68">
        <v>17</v>
      </c>
      <c r="B68" t="s">
        <v>3</v>
      </c>
      <c r="C68" t="s">
        <v>6</v>
      </c>
      <c r="D68">
        <v>31</v>
      </c>
      <c r="E68">
        <v>50</v>
      </c>
      <c r="F68">
        <v>40.5</v>
      </c>
      <c r="G68">
        <v>163</v>
      </c>
      <c r="H68">
        <f>VLOOKUP(Energy!A68,Reference_Values!A$1:H$27,8)</f>
        <v>57</v>
      </c>
      <c r="I68">
        <v>1.27</v>
      </c>
      <c r="J68" s="5">
        <f>354-(6.91*F68)+I68*((9.36*H68)+(726*(G68/100)))</f>
        <v>2254.6079999999997</v>
      </c>
      <c r="K68" t="s">
        <v>73</v>
      </c>
      <c r="L68" s="5">
        <f t="shared" ref="L68:L101" si="3">J68</f>
        <v>2254.6079999999997</v>
      </c>
      <c r="N68" s="5"/>
    </row>
    <row r="69" spans="1:14" x14ac:dyDescent="0.4">
      <c r="A69">
        <v>18</v>
      </c>
      <c r="B69" t="s">
        <v>3</v>
      </c>
      <c r="C69" t="s">
        <v>6</v>
      </c>
      <c r="D69">
        <v>51</v>
      </c>
      <c r="E69">
        <v>69</v>
      </c>
      <c r="F69">
        <v>60.5</v>
      </c>
      <c r="G69">
        <v>163</v>
      </c>
      <c r="H69">
        <f>VLOOKUP(Energy!A69,Reference_Values!A$1:H$27,8)</f>
        <v>57</v>
      </c>
      <c r="I69">
        <v>1.27</v>
      </c>
      <c r="J69" s="5">
        <f>354-(6.91*F69)+I69*((9.36*H69)+(726*(G69/100)))</f>
        <v>2116.4079999999999</v>
      </c>
      <c r="K69" t="s">
        <v>73</v>
      </c>
      <c r="L69" s="5">
        <f t="shared" si="3"/>
        <v>2116.4079999999999</v>
      </c>
      <c r="N69" s="5"/>
    </row>
    <row r="70" spans="1:14" x14ac:dyDescent="0.4">
      <c r="A70">
        <v>19</v>
      </c>
      <c r="B70" t="s">
        <v>7</v>
      </c>
      <c r="C70" t="s">
        <v>6</v>
      </c>
      <c r="D70">
        <v>70</v>
      </c>
      <c r="E70" t="s">
        <v>10</v>
      </c>
      <c r="F70">
        <v>75</v>
      </c>
      <c r="G70">
        <v>163</v>
      </c>
      <c r="H70">
        <f>VLOOKUP(Energy!A70,Reference_Values!A$1:H$27,8)</f>
        <v>57</v>
      </c>
      <c r="I70">
        <v>1.27</v>
      </c>
      <c r="J70" s="5">
        <f>354-(6.91*F70)+I70*((9.36*H70)+(726*(G70/100)))</f>
        <v>2016.2129999999997</v>
      </c>
      <c r="K70" t="s">
        <v>73</v>
      </c>
      <c r="L70" s="5">
        <f t="shared" si="3"/>
        <v>2016.2129999999997</v>
      </c>
      <c r="N70" s="5"/>
    </row>
    <row r="71" spans="1:14" x14ac:dyDescent="0.4">
      <c r="A71">
        <v>20</v>
      </c>
      <c r="B71" t="s">
        <v>8</v>
      </c>
      <c r="C71" t="s">
        <v>6</v>
      </c>
      <c r="D71">
        <v>14</v>
      </c>
      <c r="E71">
        <v>18</v>
      </c>
      <c r="F71">
        <v>16</v>
      </c>
      <c r="G71">
        <v>163</v>
      </c>
      <c r="H71">
        <f>VLOOKUP(Energy!A71,Reference_Values!A$1:H$27,8)</f>
        <v>67.25</v>
      </c>
      <c r="I71">
        <v>1.27</v>
      </c>
      <c r="J71" s="5">
        <f>135.3-(30.8*F71)+I71*((10*H71)+(934*(G71/100))+25)+340</f>
        <v>2801.7984000000001</v>
      </c>
      <c r="K71" t="s">
        <v>73</v>
      </c>
      <c r="L71" s="5">
        <f t="shared" si="3"/>
        <v>2801.7984000000001</v>
      </c>
      <c r="N71" s="5"/>
    </row>
    <row r="72" spans="1:14" x14ac:dyDescent="0.4">
      <c r="A72">
        <v>21</v>
      </c>
      <c r="B72" t="s">
        <v>8</v>
      </c>
      <c r="C72" t="s">
        <v>6</v>
      </c>
      <c r="D72">
        <v>19</v>
      </c>
      <c r="E72">
        <v>30</v>
      </c>
      <c r="F72">
        <v>24.5</v>
      </c>
      <c r="G72">
        <v>163</v>
      </c>
      <c r="H72">
        <f>VLOOKUP(Energy!A72,Reference_Values!A$1:H$27,8)</f>
        <v>70.25</v>
      </c>
      <c r="I72">
        <v>1.27</v>
      </c>
      <c r="J72" s="5">
        <f>354-(6.91*F72)+I72*((9.36*H72)+(726*(G72/100)))+340</f>
        <v>2862.6733999999997</v>
      </c>
      <c r="K72" t="s">
        <v>73</v>
      </c>
      <c r="L72" s="5">
        <f t="shared" si="3"/>
        <v>2862.6733999999997</v>
      </c>
      <c r="N72" s="5"/>
    </row>
    <row r="73" spans="1:14" x14ac:dyDescent="0.4">
      <c r="A73">
        <v>22</v>
      </c>
      <c r="B73" t="s">
        <v>8</v>
      </c>
      <c r="C73" t="s">
        <v>6</v>
      </c>
      <c r="D73">
        <v>31</v>
      </c>
      <c r="E73">
        <v>50</v>
      </c>
      <c r="F73">
        <v>40.5</v>
      </c>
      <c r="G73">
        <v>163</v>
      </c>
      <c r="H73">
        <f>VLOOKUP(Energy!A73,Reference_Values!A$1:H$27,8)</f>
        <v>70.25</v>
      </c>
      <c r="I73">
        <v>1.27</v>
      </c>
      <c r="J73" s="5">
        <f>354-(6.91*F73)+I73*((9.36*H73)+(726*(G73/100)))+340</f>
        <v>2752.1133999999997</v>
      </c>
      <c r="K73" t="s">
        <v>73</v>
      </c>
      <c r="L73" s="5">
        <f t="shared" si="3"/>
        <v>2752.1133999999997</v>
      </c>
      <c r="N73" s="5"/>
    </row>
    <row r="74" spans="1:14" x14ac:dyDescent="0.4">
      <c r="A74">
        <v>23</v>
      </c>
      <c r="B74" t="s">
        <v>9</v>
      </c>
      <c r="C74" t="s">
        <v>6</v>
      </c>
      <c r="D74">
        <v>14</v>
      </c>
      <c r="E74">
        <v>18</v>
      </c>
      <c r="F74">
        <v>16</v>
      </c>
      <c r="G74">
        <v>163</v>
      </c>
      <c r="H74">
        <f>VLOOKUP(Energy!A74,Reference_Values!A$1:H$27,8)</f>
        <v>57</v>
      </c>
      <c r="I74">
        <v>1.27</v>
      </c>
      <c r="J74" s="5">
        <f>135.3-(30.8*F74)+I74*((10*H74)+(934*(G74/100))+25)+500-170</f>
        <v>2661.6233999999999</v>
      </c>
      <c r="K74" t="s">
        <v>73</v>
      </c>
      <c r="L74" s="5">
        <f t="shared" si="3"/>
        <v>2661.6233999999999</v>
      </c>
      <c r="N74" s="5"/>
    </row>
    <row r="75" spans="1:14" x14ac:dyDescent="0.4">
      <c r="A75">
        <v>24</v>
      </c>
      <c r="B75" t="s">
        <v>9</v>
      </c>
      <c r="C75" t="s">
        <v>6</v>
      </c>
      <c r="D75">
        <v>19</v>
      </c>
      <c r="E75">
        <v>30</v>
      </c>
      <c r="F75">
        <v>24.5</v>
      </c>
      <c r="G75">
        <v>163</v>
      </c>
      <c r="H75">
        <f>VLOOKUP(Energy!A75,Reference_Values!A$1:H$27,8)</f>
        <v>57</v>
      </c>
      <c r="I75">
        <v>1.27</v>
      </c>
      <c r="J75" s="5">
        <f>354-(6.91*F75)+I75*((9.36*H75)+(726*(G75/100)))+500-170</f>
        <v>2695.1679999999997</v>
      </c>
      <c r="K75" t="s">
        <v>73</v>
      </c>
      <c r="L75" s="5">
        <f t="shared" si="3"/>
        <v>2695.1679999999997</v>
      </c>
      <c r="N75" s="5"/>
    </row>
    <row r="76" spans="1:14" x14ac:dyDescent="0.4">
      <c r="A76">
        <v>25</v>
      </c>
      <c r="B76" t="s">
        <v>9</v>
      </c>
      <c r="C76" t="s">
        <v>6</v>
      </c>
      <c r="D76">
        <v>31</v>
      </c>
      <c r="E76">
        <v>50</v>
      </c>
      <c r="F76">
        <v>40.5</v>
      </c>
      <c r="G76">
        <v>163</v>
      </c>
      <c r="H76">
        <f>VLOOKUP(Energy!A76,Reference_Values!A$1:H$27,8)</f>
        <v>57</v>
      </c>
      <c r="I76">
        <v>1.27</v>
      </c>
      <c r="J76" s="5">
        <f>354-(6.91*F76)+I76*((9.36*H76)+(726*(G76/100)))+500-170</f>
        <v>2584.6079999999997</v>
      </c>
      <c r="K76" t="s">
        <v>73</v>
      </c>
      <c r="L76" s="5">
        <f t="shared" si="3"/>
        <v>2584.6079999999997</v>
      </c>
      <c r="N76" s="5"/>
    </row>
    <row r="77" spans="1:14" x14ac:dyDescent="0.4">
      <c r="A77">
        <v>1</v>
      </c>
      <c r="B77" t="s">
        <v>1</v>
      </c>
      <c r="D77">
        <v>0</v>
      </c>
      <c r="E77" s="11">
        <v>0.499</v>
      </c>
      <c r="F77">
        <f>2.5/12</f>
        <v>0.20833333333333334</v>
      </c>
      <c r="G77" s="4">
        <v>62</v>
      </c>
      <c r="H77">
        <f>VLOOKUP(Energy!A77,Reference_Values!A$1:H$27,8)</f>
        <v>6</v>
      </c>
      <c r="I77" t="s">
        <v>10</v>
      </c>
      <c r="J77" s="5" t="s">
        <v>10</v>
      </c>
      <c r="K77" t="s">
        <v>105</v>
      </c>
      <c r="L77" s="5" t="str">
        <f t="shared" si="3"/>
        <v>.</v>
      </c>
      <c r="N77" s="5"/>
    </row>
    <row r="78" spans="1:14" x14ac:dyDescent="0.4">
      <c r="A78">
        <v>2</v>
      </c>
      <c r="B78" t="s">
        <v>1</v>
      </c>
      <c r="D78" s="12">
        <v>0.5</v>
      </c>
      <c r="E78">
        <v>1</v>
      </c>
      <c r="F78" s="2">
        <v>0.75</v>
      </c>
      <c r="G78">
        <v>71</v>
      </c>
      <c r="H78">
        <f>VLOOKUP(Energy!A78,Reference_Values!A$1:H$27,8)</f>
        <v>9</v>
      </c>
      <c r="I78" t="s">
        <v>10</v>
      </c>
      <c r="J78" s="5">
        <f>(89*H78-100)+22</f>
        <v>723</v>
      </c>
      <c r="K78" t="s">
        <v>105</v>
      </c>
      <c r="L78" s="5">
        <f t="shared" si="3"/>
        <v>723</v>
      </c>
      <c r="N78" s="5"/>
    </row>
    <row r="79" spans="1:14" x14ac:dyDescent="0.4">
      <c r="A79">
        <v>3</v>
      </c>
      <c r="B79" t="s">
        <v>2</v>
      </c>
      <c r="D79">
        <v>1</v>
      </c>
      <c r="E79">
        <v>2</v>
      </c>
      <c r="F79">
        <v>2</v>
      </c>
      <c r="G79">
        <v>86</v>
      </c>
      <c r="H79">
        <f>VLOOKUP(Energy!A79,Reference_Values!A$1:H$27,8)</f>
        <v>12</v>
      </c>
      <c r="I79" t="s">
        <v>10</v>
      </c>
      <c r="J79" s="5">
        <f>(89*H79-100)+20</f>
        <v>988</v>
      </c>
      <c r="K79" t="s">
        <v>105</v>
      </c>
      <c r="L79" s="5">
        <f t="shared" si="3"/>
        <v>988</v>
      </c>
      <c r="N79" s="5"/>
    </row>
    <row r="80" spans="1:14" x14ac:dyDescent="0.4">
      <c r="A80">
        <v>4</v>
      </c>
      <c r="B80" t="s">
        <v>2</v>
      </c>
      <c r="C80" t="s">
        <v>4</v>
      </c>
      <c r="D80">
        <v>3</v>
      </c>
      <c r="E80">
        <v>3</v>
      </c>
      <c r="F80">
        <v>6</v>
      </c>
      <c r="G80">
        <v>115</v>
      </c>
      <c r="H80">
        <f>VLOOKUP(Energy!A80,Reference_Values!A$1:H$27,8)</f>
        <v>12</v>
      </c>
      <c r="I80">
        <v>1.42</v>
      </c>
      <c r="J80" s="5">
        <f t="shared" ref="J80:J81" si="4">(89*H80-100)+20</f>
        <v>988</v>
      </c>
      <c r="K80" t="s">
        <v>105</v>
      </c>
      <c r="L80" s="5">
        <f t="shared" si="3"/>
        <v>988</v>
      </c>
      <c r="N80" s="5"/>
    </row>
    <row r="81" spans="1:14" x14ac:dyDescent="0.4">
      <c r="A81">
        <v>5</v>
      </c>
      <c r="B81" t="s">
        <v>2</v>
      </c>
      <c r="C81" t="s">
        <v>6</v>
      </c>
      <c r="D81">
        <v>3</v>
      </c>
      <c r="E81">
        <v>3</v>
      </c>
      <c r="F81">
        <v>6</v>
      </c>
      <c r="G81">
        <v>115</v>
      </c>
      <c r="H81">
        <f>VLOOKUP(Energy!A81,Reference_Values!A$1:H$27,8)</f>
        <v>12</v>
      </c>
      <c r="I81">
        <v>1.56</v>
      </c>
      <c r="J81" s="5">
        <f t="shared" si="4"/>
        <v>988</v>
      </c>
      <c r="K81" t="s">
        <v>105</v>
      </c>
      <c r="L81" s="5">
        <f t="shared" si="3"/>
        <v>988</v>
      </c>
      <c r="N81" s="5"/>
    </row>
    <row r="82" spans="1:14" x14ac:dyDescent="0.4">
      <c r="A82">
        <v>6</v>
      </c>
      <c r="B82" t="s">
        <v>2</v>
      </c>
      <c r="C82" t="s">
        <v>4</v>
      </c>
      <c r="D82">
        <v>4</v>
      </c>
      <c r="E82">
        <v>8</v>
      </c>
      <c r="F82">
        <v>6</v>
      </c>
      <c r="G82">
        <v>115</v>
      </c>
      <c r="H82">
        <f>VLOOKUP(Energy!A82,Reference_Values!A$1:H$27,8)</f>
        <v>20</v>
      </c>
      <c r="I82">
        <v>1.42</v>
      </c>
      <c r="J82" s="5">
        <f>88.5-(61.9*F82)+I82*((26.7*H82)+(903*(G82/100))+20)</f>
        <v>1978.3789999999995</v>
      </c>
      <c r="K82" t="s">
        <v>105</v>
      </c>
      <c r="L82" s="5">
        <f t="shared" si="3"/>
        <v>1978.3789999999995</v>
      </c>
      <c r="N82" s="5"/>
    </row>
    <row r="83" spans="1:14" x14ac:dyDescent="0.4">
      <c r="A83">
        <v>7</v>
      </c>
      <c r="B83" t="s">
        <v>2</v>
      </c>
      <c r="C83" t="s">
        <v>6</v>
      </c>
      <c r="D83">
        <v>4</v>
      </c>
      <c r="E83">
        <v>8</v>
      </c>
      <c r="F83">
        <v>6</v>
      </c>
      <c r="G83">
        <v>115</v>
      </c>
      <c r="H83">
        <f>VLOOKUP(Energy!A83,Reference_Values!A$1:H$27,8)</f>
        <v>20</v>
      </c>
      <c r="I83">
        <v>1.56</v>
      </c>
      <c r="J83" s="5">
        <f>135.3-(30.8*F83)+I83*((10*H83)+(934*(G83/100))+20)</f>
        <v>1969.2959999999998</v>
      </c>
      <c r="K83" t="s">
        <v>105</v>
      </c>
      <c r="L83" s="5">
        <f t="shared" si="3"/>
        <v>1969.2959999999998</v>
      </c>
      <c r="N83" s="5"/>
    </row>
    <row r="84" spans="1:14" x14ac:dyDescent="0.4">
      <c r="A84">
        <v>8</v>
      </c>
      <c r="B84" t="s">
        <v>5</v>
      </c>
      <c r="C84" t="s">
        <v>4</v>
      </c>
      <c r="D84">
        <v>9</v>
      </c>
      <c r="E84">
        <v>13</v>
      </c>
      <c r="F84">
        <v>11</v>
      </c>
      <c r="G84">
        <v>144</v>
      </c>
      <c r="H84">
        <f>VLOOKUP(Energy!A84,Reference_Values!A$1:H$27,8)</f>
        <v>36</v>
      </c>
      <c r="I84">
        <v>1.42</v>
      </c>
      <c r="J84" s="5">
        <f>88.5-(61.9*F84)+I84*((26.7*H84)+(903*(G84/100))+25)</f>
        <v>2654.4583999999995</v>
      </c>
      <c r="K84" t="s">
        <v>105</v>
      </c>
      <c r="L84" s="5">
        <f t="shared" si="3"/>
        <v>2654.4583999999995</v>
      </c>
      <c r="N84" s="5"/>
    </row>
    <row r="85" spans="1:14" x14ac:dyDescent="0.4">
      <c r="A85">
        <v>9</v>
      </c>
      <c r="B85" t="s">
        <v>5</v>
      </c>
      <c r="C85" t="s">
        <v>4</v>
      </c>
      <c r="D85">
        <v>14</v>
      </c>
      <c r="E85">
        <v>18</v>
      </c>
      <c r="F85">
        <v>16</v>
      </c>
      <c r="G85">
        <v>174</v>
      </c>
      <c r="H85">
        <f>VLOOKUP(Energy!A85,Reference_Values!A$1:H$27,8)</f>
        <v>61</v>
      </c>
      <c r="I85">
        <v>1.42</v>
      </c>
      <c r="J85" s="5">
        <f>88.5-(61.9*F85)+I85*((26.7*H85)+(903*(G85/100))+25)</f>
        <v>3677.4864000000002</v>
      </c>
      <c r="K85" t="s">
        <v>105</v>
      </c>
      <c r="L85" s="5">
        <f t="shared" si="3"/>
        <v>3677.4864000000002</v>
      </c>
      <c r="N85" s="5"/>
    </row>
    <row r="86" spans="1:14" x14ac:dyDescent="0.4">
      <c r="A86">
        <v>10</v>
      </c>
      <c r="B86" t="s">
        <v>3</v>
      </c>
      <c r="C86" t="s">
        <v>4</v>
      </c>
      <c r="D86">
        <v>19</v>
      </c>
      <c r="E86">
        <v>30</v>
      </c>
      <c r="F86">
        <v>24.5</v>
      </c>
      <c r="G86">
        <v>177</v>
      </c>
      <c r="H86">
        <f>VLOOKUP(Energy!A86,Reference_Values!A$1:H$27,8)</f>
        <v>70</v>
      </c>
      <c r="I86">
        <v>1.48</v>
      </c>
      <c r="J86" s="5">
        <f>662-(9.53*F86)+I86*((15.91*H86)+(539.6*(G86/100)))</f>
        <v>3490.3271600000003</v>
      </c>
      <c r="K86" t="s">
        <v>105</v>
      </c>
      <c r="L86" s="5">
        <f t="shared" si="3"/>
        <v>3490.3271600000003</v>
      </c>
      <c r="N86" s="5"/>
    </row>
    <row r="87" spans="1:14" x14ac:dyDescent="0.4">
      <c r="A87">
        <v>11</v>
      </c>
      <c r="B87" t="s">
        <v>3</v>
      </c>
      <c r="C87" t="s">
        <v>4</v>
      </c>
      <c r="D87">
        <v>31</v>
      </c>
      <c r="E87">
        <v>50</v>
      </c>
      <c r="F87">
        <v>40.5</v>
      </c>
      <c r="G87">
        <v>177</v>
      </c>
      <c r="H87">
        <f>VLOOKUP(Energy!A87,Reference_Values!A$1:H$27,8)</f>
        <v>70</v>
      </c>
      <c r="I87">
        <v>1.48</v>
      </c>
      <c r="J87" s="5">
        <f>662-(9.53*F87)+I87*((15.91*H87)+(539.6*(G87/100)))</f>
        <v>3337.8471600000003</v>
      </c>
      <c r="K87" t="s">
        <v>105</v>
      </c>
      <c r="L87" s="5">
        <f t="shared" si="3"/>
        <v>3337.8471600000003</v>
      </c>
      <c r="N87" s="5"/>
    </row>
    <row r="88" spans="1:14" x14ac:dyDescent="0.4">
      <c r="A88">
        <v>12</v>
      </c>
      <c r="B88" t="s">
        <v>3</v>
      </c>
      <c r="C88" t="s">
        <v>4</v>
      </c>
      <c r="D88">
        <v>51</v>
      </c>
      <c r="E88">
        <v>69</v>
      </c>
      <c r="F88">
        <v>60.5</v>
      </c>
      <c r="G88">
        <v>177</v>
      </c>
      <c r="H88">
        <f>VLOOKUP(Energy!A88,Reference_Values!A$1:H$27,8)</f>
        <v>70</v>
      </c>
      <c r="I88">
        <v>1.48</v>
      </c>
      <c r="J88" s="5">
        <f>662-(9.53*F88)+I88*((15.91*H88)+(539.6*(G88/100)))</f>
        <v>3147.2471600000003</v>
      </c>
      <c r="K88" t="s">
        <v>105</v>
      </c>
      <c r="L88" s="5">
        <f t="shared" si="3"/>
        <v>3147.2471600000003</v>
      </c>
      <c r="N88" s="5"/>
    </row>
    <row r="89" spans="1:14" x14ac:dyDescent="0.4">
      <c r="A89">
        <v>13</v>
      </c>
      <c r="B89" t="s">
        <v>7</v>
      </c>
      <c r="C89" t="s">
        <v>4</v>
      </c>
      <c r="D89">
        <v>70</v>
      </c>
      <c r="E89" t="s">
        <v>10</v>
      </c>
      <c r="F89">
        <v>75</v>
      </c>
      <c r="G89">
        <v>177</v>
      </c>
      <c r="H89">
        <f>VLOOKUP(Energy!A89,Reference_Values!A$1:H$27,8)</f>
        <v>70</v>
      </c>
      <c r="I89">
        <v>1.48</v>
      </c>
      <c r="J89" s="5">
        <f>662-(9.53*F89)+I89*((15.91*H89)+(539.6*(G89/100)))</f>
        <v>3009.0621600000004</v>
      </c>
      <c r="K89" t="s">
        <v>105</v>
      </c>
      <c r="L89" s="5">
        <f t="shared" si="3"/>
        <v>3009.0621600000004</v>
      </c>
      <c r="N89" s="5"/>
    </row>
    <row r="90" spans="1:14" x14ac:dyDescent="0.4">
      <c r="A90">
        <v>14</v>
      </c>
      <c r="B90" t="s">
        <v>5</v>
      </c>
      <c r="C90" t="s">
        <v>6</v>
      </c>
      <c r="D90">
        <v>9</v>
      </c>
      <c r="E90">
        <v>13</v>
      </c>
      <c r="F90">
        <v>11</v>
      </c>
      <c r="G90">
        <v>144</v>
      </c>
      <c r="H90">
        <f>VLOOKUP(Energy!A90,Reference_Values!A$1:H$27,8)</f>
        <v>37</v>
      </c>
      <c r="I90">
        <v>1.56</v>
      </c>
      <c r="J90" s="5">
        <f>135.3-(30.8*F90)+I90*((10*H90)+(934*(G90/100))+25)</f>
        <v>2510.8376000000003</v>
      </c>
      <c r="K90" t="s">
        <v>105</v>
      </c>
      <c r="L90" s="5">
        <f t="shared" si="3"/>
        <v>2510.8376000000003</v>
      </c>
      <c r="N90" s="5"/>
    </row>
    <row r="91" spans="1:14" x14ac:dyDescent="0.4">
      <c r="A91">
        <v>15</v>
      </c>
      <c r="B91" t="s">
        <v>5</v>
      </c>
      <c r="C91" t="s">
        <v>6</v>
      </c>
      <c r="D91">
        <v>14</v>
      </c>
      <c r="E91">
        <v>18</v>
      </c>
      <c r="F91">
        <v>16</v>
      </c>
      <c r="G91">
        <v>163</v>
      </c>
      <c r="H91">
        <f>VLOOKUP(Energy!A91,Reference_Values!A$1:H$27,8)</f>
        <v>54</v>
      </c>
      <c r="I91">
        <v>1.56</v>
      </c>
      <c r="J91" s="5">
        <f>135.3-(30.8*F91)+I91*((10*H91)+(934*(G91/100))+25)</f>
        <v>2898.8752000000004</v>
      </c>
      <c r="K91" t="s">
        <v>105</v>
      </c>
      <c r="L91" s="5">
        <f t="shared" si="3"/>
        <v>2898.8752000000004</v>
      </c>
      <c r="N91" s="5"/>
    </row>
    <row r="92" spans="1:14" x14ac:dyDescent="0.4">
      <c r="A92">
        <v>16</v>
      </c>
      <c r="B92" t="s">
        <v>3</v>
      </c>
      <c r="C92" t="s">
        <v>6</v>
      </c>
      <c r="D92">
        <v>19</v>
      </c>
      <c r="E92">
        <v>30</v>
      </c>
      <c r="F92">
        <v>24.5</v>
      </c>
      <c r="G92">
        <v>163</v>
      </c>
      <c r="H92">
        <f>VLOOKUP(Energy!A92,Reference_Values!A$1:H$27,8)</f>
        <v>57</v>
      </c>
      <c r="I92">
        <v>1.45</v>
      </c>
      <c r="J92" s="5">
        <f>354-(6.91*F92)+I92*((9.36*H92)+(726*(G92/100)))</f>
        <v>2674.2099999999996</v>
      </c>
      <c r="K92" t="s">
        <v>105</v>
      </c>
      <c r="L92" s="5">
        <f t="shared" si="3"/>
        <v>2674.2099999999996</v>
      </c>
      <c r="N92" s="5"/>
    </row>
    <row r="93" spans="1:14" x14ac:dyDescent="0.4">
      <c r="A93">
        <v>17</v>
      </c>
      <c r="B93" t="s">
        <v>3</v>
      </c>
      <c r="C93" t="s">
        <v>6</v>
      </c>
      <c r="D93">
        <v>31</v>
      </c>
      <c r="E93">
        <v>50</v>
      </c>
      <c r="F93">
        <v>40.5</v>
      </c>
      <c r="G93">
        <v>163</v>
      </c>
      <c r="H93">
        <f>VLOOKUP(Energy!A93,Reference_Values!A$1:H$27,8)</f>
        <v>57</v>
      </c>
      <c r="I93">
        <v>1.45</v>
      </c>
      <c r="J93" s="5">
        <f>354-(6.91*F93)+I93*((9.36*H93)+(726*(G93/100)))</f>
        <v>2563.6499999999996</v>
      </c>
      <c r="K93" t="s">
        <v>105</v>
      </c>
      <c r="L93" s="5">
        <f t="shared" si="3"/>
        <v>2563.6499999999996</v>
      </c>
      <c r="N93" s="5"/>
    </row>
    <row r="94" spans="1:14" x14ac:dyDescent="0.4">
      <c r="A94">
        <v>18</v>
      </c>
      <c r="B94" t="s">
        <v>3</v>
      </c>
      <c r="C94" t="s">
        <v>6</v>
      </c>
      <c r="D94">
        <v>51</v>
      </c>
      <c r="E94">
        <v>69</v>
      </c>
      <c r="F94">
        <v>60.5</v>
      </c>
      <c r="G94">
        <v>163</v>
      </c>
      <c r="H94">
        <f>VLOOKUP(Energy!A94,Reference_Values!A$1:H$27,8)</f>
        <v>57</v>
      </c>
      <c r="I94">
        <v>1.45</v>
      </c>
      <c r="J94" s="5">
        <f>354-(6.91*F94)+I94*((9.36*H94)+(726*(G94/100)))</f>
        <v>2425.4499999999998</v>
      </c>
      <c r="K94" t="s">
        <v>105</v>
      </c>
      <c r="L94" s="5">
        <f t="shared" si="3"/>
        <v>2425.4499999999998</v>
      </c>
      <c r="N94" s="5"/>
    </row>
    <row r="95" spans="1:14" x14ac:dyDescent="0.4">
      <c r="A95">
        <v>19</v>
      </c>
      <c r="B95" t="s">
        <v>7</v>
      </c>
      <c r="C95" t="s">
        <v>6</v>
      </c>
      <c r="D95">
        <v>70</v>
      </c>
      <c r="E95" t="s">
        <v>10</v>
      </c>
      <c r="F95">
        <v>75</v>
      </c>
      <c r="G95">
        <v>163</v>
      </c>
      <c r="H95">
        <f>VLOOKUP(Energy!A95,Reference_Values!A$1:H$27,8)</f>
        <v>57</v>
      </c>
      <c r="I95">
        <v>1.45</v>
      </c>
      <c r="J95" s="5">
        <f>354-(6.91*F95)+I95*((9.36*H95)+(726*(G95/100)))</f>
        <v>2325.2549999999997</v>
      </c>
      <c r="K95" t="s">
        <v>105</v>
      </c>
      <c r="L95" s="5">
        <f t="shared" si="3"/>
        <v>2325.2549999999997</v>
      </c>
      <c r="N95" s="5"/>
    </row>
    <row r="96" spans="1:14" x14ac:dyDescent="0.4">
      <c r="A96">
        <v>20</v>
      </c>
      <c r="B96" t="s">
        <v>8</v>
      </c>
      <c r="C96" t="s">
        <v>6</v>
      </c>
      <c r="D96">
        <v>14</v>
      </c>
      <c r="E96">
        <v>18</v>
      </c>
      <c r="F96">
        <v>16</v>
      </c>
      <c r="G96">
        <v>163</v>
      </c>
      <c r="H96">
        <f>VLOOKUP(Energy!A96,Reference_Values!A$1:H$27,8)</f>
        <v>67.25</v>
      </c>
      <c r="I96">
        <v>1.45</v>
      </c>
      <c r="J96" s="5">
        <f>135.3-(30.8*F96)+I96*((10*H96)+(934*(G96/100))+25)+340</f>
        <v>3201.384</v>
      </c>
      <c r="K96" t="s">
        <v>105</v>
      </c>
      <c r="L96" s="5">
        <f t="shared" si="3"/>
        <v>3201.384</v>
      </c>
      <c r="N96" s="5"/>
    </row>
    <row r="97" spans="1:14" x14ac:dyDescent="0.4">
      <c r="A97">
        <v>21</v>
      </c>
      <c r="B97" t="s">
        <v>8</v>
      </c>
      <c r="C97" t="s">
        <v>6</v>
      </c>
      <c r="D97">
        <v>19</v>
      </c>
      <c r="E97">
        <v>30</v>
      </c>
      <c r="F97">
        <v>24.5</v>
      </c>
      <c r="G97">
        <v>163</v>
      </c>
      <c r="H97">
        <f>VLOOKUP(Energy!A97,Reference_Values!A$1:H$27,8)</f>
        <v>70.25</v>
      </c>
      <c r="I97">
        <v>1.45</v>
      </c>
      <c r="J97" s="5">
        <f>354-(6.91*F97)+I97*((9.36*H97)+(726*(G97/100)))+340</f>
        <v>3194.0389999999998</v>
      </c>
      <c r="K97" t="s">
        <v>105</v>
      </c>
      <c r="L97" s="5">
        <f t="shared" si="3"/>
        <v>3194.0389999999998</v>
      </c>
      <c r="N97" s="5"/>
    </row>
    <row r="98" spans="1:14" x14ac:dyDescent="0.4">
      <c r="A98">
        <v>22</v>
      </c>
      <c r="B98" t="s">
        <v>8</v>
      </c>
      <c r="C98" t="s">
        <v>6</v>
      </c>
      <c r="D98">
        <v>31</v>
      </c>
      <c r="E98">
        <v>50</v>
      </c>
      <c r="F98">
        <v>40.5</v>
      </c>
      <c r="G98">
        <v>163</v>
      </c>
      <c r="H98">
        <f>VLOOKUP(Energy!A98,Reference_Values!A$1:H$27,8)</f>
        <v>70.25</v>
      </c>
      <c r="I98">
        <v>1.45</v>
      </c>
      <c r="J98" s="5">
        <f>354-(6.91*F98)+I98*((9.36*H98)+(726*(G98/100)))+340</f>
        <v>3083.4789999999998</v>
      </c>
      <c r="K98" t="s">
        <v>105</v>
      </c>
      <c r="L98" s="5">
        <f t="shared" si="3"/>
        <v>3083.4789999999998</v>
      </c>
      <c r="N98" s="5"/>
    </row>
    <row r="99" spans="1:14" x14ac:dyDescent="0.4">
      <c r="A99">
        <v>23</v>
      </c>
      <c r="B99" t="s">
        <v>9</v>
      </c>
      <c r="C99" t="s">
        <v>6</v>
      </c>
      <c r="D99">
        <v>14</v>
      </c>
      <c r="E99">
        <v>18</v>
      </c>
      <c r="F99">
        <v>16</v>
      </c>
      <c r="G99">
        <v>163</v>
      </c>
      <c r="H99">
        <f>VLOOKUP(Energy!A99,Reference_Values!A$1:H$27,8)</f>
        <v>57</v>
      </c>
      <c r="I99">
        <v>1.45</v>
      </c>
      <c r="J99" s="5">
        <f>135.3-(30.8*F99)+I99*((10*H99)+(934*(G99/100))+25)+500-170</f>
        <v>3042.759</v>
      </c>
      <c r="K99" t="s">
        <v>105</v>
      </c>
      <c r="L99" s="5">
        <f t="shared" si="3"/>
        <v>3042.759</v>
      </c>
      <c r="N99" s="5"/>
    </row>
    <row r="100" spans="1:14" x14ac:dyDescent="0.4">
      <c r="A100">
        <v>24</v>
      </c>
      <c r="B100" t="s">
        <v>9</v>
      </c>
      <c r="C100" t="s">
        <v>6</v>
      </c>
      <c r="D100">
        <v>19</v>
      </c>
      <c r="E100">
        <v>30</v>
      </c>
      <c r="F100">
        <v>24.5</v>
      </c>
      <c r="G100">
        <v>163</v>
      </c>
      <c r="H100">
        <f>VLOOKUP(Energy!A100,Reference_Values!A$1:H$27,8)</f>
        <v>57</v>
      </c>
      <c r="I100">
        <v>1.45</v>
      </c>
      <c r="J100" s="5">
        <f>354-(6.91*F100)+I100*((9.36*H100)+(726*(G100/100)))+500-170</f>
        <v>3004.2099999999996</v>
      </c>
      <c r="K100" t="s">
        <v>105</v>
      </c>
      <c r="L100" s="5">
        <f t="shared" si="3"/>
        <v>3004.2099999999996</v>
      </c>
      <c r="N100" s="5"/>
    </row>
    <row r="101" spans="1:14" x14ac:dyDescent="0.4">
      <c r="A101">
        <v>25</v>
      </c>
      <c r="B101" t="s">
        <v>9</v>
      </c>
      <c r="C101" t="s">
        <v>6</v>
      </c>
      <c r="D101">
        <v>31</v>
      </c>
      <c r="E101">
        <v>50</v>
      </c>
      <c r="F101">
        <v>40.5</v>
      </c>
      <c r="G101">
        <v>163</v>
      </c>
      <c r="H101">
        <f>VLOOKUP(Energy!A101,Reference_Values!A$1:H$27,8)</f>
        <v>57</v>
      </c>
      <c r="I101">
        <v>1.45</v>
      </c>
      <c r="J101" s="5">
        <f>354-(6.91*F101)+I101*((9.36*H101)+(726*(G101/100)))+500-170</f>
        <v>2893.6499999999996</v>
      </c>
      <c r="K101" t="s">
        <v>105</v>
      </c>
      <c r="L101" s="5">
        <f t="shared" si="3"/>
        <v>2893.6499999999996</v>
      </c>
      <c r="N101" s="5"/>
    </row>
  </sheetData>
  <autoFilter ref="A1:L101" xr:uid="{EDBB21A5-608C-4BB0-85F0-324FB1C4E4F7}"/>
  <conditionalFormatting sqref="K2:K4 K7:K26">
    <cfRule type="iconSet" priority="8">
      <iconSet iconSet="4RedToBlack">
        <cfvo type="percent" val="0"/>
        <cfvo type="percent" val="25"/>
        <cfvo type="percent" val="50"/>
        <cfvo type="percent" val="75"/>
      </iconSet>
    </cfRule>
  </conditionalFormatting>
  <conditionalFormatting sqref="K1:K4 K7:K29 K32:K54 K57:K79 K82:K1048576">
    <cfRule type="iconSet" priority="6">
      <iconSet iconSet="4RedToBlack">
        <cfvo type="percent" val="0"/>
        <cfvo type="percent" val="25"/>
        <cfvo type="percent" val="50"/>
        <cfvo type="percent" val="75"/>
      </iconSet>
    </cfRule>
  </conditionalFormatting>
  <conditionalFormatting sqref="K5:K6">
    <cfRule type="iconSet" priority="5">
      <iconSet iconSet="4RedToBlack">
        <cfvo type="percent" val="0"/>
        <cfvo type="percent" val="25"/>
        <cfvo type="percent" val="50"/>
        <cfvo type="percent" val="75"/>
      </iconSet>
    </cfRule>
  </conditionalFormatting>
  <conditionalFormatting sqref="K5:K6">
    <cfRule type="iconSet" priority="4">
      <iconSet iconSet="4RedToBlack">
        <cfvo type="percent" val="0"/>
        <cfvo type="percent" val="25"/>
        <cfvo type="percent" val="50"/>
        <cfvo type="percent" val="75"/>
      </iconSet>
    </cfRule>
  </conditionalFormatting>
  <conditionalFormatting sqref="K30:K31">
    <cfRule type="iconSet" priority="3">
      <iconSet iconSet="4RedToBlack">
        <cfvo type="percent" val="0"/>
        <cfvo type="percent" val="25"/>
        <cfvo type="percent" val="50"/>
        <cfvo type="percent" val="75"/>
      </iconSet>
    </cfRule>
  </conditionalFormatting>
  <conditionalFormatting sqref="K55:K56">
    <cfRule type="iconSet" priority="2">
      <iconSet iconSet="4RedToBlack">
        <cfvo type="percent" val="0"/>
        <cfvo type="percent" val="25"/>
        <cfvo type="percent" val="50"/>
        <cfvo type="percent" val="75"/>
      </iconSet>
    </cfRule>
  </conditionalFormatting>
  <conditionalFormatting sqref="K80:K81">
    <cfRule type="iconSet" priority="1">
      <iconSet iconSet="4RedToBlack">
        <cfvo type="percent" val="0"/>
        <cfvo type="percent" val="25"/>
        <cfvo type="percent" val="50"/>
        <cfvo type="percent" val="75"/>
      </iconSet>
    </cfRule>
  </conditionalFormatting>
  <pageMargins left="0.7" right="0.7" top="0.75" bottom="0.75" header="0.3" footer="0.3"/>
  <pageSetup orientation="portrait" r:id="rId1"/>
  <ignoredErrors>
    <ignoredError sqref="J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DF48-1C09-4C01-ACC9-950A993C26C1}">
  <sheetPr>
    <tabColor theme="4"/>
  </sheetPr>
  <dimension ref="A1:V26"/>
  <sheetViews>
    <sheetView workbookViewId="0">
      <pane xSplit="4" ySplit="1" topLeftCell="E2" activePane="bottomRight" state="frozen"/>
      <selection pane="topRight" activeCell="E1" sqref="E1"/>
      <selection pane="bottomLeft" activeCell="A2" sqref="A2"/>
      <selection pane="bottomRight" sqref="A1:C1"/>
    </sheetView>
  </sheetViews>
  <sheetFormatPr defaultRowHeight="14.6" x14ac:dyDescent="0.4"/>
  <cols>
    <col min="1" max="1" width="13.15234375" bestFit="1" customWidth="1"/>
    <col min="2" max="2" width="15.69140625" bestFit="1" customWidth="1"/>
    <col min="3" max="3" width="7.69140625" bestFit="1" customWidth="1"/>
    <col min="4" max="4" width="17" bestFit="1" customWidth="1"/>
    <col min="5" max="5" width="14.15234375" bestFit="1" customWidth="1"/>
    <col min="11" max="11" width="9.53515625" bestFit="1" customWidth="1"/>
  </cols>
  <sheetData>
    <row r="1" spans="1:22" x14ac:dyDescent="0.4">
      <c r="A1" s="1" t="s">
        <v>162</v>
      </c>
      <c r="B1" s="1" t="s">
        <v>22</v>
      </c>
      <c r="C1" s="1" t="s">
        <v>163</v>
      </c>
      <c r="D1" s="1" t="s">
        <v>23</v>
      </c>
      <c r="E1" s="1" t="s">
        <v>106</v>
      </c>
      <c r="F1" s="1" t="s">
        <v>26</v>
      </c>
      <c r="G1" s="1" t="s">
        <v>28</v>
      </c>
      <c r="H1" s="1" t="s">
        <v>27</v>
      </c>
      <c r="I1" s="1" t="s">
        <v>29</v>
      </c>
      <c r="J1" s="1" t="s">
        <v>30</v>
      </c>
      <c r="K1" s="1" t="s">
        <v>31</v>
      </c>
      <c r="L1" s="1" t="s">
        <v>32</v>
      </c>
      <c r="M1" s="1" t="s">
        <v>33</v>
      </c>
      <c r="N1" s="1" t="s">
        <v>34</v>
      </c>
      <c r="O1" s="1" t="s">
        <v>41</v>
      </c>
      <c r="P1" s="1" t="s">
        <v>35</v>
      </c>
      <c r="Q1" s="1" t="s">
        <v>36</v>
      </c>
      <c r="R1" s="1" t="s">
        <v>37</v>
      </c>
      <c r="S1" s="1" t="s">
        <v>51</v>
      </c>
      <c r="T1" s="1" t="s">
        <v>39</v>
      </c>
      <c r="U1" s="1" t="s">
        <v>40</v>
      </c>
      <c r="V1" s="1" t="s">
        <v>123</v>
      </c>
    </row>
    <row r="2" spans="1:22" x14ac:dyDescent="0.4">
      <c r="A2">
        <v>1</v>
      </c>
      <c r="B2" t="s">
        <v>1</v>
      </c>
      <c r="C2" t="s">
        <v>42</v>
      </c>
      <c r="D2">
        <v>0</v>
      </c>
      <c r="E2" s="11">
        <v>0.499</v>
      </c>
      <c r="F2" t="s">
        <v>10</v>
      </c>
      <c r="G2" t="s">
        <v>10</v>
      </c>
      <c r="H2" t="s">
        <v>10</v>
      </c>
      <c r="I2" t="s">
        <v>10</v>
      </c>
      <c r="J2" t="s">
        <v>10</v>
      </c>
      <c r="K2" t="s">
        <v>10</v>
      </c>
      <c r="L2" t="s">
        <v>10</v>
      </c>
      <c r="M2" t="s">
        <v>10</v>
      </c>
      <c r="N2" t="s">
        <v>10</v>
      </c>
      <c r="O2" t="s">
        <v>10</v>
      </c>
      <c r="P2" t="s">
        <v>10</v>
      </c>
      <c r="Q2" t="s">
        <v>10</v>
      </c>
      <c r="R2" t="s">
        <v>10</v>
      </c>
      <c r="S2" t="s">
        <v>10</v>
      </c>
      <c r="T2" t="s">
        <v>10</v>
      </c>
      <c r="U2" t="s">
        <v>10</v>
      </c>
      <c r="V2" t="s">
        <v>10</v>
      </c>
    </row>
    <row r="3" spans="1:22" x14ac:dyDescent="0.4">
      <c r="A3">
        <v>2</v>
      </c>
      <c r="B3" t="s">
        <v>1</v>
      </c>
      <c r="C3" t="s">
        <v>42</v>
      </c>
      <c r="D3" s="12">
        <v>0.5</v>
      </c>
      <c r="E3">
        <v>1</v>
      </c>
      <c r="F3" t="s">
        <v>10</v>
      </c>
      <c r="G3" t="s">
        <v>10</v>
      </c>
      <c r="H3" t="s">
        <v>10</v>
      </c>
      <c r="I3" t="s">
        <v>10</v>
      </c>
      <c r="J3" t="s">
        <v>10</v>
      </c>
      <c r="K3" t="s">
        <v>10</v>
      </c>
      <c r="L3" t="s">
        <v>10</v>
      </c>
      <c r="M3" t="s">
        <v>10</v>
      </c>
      <c r="N3" t="s">
        <v>10</v>
      </c>
      <c r="O3" t="s">
        <v>10</v>
      </c>
      <c r="P3" t="s">
        <v>10</v>
      </c>
      <c r="Q3">
        <v>6.9</v>
      </c>
      <c r="R3" t="s">
        <v>10</v>
      </c>
      <c r="S3" t="s">
        <v>10</v>
      </c>
      <c r="T3" t="s">
        <v>10</v>
      </c>
      <c r="U3">
        <v>2.5</v>
      </c>
      <c r="V3" t="s">
        <v>10</v>
      </c>
    </row>
    <row r="4" spans="1:22" x14ac:dyDescent="0.4">
      <c r="A4">
        <v>3</v>
      </c>
      <c r="B4" t="s">
        <v>2</v>
      </c>
      <c r="C4" t="s">
        <v>42</v>
      </c>
      <c r="D4">
        <v>1</v>
      </c>
      <c r="E4">
        <v>2</v>
      </c>
      <c r="F4">
        <v>210</v>
      </c>
      <c r="G4">
        <v>13</v>
      </c>
      <c r="H4">
        <v>5</v>
      </c>
      <c r="I4">
        <v>0.4</v>
      </c>
      <c r="J4">
        <v>0.4</v>
      </c>
      <c r="K4">
        <v>5</v>
      </c>
      <c r="L4">
        <v>0.4</v>
      </c>
      <c r="M4">
        <v>120</v>
      </c>
      <c r="N4">
        <v>0.7</v>
      </c>
      <c r="O4">
        <v>500</v>
      </c>
      <c r="P4">
        <v>0.26</v>
      </c>
      <c r="Q4">
        <v>3</v>
      </c>
      <c r="R4">
        <v>65</v>
      </c>
      <c r="S4">
        <v>380</v>
      </c>
      <c r="T4">
        <v>17</v>
      </c>
      <c r="U4">
        <v>2.5</v>
      </c>
      <c r="V4" t="s">
        <v>10</v>
      </c>
    </row>
    <row r="5" spans="1:22" x14ac:dyDescent="0.4">
      <c r="A5">
        <v>4</v>
      </c>
      <c r="B5" t="s">
        <v>2</v>
      </c>
      <c r="C5" t="s">
        <v>4</v>
      </c>
      <c r="D5">
        <v>3</v>
      </c>
      <c r="E5">
        <v>3</v>
      </c>
      <c r="F5">
        <v>210</v>
      </c>
      <c r="G5">
        <v>13</v>
      </c>
      <c r="H5">
        <v>5</v>
      </c>
      <c r="I5">
        <v>0.4</v>
      </c>
      <c r="J5">
        <v>0.4</v>
      </c>
      <c r="K5">
        <v>5</v>
      </c>
      <c r="L5">
        <v>0.4</v>
      </c>
      <c r="M5">
        <v>120</v>
      </c>
      <c r="N5">
        <v>0.7</v>
      </c>
      <c r="O5">
        <v>500</v>
      </c>
      <c r="P5">
        <v>0.26</v>
      </c>
      <c r="Q5">
        <v>3</v>
      </c>
      <c r="R5">
        <v>65</v>
      </c>
      <c r="S5">
        <v>380</v>
      </c>
      <c r="T5">
        <v>17</v>
      </c>
      <c r="U5">
        <v>2.5</v>
      </c>
      <c r="V5" t="s">
        <v>10</v>
      </c>
    </row>
    <row r="6" spans="1:22" x14ac:dyDescent="0.4">
      <c r="A6">
        <v>5</v>
      </c>
      <c r="B6" t="s">
        <v>2</v>
      </c>
      <c r="C6" t="s">
        <v>6</v>
      </c>
      <c r="D6">
        <v>3</v>
      </c>
      <c r="E6">
        <v>3</v>
      </c>
      <c r="F6">
        <v>210</v>
      </c>
      <c r="G6">
        <v>13</v>
      </c>
      <c r="H6">
        <v>5</v>
      </c>
      <c r="I6">
        <v>0.4</v>
      </c>
      <c r="J6">
        <v>0.4</v>
      </c>
      <c r="K6">
        <v>5</v>
      </c>
      <c r="L6">
        <v>0.4</v>
      </c>
      <c r="M6">
        <v>120</v>
      </c>
      <c r="N6">
        <v>0.7</v>
      </c>
      <c r="O6">
        <v>500</v>
      </c>
      <c r="P6">
        <v>0.26</v>
      </c>
      <c r="Q6">
        <v>3</v>
      </c>
      <c r="R6">
        <v>65</v>
      </c>
      <c r="S6">
        <v>380</v>
      </c>
      <c r="T6">
        <v>17</v>
      </c>
      <c r="U6">
        <v>2.5</v>
      </c>
      <c r="V6" t="s">
        <v>10</v>
      </c>
    </row>
    <row r="7" spans="1:22" x14ac:dyDescent="0.4">
      <c r="A7">
        <v>6</v>
      </c>
      <c r="B7" t="s">
        <v>2</v>
      </c>
      <c r="C7" t="s">
        <v>4</v>
      </c>
      <c r="D7">
        <v>4</v>
      </c>
      <c r="E7">
        <v>8</v>
      </c>
      <c r="F7">
        <v>275</v>
      </c>
      <c r="G7">
        <v>22</v>
      </c>
      <c r="H7">
        <v>6</v>
      </c>
      <c r="I7">
        <v>0.5</v>
      </c>
      <c r="J7">
        <v>0.5</v>
      </c>
      <c r="K7">
        <v>6</v>
      </c>
      <c r="L7">
        <v>0.5</v>
      </c>
      <c r="M7">
        <v>160</v>
      </c>
      <c r="N7">
        <v>1</v>
      </c>
      <c r="O7">
        <v>800</v>
      </c>
      <c r="P7">
        <v>0.34</v>
      </c>
      <c r="Q7">
        <v>4.0999999999999996</v>
      </c>
      <c r="R7">
        <v>110</v>
      </c>
      <c r="S7">
        <v>405</v>
      </c>
      <c r="T7">
        <v>23</v>
      </c>
      <c r="U7">
        <v>4</v>
      </c>
      <c r="V7" t="s">
        <v>10</v>
      </c>
    </row>
    <row r="8" spans="1:22" x14ac:dyDescent="0.4">
      <c r="A8">
        <v>7</v>
      </c>
      <c r="B8" t="s">
        <v>2</v>
      </c>
      <c r="C8" t="s">
        <v>6</v>
      </c>
      <c r="D8">
        <v>4</v>
      </c>
      <c r="E8">
        <v>8</v>
      </c>
      <c r="F8">
        <v>275</v>
      </c>
      <c r="G8">
        <v>22</v>
      </c>
      <c r="H8">
        <v>6</v>
      </c>
      <c r="I8">
        <v>0.5</v>
      </c>
      <c r="J8">
        <v>0.5</v>
      </c>
      <c r="K8">
        <v>6</v>
      </c>
      <c r="L8">
        <v>0.5</v>
      </c>
      <c r="M8">
        <v>160</v>
      </c>
      <c r="N8">
        <v>1</v>
      </c>
      <c r="O8">
        <v>800</v>
      </c>
      <c r="P8">
        <v>0.34</v>
      </c>
      <c r="Q8">
        <v>4.0999999999999996</v>
      </c>
      <c r="R8">
        <v>110</v>
      </c>
      <c r="S8">
        <v>405</v>
      </c>
      <c r="T8">
        <v>23</v>
      </c>
      <c r="U8">
        <v>4</v>
      </c>
      <c r="V8" t="s">
        <v>10</v>
      </c>
    </row>
    <row r="9" spans="1:22" x14ac:dyDescent="0.4">
      <c r="A9">
        <v>8</v>
      </c>
      <c r="B9" t="s">
        <v>5</v>
      </c>
      <c r="C9" t="s">
        <v>4</v>
      </c>
      <c r="D9">
        <v>9</v>
      </c>
      <c r="E9">
        <v>13</v>
      </c>
      <c r="F9">
        <v>445</v>
      </c>
      <c r="G9">
        <v>39</v>
      </c>
      <c r="H9">
        <v>9</v>
      </c>
      <c r="I9">
        <v>0.7</v>
      </c>
      <c r="J9">
        <v>0.8</v>
      </c>
      <c r="K9">
        <v>9</v>
      </c>
      <c r="L9">
        <v>0.8</v>
      </c>
      <c r="M9">
        <v>250</v>
      </c>
      <c r="N9">
        <v>1.5</v>
      </c>
      <c r="O9">
        <v>1100</v>
      </c>
      <c r="P9">
        <v>0.54</v>
      </c>
      <c r="Q9">
        <v>5.9</v>
      </c>
      <c r="R9">
        <v>200</v>
      </c>
      <c r="S9">
        <v>1055</v>
      </c>
      <c r="T9">
        <v>35</v>
      </c>
      <c r="U9">
        <v>7</v>
      </c>
      <c r="V9" t="s">
        <v>10</v>
      </c>
    </row>
    <row r="10" spans="1:22" x14ac:dyDescent="0.4">
      <c r="A10">
        <v>9</v>
      </c>
      <c r="B10" t="s">
        <v>5</v>
      </c>
      <c r="C10" t="s">
        <v>4</v>
      </c>
      <c r="D10">
        <v>14</v>
      </c>
      <c r="E10">
        <v>18</v>
      </c>
      <c r="F10">
        <v>630</v>
      </c>
      <c r="G10">
        <v>63</v>
      </c>
      <c r="H10">
        <v>12</v>
      </c>
      <c r="I10">
        <v>1</v>
      </c>
      <c r="J10">
        <v>1.1000000000000001</v>
      </c>
      <c r="K10">
        <v>12</v>
      </c>
      <c r="L10">
        <v>1.1000000000000001</v>
      </c>
      <c r="M10">
        <v>330</v>
      </c>
      <c r="N10">
        <v>2</v>
      </c>
      <c r="O10">
        <v>1100</v>
      </c>
      <c r="P10">
        <v>0.68500000000000005</v>
      </c>
      <c r="Q10">
        <v>7.7</v>
      </c>
      <c r="R10">
        <v>340</v>
      </c>
      <c r="S10">
        <v>1055</v>
      </c>
      <c r="T10">
        <v>45</v>
      </c>
      <c r="U10">
        <v>8.5</v>
      </c>
      <c r="V10" t="s">
        <v>10</v>
      </c>
    </row>
    <row r="11" spans="1:22" x14ac:dyDescent="0.4">
      <c r="A11">
        <v>10</v>
      </c>
      <c r="B11" t="s">
        <v>3</v>
      </c>
      <c r="C11" t="s">
        <v>4</v>
      </c>
      <c r="D11">
        <v>19</v>
      </c>
      <c r="E11">
        <v>30</v>
      </c>
      <c r="F11">
        <v>625</v>
      </c>
      <c r="G11">
        <v>75</v>
      </c>
      <c r="H11">
        <v>12</v>
      </c>
      <c r="I11">
        <v>1</v>
      </c>
      <c r="J11">
        <v>1.1000000000000001</v>
      </c>
      <c r="K11">
        <v>12</v>
      </c>
      <c r="L11">
        <v>1.1000000000000001</v>
      </c>
      <c r="M11">
        <v>320</v>
      </c>
      <c r="N11">
        <v>2</v>
      </c>
      <c r="O11">
        <v>800</v>
      </c>
      <c r="P11">
        <v>0.7</v>
      </c>
      <c r="Q11">
        <v>6</v>
      </c>
      <c r="R11">
        <v>330</v>
      </c>
      <c r="S11">
        <v>580</v>
      </c>
      <c r="T11">
        <v>45</v>
      </c>
      <c r="U11">
        <v>9.4</v>
      </c>
      <c r="V11" t="s">
        <v>10</v>
      </c>
    </row>
    <row r="12" spans="1:22" x14ac:dyDescent="0.4">
      <c r="A12">
        <v>11</v>
      </c>
      <c r="B12" t="s">
        <v>3</v>
      </c>
      <c r="C12" t="s">
        <v>4</v>
      </c>
      <c r="D12">
        <v>31</v>
      </c>
      <c r="E12">
        <v>50</v>
      </c>
      <c r="F12">
        <v>625</v>
      </c>
      <c r="G12">
        <v>75</v>
      </c>
      <c r="H12">
        <v>12</v>
      </c>
      <c r="I12">
        <v>1</v>
      </c>
      <c r="J12">
        <v>1.1000000000000001</v>
      </c>
      <c r="K12">
        <v>12</v>
      </c>
      <c r="L12">
        <v>1.1000000000000001</v>
      </c>
      <c r="M12">
        <v>320</v>
      </c>
      <c r="N12">
        <v>2</v>
      </c>
      <c r="O12">
        <v>800</v>
      </c>
      <c r="P12">
        <v>0.7</v>
      </c>
      <c r="Q12">
        <v>6</v>
      </c>
      <c r="R12">
        <v>350</v>
      </c>
      <c r="S12">
        <v>580</v>
      </c>
      <c r="T12">
        <v>45</v>
      </c>
      <c r="U12">
        <v>9.4</v>
      </c>
      <c r="V12" t="s">
        <v>10</v>
      </c>
    </row>
    <row r="13" spans="1:22" x14ac:dyDescent="0.4">
      <c r="A13">
        <v>12</v>
      </c>
      <c r="B13" t="s">
        <v>3</v>
      </c>
      <c r="C13" t="s">
        <v>4</v>
      </c>
      <c r="D13">
        <v>51</v>
      </c>
      <c r="E13">
        <v>69</v>
      </c>
      <c r="F13">
        <v>625</v>
      </c>
      <c r="G13">
        <v>75</v>
      </c>
      <c r="H13">
        <v>12</v>
      </c>
      <c r="I13">
        <v>1</v>
      </c>
      <c r="J13">
        <v>1.1000000000000001</v>
      </c>
      <c r="K13">
        <v>12</v>
      </c>
      <c r="L13">
        <v>1.4</v>
      </c>
      <c r="M13">
        <v>320</v>
      </c>
      <c r="N13">
        <v>2</v>
      </c>
      <c r="O13">
        <v>800</v>
      </c>
      <c r="P13">
        <v>0.7</v>
      </c>
      <c r="Q13">
        <v>6</v>
      </c>
      <c r="R13">
        <v>350</v>
      </c>
      <c r="S13">
        <v>580</v>
      </c>
      <c r="T13">
        <v>45</v>
      </c>
      <c r="U13">
        <v>9.4</v>
      </c>
      <c r="V13" t="s">
        <v>10</v>
      </c>
    </row>
    <row r="14" spans="1:22" x14ac:dyDescent="0.4">
      <c r="A14">
        <v>13</v>
      </c>
      <c r="B14" t="s">
        <v>7</v>
      </c>
      <c r="C14" t="s">
        <v>4</v>
      </c>
      <c r="D14">
        <v>70</v>
      </c>
      <c r="E14" t="s">
        <v>10</v>
      </c>
      <c r="F14">
        <v>625</v>
      </c>
      <c r="G14">
        <v>75</v>
      </c>
      <c r="H14">
        <v>12</v>
      </c>
      <c r="I14">
        <v>1</v>
      </c>
      <c r="J14">
        <v>1.1000000000000001</v>
      </c>
      <c r="K14">
        <v>12</v>
      </c>
      <c r="L14">
        <v>1.4</v>
      </c>
      <c r="M14">
        <v>320</v>
      </c>
      <c r="N14">
        <v>2</v>
      </c>
      <c r="O14">
        <v>1000</v>
      </c>
      <c r="P14">
        <v>0.7</v>
      </c>
      <c r="Q14">
        <v>6</v>
      </c>
      <c r="R14">
        <v>350</v>
      </c>
      <c r="S14">
        <v>580</v>
      </c>
      <c r="T14">
        <v>45</v>
      </c>
      <c r="U14">
        <v>9.4</v>
      </c>
      <c r="V14" t="s">
        <v>10</v>
      </c>
    </row>
    <row r="15" spans="1:22" x14ac:dyDescent="0.4">
      <c r="A15">
        <v>14</v>
      </c>
      <c r="B15" t="s">
        <v>5</v>
      </c>
      <c r="C15" t="s">
        <v>6</v>
      </c>
      <c r="D15">
        <v>9</v>
      </c>
      <c r="E15">
        <v>13</v>
      </c>
      <c r="F15">
        <v>420</v>
      </c>
      <c r="G15">
        <v>39</v>
      </c>
      <c r="H15">
        <v>9</v>
      </c>
      <c r="I15">
        <v>0.7</v>
      </c>
      <c r="J15">
        <v>0.8</v>
      </c>
      <c r="K15">
        <v>9</v>
      </c>
      <c r="L15">
        <v>0.8</v>
      </c>
      <c r="M15">
        <v>250</v>
      </c>
      <c r="N15">
        <v>1.5</v>
      </c>
      <c r="O15">
        <v>1100</v>
      </c>
      <c r="P15">
        <v>0.54</v>
      </c>
      <c r="Q15">
        <v>5.7</v>
      </c>
      <c r="R15">
        <v>200</v>
      </c>
      <c r="S15">
        <v>1055</v>
      </c>
      <c r="T15">
        <v>35</v>
      </c>
      <c r="U15">
        <v>7</v>
      </c>
      <c r="V15" t="s">
        <v>10</v>
      </c>
    </row>
    <row r="16" spans="1:22" x14ac:dyDescent="0.4">
      <c r="A16">
        <v>15</v>
      </c>
      <c r="B16" t="s">
        <v>5</v>
      </c>
      <c r="C16" t="s">
        <v>6</v>
      </c>
      <c r="D16">
        <v>14</v>
      </c>
      <c r="E16">
        <v>18</v>
      </c>
      <c r="F16">
        <v>485</v>
      </c>
      <c r="G16">
        <v>56</v>
      </c>
      <c r="H16">
        <v>12</v>
      </c>
      <c r="I16">
        <v>0.9</v>
      </c>
      <c r="J16">
        <v>0.9</v>
      </c>
      <c r="K16">
        <v>11</v>
      </c>
      <c r="L16">
        <v>1</v>
      </c>
      <c r="M16">
        <v>330</v>
      </c>
      <c r="N16">
        <v>2</v>
      </c>
      <c r="O16">
        <v>1100</v>
      </c>
      <c r="P16">
        <v>0.68500000000000005</v>
      </c>
      <c r="Q16">
        <v>7.9</v>
      </c>
      <c r="R16">
        <v>300</v>
      </c>
      <c r="S16">
        <v>1055</v>
      </c>
      <c r="T16">
        <v>45</v>
      </c>
      <c r="U16">
        <v>7.3</v>
      </c>
      <c r="V16" t="s">
        <v>10</v>
      </c>
    </row>
    <row r="17" spans="1:22" x14ac:dyDescent="0.4">
      <c r="A17">
        <v>16</v>
      </c>
      <c r="B17" t="s">
        <v>3</v>
      </c>
      <c r="C17" t="s">
        <v>6</v>
      </c>
      <c r="D17">
        <v>19</v>
      </c>
      <c r="E17">
        <v>30</v>
      </c>
      <c r="F17">
        <v>500</v>
      </c>
      <c r="G17">
        <v>60</v>
      </c>
      <c r="H17">
        <v>12</v>
      </c>
      <c r="I17">
        <v>0.9</v>
      </c>
      <c r="J17">
        <v>0.9</v>
      </c>
      <c r="K17">
        <v>11</v>
      </c>
      <c r="L17">
        <v>1.1000000000000001</v>
      </c>
      <c r="M17">
        <v>320</v>
      </c>
      <c r="N17">
        <v>2</v>
      </c>
      <c r="O17">
        <v>800</v>
      </c>
      <c r="P17">
        <v>0.7</v>
      </c>
      <c r="Q17">
        <v>8.1</v>
      </c>
      <c r="R17">
        <v>255</v>
      </c>
      <c r="S17">
        <v>580</v>
      </c>
      <c r="T17">
        <v>45</v>
      </c>
      <c r="U17">
        <v>6.8</v>
      </c>
      <c r="V17" t="s">
        <v>10</v>
      </c>
    </row>
    <row r="18" spans="1:22" x14ac:dyDescent="0.4">
      <c r="A18">
        <v>17</v>
      </c>
      <c r="B18" t="s">
        <v>3</v>
      </c>
      <c r="C18" t="s">
        <v>6</v>
      </c>
      <c r="D18">
        <v>31</v>
      </c>
      <c r="E18">
        <v>50</v>
      </c>
      <c r="F18">
        <v>500</v>
      </c>
      <c r="G18">
        <v>60</v>
      </c>
      <c r="H18">
        <v>12</v>
      </c>
      <c r="I18">
        <v>0.9</v>
      </c>
      <c r="J18">
        <v>0.9</v>
      </c>
      <c r="K18">
        <v>11</v>
      </c>
      <c r="L18">
        <v>1.1000000000000001</v>
      </c>
      <c r="M18">
        <v>320</v>
      </c>
      <c r="N18">
        <v>2</v>
      </c>
      <c r="O18">
        <v>800</v>
      </c>
      <c r="P18">
        <v>0.7</v>
      </c>
      <c r="Q18">
        <v>8.1</v>
      </c>
      <c r="R18">
        <v>265</v>
      </c>
      <c r="S18">
        <v>580</v>
      </c>
      <c r="T18">
        <v>45</v>
      </c>
      <c r="U18">
        <v>6.8</v>
      </c>
      <c r="V18" t="s">
        <v>10</v>
      </c>
    </row>
    <row r="19" spans="1:22" x14ac:dyDescent="0.4">
      <c r="A19">
        <v>18</v>
      </c>
      <c r="B19" t="s">
        <v>3</v>
      </c>
      <c r="C19" t="s">
        <v>6</v>
      </c>
      <c r="D19">
        <v>51</v>
      </c>
      <c r="E19">
        <v>69</v>
      </c>
      <c r="F19">
        <v>500</v>
      </c>
      <c r="G19">
        <v>60</v>
      </c>
      <c r="H19">
        <v>12</v>
      </c>
      <c r="I19">
        <v>0.9</v>
      </c>
      <c r="J19">
        <v>0.9</v>
      </c>
      <c r="K19">
        <v>11</v>
      </c>
      <c r="L19">
        <v>1.3</v>
      </c>
      <c r="M19">
        <v>320</v>
      </c>
      <c r="N19">
        <v>2</v>
      </c>
      <c r="O19">
        <v>1000</v>
      </c>
      <c r="P19">
        <v>0.7</v>
      </c>
      <c r="Q19">
        <v>5</v>
      </c>
      <c r="R19">
        <v>265</v>
      </c>
      <c r="S19">
        <v>580</v>
      </c>
      <c r="T19">
        <v>45</v>
      </c>
      <c r="U19">
        <v>6.8</v>
      </c>
      <c r="V19" t="s">
        <v>10</v>
      </c>
    </row>
    <row r="20" spans="1:22" x14ac:dyDescent="0.4">
      <c r="A20">
        <v>19</v>
      </c>
      <c r="B20" t="s">
        <v>7</v>
      </c>
      <c r="C20" t="s">
        <v>6</v>
      </c>
      <c r="D20">
        <v>70</v>
      </c>
      <c r="E20" t="s">
        <v>10</v>
      </c>
      <c r="F20">
        <v>500</v>
      </c>
      <c r="G20">
        <v>60</v>
      </c>
      <c r="H20">
        <v>12</v>
      </c>
      <c r="I20">
        <v>0.9</v>
      </c>
      <c r="J20">
        <v>0.9</v>
      </c>
      <c r="K20">
        <v>11</v>
      </c>
      <c r="L20">
        <v>1.3</v>
      </c>
      <c r="M20">
        <v>320</v>
      </c>
      <c r="N20">
        <v>2</v>
      </c>
      <c r="O20">
        <v>1000</v>
      </c>
      <c r="P20">
        <v>0.7</v>
      </c>
      <c r="Q20">
        <v>5</v>
      </c>
      <c r="R20">
        <v>265</v>
      </c>
      <c r="S20">
        <v>580</v>
      </c>
      <c r="T20">
        <v>45</v>
      </c>
      <c r="U20">
        <v>6.8</v>
      </c>
      <c r="V20" t="s">
        <v>10</v>
      </c>
    </row>
    <row r="21" spans="1:22" x14ac:dyDescent="0.4">
      <c r="A21">
        <v>20</v>
      </c>
      <c r="B21" t="s">
        <v>8</v>
      </c>
      <c r="C21" t="s">
        <v>6</v>
      </c>
      <c r="D21">
        <v>14</v>
      </c>
      <c r="E21">
        <v>18</v>
      </c>
      <c r="F21">
        <v>530</v>
      </c>
      <c r="G21">
        <v>66</v>
      </c>
      <c r="H21">
        <v>12</v>
      </c>
      <c r="I21">
        <v>1.2</v>
      </c>
      <c r="J21">
        <v>1.2</v>
      </c>
      <c r="K21">
        <v>14</v>
      </c>
      <c r="L21">
        <v>1.6</v>
      </c>
      <c r="M21">
        <v>520</v>
      </c>
      <c r="N21">
        <v>2.2000000000000002</v>
      </c>
      <c r="O21">
        <v>1000</v>
      </c>
      <c r="P21">
        <v>0.78500000000000003</v>
      </c>
      <c r="Q21">
        <v>23</v>
      </c>
      <c r="R21">
        <v>335</v>
      </c>
      <c r="S21">
        <v>1055</v>
      </c>
      <c r="T21">
        <v>49</v>
      </c>
      <c r="U21">
        <v>10.5</v>
      </c>
      <c r="V21" t="s">
        <v>10</v>
      </c>
    </row>
    <row r="22" spans="1:22" x14ac:dyDescent="0.4">
      <c r="A22">
        <v>21</v>
      </c>
      <c r="B22" t="s">
        <v>8</v>
      </c>
      <c r="C22" t="s">
        <v>6</v>
      </c>
      <c r="D22">
        <v>19</v>
      </c>
      <c r="E22">
        <v>30</v>
      </c>
      <c r="F22">
        <v>550</v>
      </c>
      <c r="G22">
        <v>70</v>
      </c>
      <c r="H22">
        <v>12</v>
      </c>
      <c r="I22">
        <v>1.2</v>
      </c>
      <c r="J22">
        <v>1.2</v>
      </c>
      <c r="K22">
        <v>14</v>
      </c>
      <c r="L22">
        <v>1.6</v>
      </c>
      <c r="M22">
        <v>520</v>
      </c>
      <c r="N22">
        <v>2.2000000000000002</v>
      </c>
      <c r="O22">
        <v>800</v>
      </c>
      <c r="P22">
        <v>0.8</v>
      </c>
      <c r="Q22">
        <v>22</v>
      </c>
      <c r="R22">
        <v>290</v>
      </c>
      <c r="S22">
        <v>580</v>
      </c>
      <c r="T22">
        <v>49</v>
      </c>
      <c r="U22">
        <v>9.5</v>
      </c>
      <c r="V22" t="s">
        <v>10</v>
      </c>
    </row>
    <row r="23" spans="1:22" x14ac:dyDescent="0.4">
      <c r="A23">
        <v>22</v>
      </c>
      <c r="B23" t="s">
        <v>8</v>
      </c>
      <c r="C23" t="s">
        <v>6</v>
      </c>
      <c r="D23">
        <v>31</v>
      </c>
      <c r="E23">
        <v>50</v>
      </c>
      <c r="F23">
        <v>550</v>
      </c>
      <c r="G23">
        <v>70</v>
      </c>
      <c r="H23">
        <v>12</v>
      </c>
      <c r="I23">
        <v>1.2</v>
      </c>
      <c r="J23">
        <v>1.2</v>
      </c>
      <c r="K23">
        <v>14</v>
      </c>
      <c r="L23">
        <v>1.6</v>
      </c>
      <c r="M23">
        <v>520</v>
      </c>
      <c r="N23">
        <v>2.2000000000000002</v>
      </c>
      <c r="O23">
        <v>800</v>
      </c>
      <c r="P23">
        <v>0.8</v>
      </c>
      <c r="Q23">
        <v>22</v>
      </c>
      <c r="R23">
        <v>300</v>
      </c>
      <c r="S23">
        <v>580</v>
      </c>
      <c r="T23">
        <v>49</v>
      </c>
      <c r="U23">
        <v>9.5</v>
      </c>
      <c r="V23" t="s">
        <v>10</v>
      </c>
    </row>
    <row r="24" spans="1:22" x14ac:dyDescent="0.4">
      <c r="A24">
        <v>23</v>
      </c>
      <c r="B24" t="s">
        <v>9</v>
      </c>
      <c r="C24" t="s">
        <v>6</v>
      </c>
      <c r="D24">
        <v>14</v>
      </c>
      <c r="E24">
        <v>18</v>
      </c>
      <c r="F24">
        <v>885</v>
      </c>
      <c r="G24">
        <v>96</v>
      </c>
      <c r="H24">
        <v>16</v>
      </c>
      <c r="I24">
        <v>1.2</v>
      </c>
      <c r="J24">
        <v>1.3</v>
      </c>
      <c r="K24">
        <v>13</v>
      </c>
      <c r="L24">
        <v>1.7</v>
      </c>
      <c r="M24">
        <v>450</v>
      </c>
      <c r="N24">
        <v>2.4</v>
      </c>
      <c r="O24">
        <v>1000</v>
      </c>
      <c r="P24">
        <v>0.98499999999999999</v>
      </c>
      <c r="Q24">
        <v>7</v>
      </c>
      <c r="R24">
        <v>300</v>
      </c>
      <c r="S24">
        <v>1055</v>
      </c>
      <c r="T24">
        <v>59</v>
      </c>
      <c r="U24">
        <v>10.9</v>
      </c>
      <c r="V24" t="s">
        <v>10</v>
      </c>
    </row>
    <row r="25" spans="1:22" x14ac:dyDescent="0.4">
      <c r="A25">
        <v>24</v>
      </c>
      <c r="B25" t="s">
        <v>9</v>
      </c>
      <c r="C25" t="s">
        <v>6</v>
      </c>
      <c r="D25">
        <v>19</v>
      </c>
      <c r="E25">
        <v>30</v>
      </c>
      <c r="F25">
        <v>900</v>
      </c>
      <c r="G25">
        <v>100</v>
      </c>
      <c r="H25">
        <v>16</v>
      </c>
      <c r="I25">
        <v>1.2</v>
      </c>
      <c r="J25">
        <v>1.3</v>
      </c>
      <c r="K25">
        <v>13</v>
      </c>
      <c r="L25">
        <v>1.7</v>
      </c>
      <c r="M25">
        <v>450</v>
      </c>
      <c r="N25">
        <v>2.4</v>
      </c>
      <c r="O25">
        <v>800</v>
      </c>
      <c r="P25">
        <v>1</v>
      </c>
      <c r="Q25">
        <v>6.5</v>
      </c>
      <c r="R25">
        <v>255</v>
      </c>
      <c r="S25">
        <v>580</v>
      </c>
      <c r="T25">
        <v>59</v>
      </c>
      <c r="U25">
        <v>10.4</v>
      </c>
      <c r="V25" t="s">
        <v>10</v>
      </c>
    </row>
    <row r="26" spans="1:22" x14ac:dyDescent="0.4">
      <c r="A26">
        <v>25</v>
      </c>
      <c r="B26" t="s">
        <v>9</v>
      </c>
      <c r="C26" t="s">
        <v>6</v>
      </c>
      <c r="D26">
        <v>31</v>
      </c>
      <c r="E26">
        <v>50</v>
      </c>
      <c r="F26">
        <v>900</v>
      </c>
      <c r="G26">
        <v>100</v>
      </c>
      <c r="H26">
        <v>16</v>
      </c>
      <c r="I26">
        <v>1.2</v>
      </c>
      <c r="J26">
        <v>1.3</v>
      </c>
      <c r="K26">
        <v>13</v>
      </c>
      <c r="L26">
        <v>1.7</v>
      </c>
      <c r="M26">
        <v>450</v>
      </c>
      <c r="N26">
        <v>2.4</v>
      </c>
      <c r="O26">
        <v>800</v>
      </c>
      <c r="P26">
        <v>1</v>
      </c>
      <c r="Q26">
        <v>6.5</v>
      </c>
      <c r="R26">
        <v>265</v>
      </c>
      <c r="S26">
        <v>580</v>
      </c>
      <c r="T26">
        <v>59</v>
      </c>
      <c r="U26">
        <v>10.4</v>
      </c>
      <c r="V26" t="s">
        <v>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8C8F-CE4B-4450-8D37-78054A7D416F}">
  <sheetPr>
    <tabColor theme="4"/>
  </sheetPr>
  <dimension ref="A1:V29"/>
  <sheetViews>
    <sheetView zoomScale="90" zoomScaleNormal="90" workbookViewId="0">
      <pane xSplit="5" ySplit="1" topLeftCell="F2" activePane="bottomRight" state="frozen"/>
      <selection pane="topRight" activeCell="E1" sqref="E1"/>
      <selection pane="bottomLeft" activeCell="A2" sqref="A2"/>
      <selection pane="bottomRight" sqref="A1:C1"/>
    </sheetView>
  </sheetViews>
  <sheetFormatPr defaultRowHeight="14.6" x14ac:dyDescent="0.4"/>
  <cols>
    <col min="1" max="1" width="13.15234375" bestFit="1" customWidth="1"/>
    <col min="2" max="2" width="14.15234375" bestFit="1" customWidth="1"/>
    <col min="3" max="3" width="6.69140625" bestFit="1" customWidth="1"/>
    <col min="4" max="4" width="15.3828125" bestFit="1" customWidth="1"/>
    <col min="5" max="5" width="14.84375" bestFit="1" customWidth="1"/>
    <col min="6" max="7" width="8.53515625" bestFit="1" customWidth="1"/>
    <col min="8" max="8" width="8.3828125" bestFit="1" customWidth="1"/>
    <col min="9" max="9" width="7.15234375" bestFit="1" customWidth="1"/>
    <col min="10" max="10" width="8.84375" bestFit="1" customWidth="1"/>
    <col min="11" max="11" width="6.15234375" bestFit="1" customWidth="1"/>
    <col min="12" max="12" width="9.53515625" bestFit="1" customWidth="1"/>
    <col min="13" max="13" width="5.69140625" bestFit="1" customWidth="1"/>
    <col min="14" max="14" width="10.53515625" bestFit="1" customWidth="1"/>
    <col min="15" max="15" width="7" style="18" bestFit="1" customWidth="1"/>
    <col min="16" max="16" width="6.53515625" bestFit="1" customWidth="1"/>
    <col min="17" max="17" width="4" bestFit="1" customWidth="1"/>
    <col min="18" max="18" width="10.15234375" bestFit="1" customWidth="1"/>
    <col min="19" max="19" width="10.3046875" bestFit="1" customWidth="1"/>
    <col min="20" max="20" width="8.15234375" bestFit="1" customWidth="1"/>
    <col min="21" max="21" width="4.69140625" bestFit="1" customWidth="1"/>
  </cols>
  <sheetData>
    <row r="1" spans="1:22" x14ac:dyDescent="0.4">
      <c r="A1" s="1" t="s">
        <v>162</v>
      </c>
      <c r="B1" s="1" t="s">
        <v>22</v>
      </c>
      <c r="C1" s="1" t="s">
        <v>163</v>
      </c>
      <c r="D1" s="1" t="s">
        <v>23</v>
      </c>
      <c r="E1" s="1" t="s">
        <v>106</v>
      </c>
      <c r="F1" s="1" t="s">
        <v>26</v>
      </c>
      <c r="G1" s="1" t="s">
        <v>28</v>
      </c>
      <c r="H1" s="1" t="s">
        <v>27</v>
      </c>
      <c r="I1" s="1" t="s">
        <v>29</v>
      </c>
      <c r="J1" s="1" t="s">
        <v>30</v>
      </c>
      <c r="K1" s="1" t="s">
        <v>31</v>
      </c>
      <c r="L1" s="1" t="s">
        <v>32</v>
      </c>
      <c r="M1" s="1" t="s">
        <v>33</v>
      </c>
      <c r="N1" s="1" t="s">
        <v>34</v>
      </c>
      <c r="O1" s="19" t="s">
        <v>41</v>
      </c>
      <c r="P1" s="1" t="s">
        <v>35</v>
      </c>
      <c r="Q1" s="1" t="s">
        <v>36</v>
      </c>
      <c r="R1" s="1" t="s">
        <v>37</v>
      </c>
      <c r="S1" s="1" t="s">
        <v>38</v>
      </c>
      <c r="T1" s="1" t="s">
        <v>39</v>
      </c>
      <c r="U1" s="1" t="s">
        <v>40</v>
      </c>
      <c r="V1" s="1" t="s">
        <v>123</v>
      </c>
    </row>
    <row r="2" spans="1:22" x14ac:dyDescent="0.4">
      <c r="A2">
        <v>1</v>
      </c>
      <c r="B2" t="s">
        <v>1</v>
      </c>
      <c r="D2">
        <v>0</v>
      </c>
      <c r="E2" s="11">
        <v>0.499</v>
      </c>
      <c r="F2">
        <v>400</v>
      </c>
      <c r="G2">
        <v>40</v>
      </c>
      <c r="H2">
        <v>4</v>
      </c>
      <c r="I2">
        <v>0.2</v>
      </c>
      <c r="J2">
        <v>0.3</v>
      </c>
      <c r="K2">
        <v>2</v>
      </c>
      <c r="L2">
        <v>0.1</v>
      </c>
      <c r="M2">
        <v>65</v>
      </c>
      <c r="N2">
        <v>0.4</v>
      </c>
      <c r="O2" s="18">
        <v>200</v>
      </c>
      <c r="P2">
        <v>0.2</v>
      </c>
      <c r="Q2">
        <v>0.27</v>
      </c>
      <c r="R2">
        <v>30</v>
      </c>
      <c r="S2">
        <v>100</v>
      </c>
      <c r="T2">
        <v>15</v>
      </c>
      <c r="U2">
        <v>2</v>
      </c>
      <c r="V2" t="s">
        <v>10</v>
      </c>
    </row>
    <row r="3" spans="1:22" x14ac:dyDescent="0.4">
      <c r="A3">
        <v>2</v>
      </c>
      <c r="B3" t="s">
        <v>1</v>
      </c>
      <c r="D3" s="12">
        <v>0.5</v>
      </c>
      <c r="E3">
        <v>1</v>
      </c>
      <c r="F3">
        <v>500</v>
      </c>
      <c r="G3">
        <v>50</v>
      </c>
      <c r="H3">
        <v>5</v>
      </c>
      <c r="I3">
        <v>0.3</v>
      </c>
      <c r="J3">
        <v>0.4</v>
      </c>
      <c r="K3">
        <v>4</v>
      </c>
      <c r="L3">
        <v>0.3</v>
      </c>
      <c r="M3">
        <v>80</v>
      </c>
      <c r="N3">
        <v>0.5</v>
      </c>
      <c r="O3" s="18">
        <v>260</v>
      </c>
      <c r="P3">
        <v>0.22</v>
      </c>
      <c r="Q3">
        <v>11</v>
      </c>
      <c r="R3">
        <v>75</v>
      </c>
      <c r="S3">
        <v>275</v>
      </c>
      <c r="T3">
        <v>20</v>
      </c>
      <c r="U3">
        <v>3</v>
      </c>
      <c r="V3" t="s">
        <v>10</v>
      </c>
    </row>
    <row r="4" spans="1:22" x14ac:dyDescent="0.4">
      <c r="A4">
        <v>3</v>
      </c>
      <c r="B4" t="s">
        <v>2</v>
      </c>
      <c r="D4">
        <v>1</v>
      </c>
      <c r="E4">
        <v>3</v>
      </c>
      <c r="F4">
        <v>300</v>
      </c>
      <c r="G4">
        <v>15</v>
      </c>
      <c r="H4">
        <v>6</v>
      </c>
      <c r="I4">
        <v>0.5</v>
      </c>
      <c r="J4">
        <v>0.5</v>
      </c>
      <c r="K4">
        <v>6</v>
      </c>
      <c r="L4">
        <v>0.5</v>
      </c>
      <c r="M4">
        <v>150</v>
      </c>
      <c r="N4">
        <v>0.9</v>
      </c>
      <c r="O4" s="18">
        <v>700</v>
      </c>
      <c r="P4">
        <v>0.34</v>
      </c>
      <c r="Q4">
        <v>7</v>
      </c>
      <c r="R4">
        <v>80</v>
      </c>
      <c r="S4">
        <v>460</v>
      </c>
      <c r="T4">
        <v>20</v>
      </c>
      <c r="U4">
        <v>3</v>
      </c>
      <c r="V4" t="s">
        <v>10</v>
      </c>
    </row>
    <row r="5" spans="1:22" x14ac:dyDescent="0.4">
      <c r="A5">
        <v>4</v>
      </c>
      <c r="B5" t="s">
        <v>2</v>
      </c>
      <c r="C5" t="s">
        <v>4</v>
      </c>
      <c r="D5">
        <v>3</v>
      </c>
      <c r="E5">
        <v>3</v>
      </c>
      <c r="F5">
        <v>300</v>
      </c>
      <c r="G5">
        <v>15</v>
      </c>
      <c r="H5">
        <v>6</v>
      </c>
      <c r="I5">
        <v>0.5</v>
      </c>
      <c r="J5">
        <v>0.5</v>
      </c>
      <c r="K5">
        <v>6</v>
      </c>
      <c r="L5">
        <v>0.5</v>
      </c>
      <c r="M5">
        <v>150</v>
      </c>
      <c r="N5">
        <v>0.9</v>
      </c>
      <c r="O5" s="18">
        <v>700</v>
      </c>
      <c r="P5">
        <v>0.34</v>
      </c>
      <c r="Q5">
        <v>7</v>
      </c>
      <c r="R5">
        <v>80</v>
      </c>
      <c r="S5">
        <v>460</v>
      </c>
      <c r="T5">
        <v>20</v>
      </c>
      <c r="U5">
        <v>3</v>
      </c>
      <c r="V5" t="s">
        <v>10</v>
      </c>
    </row>
    <row r="6" spans="1:22" x14ac:dyDescent="0.4">
      <c r="A6">
        <v>5</v>
      </c>
      <c r="B6" t="s">
        <v>2</v>
      </c>
      <c r="C6" t="s">
        <v>6</v>
      </c>
      <c r="D6">
        <v>3</v>
      </c>
      <c r="E6">
        <v>3</v>
      </c>
      <c r="F6">
        <v>300</v>
      </c>
      <c r="G6">
        <v>15</v>
      </c>
      <c r="H6">
        <v>6</v>
      </c>
      <c r="I6">
        <v>0.5</v>
      </c>
      <c r="J6">
        <v>0.5</v>
      </c>
      <c r="K6">
        <v>6</v>
      </c>
      <c r="L6">
        <v>0.5</v>
      </c>
      <c r="M6">
        <v>150</v>
      </c>
      <c r="N6">
        <v>0.9</v>
      </c>
      <c r="O6" s="18">
        <v>700</v>
      </c>
      <c r="P6">
        <v>0.34</v>
      </c>
      <c r="Q6">
        <v>7</v>
      </c>
      <c r="R6">
        <v>80</v>
      </c>
      <c r="S6">
        <v>460</v>
      </c>
      <c r="T6">
        <v>20</v>
      </c>
      <c r="U6">
        <v>3</v>
      </c>
      <c r="V6" t="s">
        <v>10</v>
      </c>
    </row>
    <row r="7" spans="1:22" x14ac:dyDescent="0.4">
      <c r="A7">
        <v>6</v>
      </c>
      <c r="B7" t="s">
        <v>2</v>
      </c>
      <c r="C7" t="s">
        <v>4</v>
      </c>
      <c r="D7">
        <v>4</v>
      </c>
      <c r="E7">
        <v>8</v>
      </c>
      <c r="F7">
        <v>400</v>
      </c>
      <c r="G7">
        <v>25</v>
      </c>
      <c r="H7">
        <v>7</v>
      </c>
      <c r="I7">
        <v>0.6</v>
      </c>
      <c r="J7">
        <v>0.6</v>
      </c>
      <c r="K7">
        <v>8</v>
      </c>
      <c r="L7">
        <v>0.6</v>
      </c>
      <c r="M7">
        <v>200</v>
      </c>
      <c r="N7">
        <v>1.2</v>
      </c>
      <c r="O7" s="18">
        <v>1000</v>
      </c>
      <c r="P7">
        <v>0.44</v>
      </c>
      <c r="Q7">
        <v>10</v>
      </c>
      <c r="R7">
        <v>130</v>
      </c>
      <c r="S7">
        <v>500</v>
      </c>
      <c r="T7">
        <v>30</v>
      </c>
      <c r="U7">
        <v>5</v>
      </c>
      <c r="V7" t="s">
        <v>10</v>
      </c>
    </row>
    <row r="8" spans="1:22" x14ac:dyDescent="0.4">
      <c r="A8">
        <v>7</v>
      </c>
      <c r="B8" t="s">
        <v>2</v>
      </c>
      <c r="C8" t="s">
        <v>6</v>
      </c>
      <c r="D8">
        <v>4</v>
      </c>
      <c r="E8">
        <v>8</v>
      </c>
      <c r="F8">
        <v>400</v>
      </c>
      <c r="G8">
        <v>25</v>
      </c>
      <c r="H8">
        <v>7</v>
      </c>
      <c r="I8">
        <v>0.6</v>
      </c>
      <c r="J8">
        <v>0.6</v>
      </c>
      <c r="K8">
        <v>8</v>
      </c>
      <c r="L8">
        <v>0.6</v>
      </c>
      <c r="M8">
        <v>200</v>
      </c>
      <c r="N8">
        <v>1.2</v>
      </c>
      <c r="O8" s="18">
        <v>1000</v>
      </c>
      <c r="P8">
        <v>0.44</v>
      </c>
      <c r="Q8">
        <v>10</v>
      </c>
      <c r="R8">
        <v>130</v>
      </c>
      <c r="S8">
        <v>500</v>
      </c>
      <c r="T8">
        <v>30</v>
      </c>
      <c r="U8">
        <v>5</v>
      </c>
      <c r="V8" t="s">
        <v>10</v>
      </c>
    </row>
    <row r="9" spans="1:22" x14ac:dyDescent="0.4">
      <c r="A9">
        <v>8</v>
      </c>
      <c r="B9" t="s">
        <v>5</v>
      </c>
      <c r="C9" t="s">
        <v>4</v>
      </c>
      <c r="D9">
        <v>9</v>
      </c>
      <c r="E9">
        <v>13</v>
      </c>
      <c r="F9">
        <v>600</v>
      </c>
      <c r="G9">
        <v>45</v>
      </c>
      <c r="H9">
        <v>11</v>
      </c>
      <c r="I9">
        <v>0.9</v>
      </c>
      <c r="J9">
        <v>0.9</v>
      </c>
      <c r="K9">
        <v>12</v>
      </c>
      <c r="L9">
        <v>1</v>
      </c>
      <c r="M9">
        <v>300</v>
      </c>
      <c r="N9">
        <v>1.8</v>
      </c>
      <c r="O9" s="18">
        <v>1300</v>
      </c>
      <c r="P9">
        <v>0.7</v>
      </c>
      <c r="Q9">
        <v>8</v>
      </c>
      <c r="R9">
        <v>240</v>
      </c>
      <c r="S9">
        <v>1250</v>
      </c>
      <c r="T9">
        <v>40</v>
      </c>
      <c r="U9">
        <v>8</v>
      </c>
      <c r="V9" t="s">
        <v>10</v>
      </c>
    </row>
    <row r="10" spans="1:22" x14ac:dyDescent="0.4">
      <c r="A10">
        <v>9</v>
      </c>
      <c r="B10" t="s">
        <v>5</v>
      </c>
      <c r="C10" t="s">
        <v>4</v>
      </c>
      <c r="D10">
        <v>14</v>
      </c>
      <c r="E10">
        <v>18</v>
      </c>
      <c r="F10">
        <v>900</v>
      </c>
      <c r="G10">
        <v>75</v>
      </c>
      <c r="H10">
        <v>15</v>
      </c>
      <c r="I10">
        <v>1.2</v>
      </c>
      <c r="J10">
        <v>1.3</v>
      </c>
      <c r="K10">
        <v>16</v>
      </c>
      <c r="L10">
        <v>1.3</v>
      </c>
      <c r="M10">
        <v>400</v>
      </c>
      <c r="N10">
        <v>2.4</v>
      </c>
      <c r="O10" s="18">
        <v>1300</v>
      </c>
      <c r="P10">
        <v>0.89</v>
      </c>
      <c r="Q10">
        <v>11</v>
      </c>
      <c r="R10">
        <v>410</v>
      </c>
      <c r="S10">
        <v>1250</v>
      </c>
      <c r="T10">
        <v>55</v>
      </c>
      <c r="U10">
        <v>11</v>
      </c>
      <c r="V10" t="s">
        <v>10</v>
      </c>
    </row>
    <row r="11" spans="1:22" x14ac:dyDescent="0.4">
      <c r="A11">
        <v>10</v>
      </c>
      <c r="B11" t="s">
        <v>3</v>
      </c>
      <c r="C11" t="s">
        <v>4</v>
      </c>
      <c r="D11">
        <v>19</v>
      </c>
      <c r="E11">
        <v>30</v>
      </c>
      <c r="F11">
        <v>900</v>
      </c>
      <c r="G11">
        <v>90</v>
      </c>
      <c r="H11">
        <v>15</v>
      </c>
      <c r="I11">
        <v>1.2</v>
      </c>
      <c r="J11">
        <v>1.3</v>
      </c>
      <c r="K11">
        <v>16</v>
      </c>
      <c r="L11">
        <v>1.3</v>
      </c>
      <c r="M11">
        <v>400</v>
      </c>
      <c r="N11">
        <v>2.4</v>
      </c>
      <c r="O11" s="18">
        <v>1000</v>
      </c>
      <c r="P11">
        <v>0.9</v>
      </c>
      <c r="Q11">
        <v>8</v>
      </c>
      <c r="R11">
        <v>400</v>
      </c>
      <c r="S11">
        <v>700</v>
      </c>
      <c r="T11">
        <v>55</v>
      </c>
      <c r="U11">
        <v>11</v>
      </c>
      <c r="V11" t="s">
        <v>10</v>
      </c>
    </row>
    <row r="12" spans="1:22" x14ac:dyDescent="0.4">
      <c r="A12">
        <v>11</v>
      </c>
      <c r="B12" t="s">
        <v>3</v>
      </c>
      <c r="C12" t="s">
        <v>4</v>
      </c>
      <c r="D12">
        <v>31</v>
      </c>
      <c r="E12">
        <v>50</v>
      </c>
      <c r="F12">
        <v>900</v>
      </c>
      <c r="G12">
        <v>90</v>
      </c>
      <c r="H12">
        <v>15</v>
      </c>
      <c r="I12">
        <v>1.2</v>
      </c>
      <c r="J12">
        <v>1.3</v>
      </c>
      <c r="K12">
        <v>16</v>
      </c>
      <c r="L12">
        <v>1.3</v>
      </c>
      <c r="M12">
        <v>400</v>
      </c>
      <c r="N12">
        <v>2.4</v>
      </c>
      <c r="O12" s="18">
        <v>1000</v>
      </c>
      <c r="P12">
        <v>0.9</v>
      </c>
      <c r="Q12">
        <v>8</v>
      </c>
      <c r="R12">
        <v>420</v>
      </c>
      <c r="S12">
        <v>700</v>
      </c>
      <c r="T12">
        <v>55</v>
      </c>
      <c r="U12">
        <v>11</v>
      </c>
      <c r="V12" t="s">
        <v>10</v>
      </c>
    </row>
    <row r="13" spans="1:22" x14ac:dyDescent="0.4">
      <c r="A13">
        <v>12</v>
      </c>
      <c r="B13" t="s">
        <v>3</v>
      </c>
      <c r="C13" t="s">
        <v>4</v>
      </c>
      <c r="D13">
        <v>51</v>
      </c>
      <c r="E13">
        <v>69</v>
      </c>
      <c r="F13">
        <v>900</v>
      </c>
      <c r="G13">
        <v>90</v>
      </c>
      <c r="H13">
        <v>15</v>
      </c>
      <c r="I13">
        <v>1.2</v>
      </c>
      <c r="J13">
        <v>1.3</v>
      </c>
      <c r="K13">
        <v>16</v>
      </c>
      <c r="L13">
        <v>1.7</v>
      </c>
      <c r="M13">
        <v>400</v>
      </c>
      <c r="N13">
        <v>2.4</v>
      </c>
      <c r="O13" s="18">
        <v>1000</v>
      </c>
      <c r="P13">
        <v>0.9</v>
      </c>
      <c r="Q13">
        <v>8</v>
      </c>
      <c r="R13">
        <v>420</v>
      </c>
      <c r="S13">
        <v>700</v>
      </c>
      <c r="T13">
        <v>55</v>
      </c>
      <c r="U13">
        <v>11</v>
      </c>
      <c r="V13" t="s">
        <v>10</v>
      </c>
    </row>
    <row r="14" spans="1:22" x14ac:dyDescent="0.4">
      <c r="A14">
        <v>13</v>
      </c>
      <c r="B14" t="s">
        <v>7</v>
      </c>
      <c r="C14" t="s">
        <v>4</v>
      </c>
      <c r="D14">
        <v>70</v>
      </c>
      <c r="E14" t="s">
        <v>10</v>
      </c>
      <c r="F14">
        <v>900</v>
      </c>
      <c r="G14">
        <v>90</v>
      </c>
      <c r="H14">
        <v>15</v>
      </c>
      <c r="I14">
        <v>1.2</v>
      </c>
      <c r="J14">
        <v>1.3</v>
      </c>
      <c r="K14">
        <v>16</v>
      </c>
      <c r="L14">
        <v>1.7</v>
      </c>
      <c r="M14">
        <v>400</v>
      </c>
      <c r="N14">
        <v>2.4</v>
      </c>
      <c r="O14" s="18">
        <v>1200</v>
      </c>
      <c r="P14">
        <v>0.9</v>
      </c>
      <c r="Q14">
        <v>8</v>
      </c>
      <c r="R14">
        <v>420</v>
      </c>
      <c r="S14">
        <v>700</v>
      </c>
      <c r="T14">
        <v>55</v>
      </c>
      <c r="U14">
        <v>11</v>
      </c>
      <c r="V14" t="s">
        <v>10</v>
      </c>
    </row>
    <row r="15" spans="1:22" x14ac:dyDescent="0.4">
      <c r="A15">
        <v>14</v>
      </c>
      <c r="B15" t="s">
        <v>5</v>
      </c>
      <c r="C15" t="s">
        <v>6</v>
      </c>
      <c r="D15">
        <v>9</v>
      </c>
      <c r="E15">
        <v>13</v>
      </c>
      <c r="F15">
        <v>600</v>
      </c>
      <c r="G15">
        <v>45</v>
      </c>
      <c r="H15">
        <v>11</v>
      </c>
      <c r="I15">
        <v>0.9</v>
      </c>
      <c r="J15">
        <v>0.9</v>
      </c>
      <c r="K15">
        <v>12</v>
      </c>
      <c r="L15">
        <v>1</v>
      </c>
      <c r="M15">
        <v>300</v>
      </c>
      <c r="N15">
        <v>1.8</v>
      </c>
      <c r="O15" s="18">
        <v>1300</v>
      </c>
      <c r="P15">
        <v>0.7</v>
      </c>
      <c r="Q15">
        <v>8</v>
      </c>
      <c r="R15">
        <v>240</v>
      </c>
      <c r="S15">
        <v>1250</v>
      </c>
      <c r="T15">
        <v>40</v>
      </c>
      <c r="U15">
        <v>8</v>
      </c>
      <c r="V15" t="s">
        <v>10</v>
      </c>
    </row>
    <row r="16" spans="1:22" x14ac:dyDescent="0.4">
      <c r="A16">
        <v>15</v>
      </c>
      <c r="B16" t="s">
        <v>5</v>
      </c>
      <c r="C16" t="s">
        <v>6</v>
      </c>
      <c r="D16">
        <v>14</v>
      </c>
      <c r="E16">
        <v>18</v>
      </c>
      <c r="F16">
        <v>700</v>
      </c>
      <c r="G16">
        <v>65</v>
      </c>
      <c r="H16">
        <v>15</v>
      </c>
      <c r="I16">
        <v>1</v>
      </c>
      <c r="J16">
        <v>1</v>
      </c>
      <c r="K16">
        <v>14</v>
      </c>
      <c r="L16">
        <v>1.2</v>
      </c>
      <c r="M16">
        <v>400</v>
      </c>
      <c r="N16">
        <v>2.4</v>
      </c>
      <c r="O16" s="18">
        <v>1300</v>
      </c>
      <c r="P16">
        <v>0.89</v>
      </c>
      <c r="Q16">
        <v>15</v>
      </c>
      <c r="R16">
        <v>360</v>
      </c>
      <c r="S16">
        <v>1250</v>
      </c>
      <c r="T16">
        <v>55</v>
      </c>
      <c r="U16">
        <v>9</v>
      </c>
      <c r="V16" t="s">
        <v>10</v>
      </c>
    </row>
    <row r="17" spans="1:22" x14ac:dyDescent="0.4">
      <c r="A17">
        <v>16</v>
      </c>
      <c r="B17" t="s">
        <v>3</v>
      </c>
      <c r="C17" t="s">
        <v>6</v>
      </c>
      <c r="D17">
        <v>19</v>
      </c>
      <c r="E17">
        <v>30</v>
      </c>
      <c r="F17">
        <v>700</v>
      </c>
      <c r="G17">
        <v>75</v>
      </c>
      <c r="H17">
        <v>15</v>
      </c>
      <c r="I17">
        <v>1.1000000000000001</v>
      </c>
      <c r="J17">
        <v>1.1000000000000001</v>
      </c>
      <c r="K17">
        <v>14</v>
      </c>
      <c r="L17">
        <v>1.3</v>
      </c>
      <c r="M17">
        <v>400</v>
      </c>
      <c r="N17">
        <v>2.4</v>
      </c>
      <c r="O17" s="18">
        <v>1000</v>
      </c>
      <c r="P17">
        <v>0.9</v>
      </c>
      <c r="Q17">
        <v>18</v>
      </c>
      <c r="R17">
        <v>310</v>
      </c>
      <c r="S17">
        <v>700</v>
      </c>
      <c r="T17">
        <v>55</v>
      </c>
      <c r="U17">
        <v>8</v>
      </c>
      <c r="V17" t="s">
        <v>10</v>
      </c>
    </row>
    <row r="18" spans="1:22" x14ac:dyDescent="0.4">
      <c r="A18">
        <v>17</v>
      </c>
      <c r="B18" t="s">
        <v>3</v>
      </c>
      <c r="C18" t="s">
        <v>6</v>
      </c>
      <c r="D18">
        <v>31</v>
      </c>
      <c r="E18">
        <v>50</v>
      </c>
      <c r="F18">
        <v>700</v>
      </c>
      <c r="G18">
        <v>75</v>
      </c>
      <c r="H18">
        <v>15</v>
      </c>
      <c r="I18">
        <v>1.1000000000000001</v>
      </c>
      <c r="J18">
        <v>1.1000000000000001</v>
      </c>
      <c r="K18">
        <v>14</v>
      </c>
      <c r="L18">
        <v>1.3</v>
      </c>
      <c r="M18">
        <v>400</v>
      </c>
      <c r="N18">
        <v>2.4</v>
      </c>
      <c r="O18" s="18">
        <v>1000</v>
      </c>
      <c r="P18">
        <v>0.9</v>
      </c>
      <c r="Q18">
        <v>18</v>
      </c>
      <c r="R18">
        <v>320</v>
      </c>
      <c r="S18">
        <v>700</v>
      </c>
      <c r="T18">
        <v>55</v>
      </c>
      <c r="U18">
        <v>8</v>
      </c>
      <c r="V18" t="s">
        <v>10</v>
      </c>
    </row>
    <row r="19" spans="1:22" x14ac:dyDescent="0.4">
      <c r="A19">
        <v>18</v>
      </c>
      <c r="B19" t="s">
        <v>3</v>
      </c>
      <c r="C19" t="s">
        <v>6</v>
      </c>
      <c r="D19">
        <v>51</v>
      </c>
      <c r="E19">
        <v>69</v>
      </c>
      <c r="F19">
        <v>700</v>
      </c>
      <c r="G19">
        <v>75</v>
      </c>
      <c r="H19">
        <v>15</v>
      </c>
      <c r="I19">
        <v>1.1000000000000001</v>
      </c>
      <c r="J19">
        <v>1.1000000000000001</v>
      </c>
      <c r="K19">
        <v>14</v>
      </c>
      <c r="L19">
        <v>1.5</v>
      </c>
      <c r="M19">
        <v>400</v>
      </c>
      <c r="N19">
        <v>2.4</v>
      </c>
      <c r="O19" s="18">
        <v>1200</v>
      </c>
      <c r="P19">
        <v>0.9</v>
      </c>
      <c r="Q19">
        <v>8</v>
      </c>
      <c r="R19">
        <v>320</v>
      </c>
      <c r="S19">
        <v>700</v>
      </c>
      <c r="T19">
        <v>55</v>
      </c>
      <c r="U19">
        <v>8</v>
      </c>
      <c r="V19" t="s">
        <v>10</v>
      </c>
    </row>
    <row r="20" spans="1:22" x14ac:dyDescent="0.4">
      <c r="A20">
        <v>19</v>
      </c>
      <c r="B20" t="s">
        <v>7</v>
      </c>
      <c r="C20" t="s">
        <v>6</v>
      </c>
      <c r="D20">
        <v>70</v>
      </c>
      <c r="E20" t="s">
        <v>10</v>
      </c>
      <c r="F20">
        <v>700</v>
      </c>
      <c r="G20">
        <v>75</v>
      </c>
      <c r="H20">
        <v>15</v>
      </c>
      <c r="I20">
        <v>1.1000000000000001</v>
      </c>
      <c r="J20">
        <v>1.1000000000000001</v>
      </c>
      <c r="K20">
        <v>14</v>
      </c>
      <c r="L20">
        <v>1.5</v>
      </c>
      <c r="M20">
        <v>400</v>
      </c>
      <c r="N20">
        <v>2.4</v>
      </c>
      <c r="O20" s="18">
        <v>1200</v>
      </c>
      <c r="P20">
        <v>0.9</v>
      </c>
      <c r="Q20">
        <v>8</v>
      </c>
      <c r="R20">
        <v>320</v>
      </c>
      <c r="S20">
        <v>700</v>
      </c>
      <c r="T20">
        <v>55</v>
      </c>
      <c r="U20">
        <v>8</v>
      </c>
      <c r="V20" t="s">
        <v>10</v>
      </c>
    </row>
    <row r="21" spans="1:22" x14ac:dyDescent="0.4">
      <c r="A21">
        <v>20</v>
      </c>
      <c r="B21" t="s">
        <v>8</v>
      </c>
      <c r="C21" t="s">
        <v>6</v>
      </c>
      <c r="D21">
        <v>14</v>
      </c>
      <c r="E21">
        <v>18</v>
      </c>
      <c r="F21">
        <v>750</v>
      </c>
      <c r="G21">
        <v>80</v>
      </c>
      <c r="H21" s="18">
        <v>15</v>
      </c>
      <c r="I21">
        <v>1.4</v>
      </c>
      <c r="J21">
        <v>1.4</v>
      </c>
      <c r="K21">
        <v>18</v>
      </c>
      <c r="L21">
        <v>1.9</v>
      </c>
      <c r="M21">
        <v>600</v>
      </c>
      <c r="N21">
        <v>2.6</v>
      </c>
      <c r="O21" s="18">
        <v>1300</v>
      </c>
      <c r="P21">
        <v>1</v>
      </c>
      <c r="Q21">
        <v>27</v>
      </c>
      <c r="R21">
        <v>400</v>
      </c>
      <c r="S21">
        <v>1250</v>
      </c>
      <c r="T21">
        <v>60</v>
      </c>
      <c r="U21">
        <v>12</v>
      </c>
      <c r="V21" t="s">
        <v>10</v>
      </c>
    </row>
    <row r="22" spans="1:22" x14ac:dyDescent="0.4">
      <c r="A22">
        <v>21</v>
      </c>
      <c r="B22" t="s">
        <v>8</v>
      </c>
      <c r="C22" t="s">
        <v>6</v>
      </c>
      <c r="D22">
        <v>19</v>
      </c>
      <c r="E22">
        <v>30</v>
      </c>
      <c r="F22">
        <v>770</v>
      </c>
      <c r="G22">
        <v>85</v>
      </c>
      <c r="H22" s="18">
        <v>15</v>
      </c>
      <c r="I22">
        <v>1.4</v>
      </c>
      <c r="J22">
        <v>1.4</v>
      </c>
      <c r="K22">
        <v>18</v>
      </c>
      <c r="L22">
        <v>1.9</v>
      </c>
      <c r="M22">
        <v>600</v>
      </c>
      <c r="N22">
        <v>2.6</v>
      </c>
      <c r="O22" s="18">
        <v>1000</v>
      </c>
      <c r="P22">
        <v>1</v>
      </c>
      <c r="Q22">
        <v>27</v>
      </c>
      <c r="R22">
        <v>250</v>
      </c>
      <c r="S22">
        <v>700</v>
      </c>
      <c r="T22">
        <v>60</v>
      </c>
      <c r="U22">
        <v>11</v>
      </c>
      <c r="V22" t="s">
        <v>10</v>
      </c>
    </row>
    <row r="23" spans="1:22" x14ac:dyDescent="0.4">
      <c r="A23">
        <v>22</v>
      </c>
      <c r="B23" t="s">
        <v>8</v>
      </c>
      <c r="C23" t="s">
        <v>6</v>
      </c>
      <c r="D23">
        <v>31</v>
      </c>
      <c r="E23">
        <v>50</v>
      </c>
      <c r="F23">
        <v>770</v>
      </c>
      <c r="G23">
        <v>85</v>
      </c>
      <c r="H23" s="18">
        <v>15</v>
      </c>
      <c r="I23">
        <v>1.4</v>
      </c>
      <c r="J23">
        <v>1.4</v>
      </c>
      <c r="K23">
        <v>18</v>
      </c>
      <c r="L23">
        <v>1.9</v>
      </c>
      <c r="M23">
        <v>600</v>
      </c>
      <c r="N23">
        <v>2.6</v>
      </c>
      <c r="O23" s="18">
        <v>1000</v>
      </c>
      <c r="P23">
        <v>1</v>
      </c>
      <c r="Q23">
        <v>27</v>
      </c>
      <c r="R23">
        <v>360</v>
      </c>
      <c r="S23">
        <v>700</v>
      </c>
      <c r="T23">
        <v>60</v>
      </c>
      <c r="U23">
        <v>11</v>
      </c>
      <c r="V23" t="s">
        <v>10</v>
      </c>
    </row>
    <row r="24" spans="1:22" x14ac:dyDescent="0.4">
      <c r="A24">
        <v>23</v>
      </c>
      <c r="B24" t="s">
        <v>9</v>
      </c>
      <c r="C24" t="s">
        <v>6</v>
      </c>
      <c r="D24">
        <v>14</v>
      </c>
      <c r="E24">
        <v>18</v>
      </c>
      <c r="F24">
        <v>1200</v>
      </c>
      <c r="G24">
        <v>115</v>
      </c>
      <c r="H24" s="18">
        <v>19</v>
      </c>
      <c r="I24">
        <v>1.4</v>
      </c>
      <c r="J24">
        <v>1.6</v>
      </c>
      <c r="K24">
        <v>17</v>
      </c>
      <c r="L24">
        <v>2</v>
      </c>
      <c r="M24">
        <v>500</v>
      </c>
      <c r="N24">
        <v>2.8</v>
      </c>
      <c r="O24" s="18">
        <v>1300</v>
      </c>
      <c r="P24">
        <v>1.3</v>
      </c>
      <c r="Q24">
        <v>10</v>
      </c>
      <c r="R24">
        <v>360</v>
      </c>
      <c r="S24">
        <v>1250</v>
      </c>
      <c r="T24">
        <v>70</v>
      </c>
      <c r="U24">
        <v>13</v>
      </c>
      <c r="V24" t="s">
        <v>10</v>
      </c>
    </row>
    <row r="25" spans="1:22" x14ac:dyDescent="0.4">
      <c r="A25">
        <v>24</v>
      </c>
      <c r="B25" t="s">
        <v>9</v>
      </c>
      <c r="C25" t="s">
        <v>6</v>
      </c>
      <c r="D25">
        <v>19</v>
      </c>
      <c r="E25">
        <v>30</v>
      </c>
      <c r="F25">
        <v>1300</v>
      </c>
      <c r="G25">
        <v>120</v>
      </c>
      <c r="H25" s="18">
        <v>19</v>
      </c>
      <c r="I25">
        <v>1.4</v>
      </c>
      <c r="J25">
        <v>1.6</v>
      </c>
      <c r="K25">
        <v>17</v>
      </c>
      <c r="L25">
        <v>2</v>
      </c>
      <c r="M25">
        <v>500</v>
      </c>
      <c r="N25">
        <v>2.8</v>
      </c>
      <c r="O25" s="18">
        <v>1000</v>
      </c>
      <c r="P25">
        <v>1.3</v>
      </c>
      <c r="Q25">
        <v>9</v>
      </c>
      <c r="R25">
        <v>310</v>
      </c>
      <c r="S25">
        <v>700</v>
      </c>
      <c r="T25">
        <v>70</v>
      </c>
      <c r="U25">
        <v>12</v>
      </c>
      <c r="V25" t="s">
        <v>10</v>
      </c>
    </row>
    <row r="26" spans="1:22" x14ac:dyDescent="0.4">
      <c r="A26">
        <v>25</v>
      </c>
      <c r="B26" t="s">
        <v>9</v>
      </c>
      <c r="C26" t="s">
        <v>6</v>
      </c>
      <c r="D26">
        <v>31</v>
      </c>
      <c r="E26">
        <v>50</v>
      </c>
      <c r="F26">
        <v>1300</v>
      </c>
      <c r="G26">
        <v>120</v>
      </c>
      <c r="H26" s="18">
        <v>19</v>
      </c>
      <c r="I26">
        <v>1.4</v>
      </c>
      <c r="J26">
        <v>1.6</v>
      </c>
      <c r="K26">
        <v>17</v>
      </c>
      <c r="L26">
        <v>2</v>
      </c>
      <c r="M26">
        <v>500</v>
      </c>
      <c r="N26">
        <v>2.8</v>
      </c>
      <c r="O26" s="18">
        <v>1000</v>
      </c>
      <c r="P26">
        <v>1.3</v>
      </c>
      <c r="Q26">
        <v>9</v>
      </c>
      <c r="R26">
        <v>320</v>
      </c>
      <c r="S26">
        <v>700</v>
      </c>
      <c r="T26">
        <v>70</v>
      </c>
      <c r="U26">
        <v>12</v>
      </c>
      <c r="V26" t="s">
        <v>10</v>
      </c>
    </row>
    <row r="27" spans="1:22" x14ac:dyDescent="0.4">
      <c r="H27" s="18"/>
    </row>
    <row r="28" spans="1:22" x14ac:dyDescent="0.4">
      <c r="H28" s="18"/>
    </row>
    <row r="29" spans="1:22" x14ac:dyDescent="0.4">
      <c r="H29"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69F0-42C3-4FD9-861B-6EAD8D436E99}">
  <sheetPr>
    <tabColor theme="4"/>
  </sheetPr>
  <dimension ref="A1:W26"/>
  <sheetViews>
    <sheetView workbookViewId="0">
      <pane xSplit="5" ySplit="1" topLeftCell="F2" activePane="bottomRight" state="frozen"/>
      <selection pane="topRight" activeCell="E1" sqref="E1"/>
      <selection pane="bottomLeft" activeCell="A2" sqref="A2"/>
      <selection pane="bottomRight" sqref="A1:C1"/>
    </sheetView>
  </sheetViews>
  <sheetFormatPr defaultRowHeight="14.6" x14ac:dyDescent="0.4"/>
  <cols>
    <col min="1" max="1" width="13.15234375" bestFit="1" customWidth="1"/>
    <col min="2" max="2" width="9.53515625" customWidth="1"/>
    <col min="3" max="3" width="7.53515625" bestFit="1" customWidth="1"/>
    <col min="4" max="4" width="15.3828125" bestFit="1" customWidth="1"/>
    <col min="5" max="5" width="14.84375" bestFit="1" customWidth="1"/>
    <col min="13" max="13" width="9.53515625" bestFit="1" customWidth="1"/>
    <col min="15" max="15" width="10.53515625" bestFit="1" customWidth="1"/>
  </cols>
  <sheetData>
    <row r="1" spans="1:23" x14ac:dyDescent="0.4">
      <c r="A1" s="1" t="s">
        <v>162</v>
      </c>
      <c r="B1" s="1" t="s">
        <v>22</v>
      </c>
      <c r="C1" s="1" t="s">
        <v>163</v>
      </c>
      <c r="D1" s="1" t="s">
        <v>23</v>
      </c>
      <c r="E1" s="1" t="s">
        <v>106</v>
      </c>
      <c r="F1" s="1" t="s">
        <v>26</v>
      </c>
      <c r="G1" s="1" t="s">
        <v>50</v>
      </c>
      <c r="H1" s="1" t="s">
        <v>28</v>
      </c>
      <c r="I1" s="1" t="s">
        <v>27</v>
      </c>
      <c r="J1" s="1" t="s">
        <v>29</v>
      </c>
      <c r="K1" s="1" t="s">
        <v>30</v>
      </c>
      <c r="L1" s="1" t="s">
        <v>31</v>
      </c>
      <c r="M1" s="1" t="s">
        <v>32</v>
      </c>
      <c r="N1" s="1" t="s">
        <v>33</v>
      </c>
      <c r="O1" s="1" t="s">
        <v>34</v>
      </c>
      <c r="P1" s="1" t="s">
        <v>41</v>
      </c>
      <c r="Q1" s="1" t="s">
        <v>35</v>
      </c>
      <c r="R1" s="1" t="s">
        <v>36</v>
      </c>
      <c r="S1" s="1" t="s">
        <v>37</v>
      </c>
      <c r="T1" s="1" t="s">
        <v>51</v>
      </c>
      <c r="U1" s="1" t="s">
        <v>39</v>
      </c>
      <c r="V1" s="1" t="s">
        <v>40</v>
      </c>
      <c r="W1" s="1" t="s">
        <v>123</v>
      </c>
    </row>
    <row r="2" spans="1:23" x14ac:dyDescent="0.4">
      <c r="A2">
        <v>1</v>
      </c>
      <c r="B2" t="s">
        <v>1</v>
      </c>
      <c r="C2" t="s">
        <v>42</v>
      </c>
      <c r="D2">
        <v>0</v>
      </c>
      <c r="E2" s="11">
        <v>0.499</v>
      </c>
      <c r="F2" t="s">
        <v>10</v>
      </c>
      <c r="G2">
        <v>600</v>
      </c>
      <c r="H2" t="s">
        <v>10</v>
      </c>
      <c r="I2" t="s">
        <v>10</v>
      </c>
      <c r="J2" t="s">
        <v>10</v>
      </c>
      <c r="K2" t="s">
        <v>10</v>
      </c>
      <c r="L2" t="s">
        <v>10</v>
      </c>
      <c r="M2" t="s">
        <v>10</v>
      </c>
      <c r="N2" t="s">
        <v>10</v>
      </c>
      <c r="O2" t="s">
        <v>10</v>
      </c>
      <c r="P2" s="18">
        <v>1000</v>
      </c>
      <c r="Q2" t="s">
        <v>10</v>
      </c>
      <c r="R2">
        <v>40</v>
      </c>
      <c r="S2" t="s">
        <v>10</v>
      </c>
      <c r="T2" t="s">
        <v>10</v>
      </c>
      <c r="U2">
        <v>45</v>
      </c>
      <c r="V2">
        <v>4</v>
      </c>
      <c r="W2" t="s">
        <v>10</v>
      </c>
    </row>
    <row r="3" spans="1:23" x14ac:dyDescent="0.4">
      <c r="A3">
        <v>2</v>
      </c>
      <c r="B3" t="s">
        <v>1</v>
      </c>
      <c r="C3" t="s">
        <v>42</v>
      </c>
      <c r="D3" s="12">
        <v>0.5</v>
      </c>
      <c r="E3">
        <v>1</v>
      </c>
      <c r="F3" t="s">
        <v>10</v>
      </c>
      <c r="G3">
        <v>600</v>
      </c>
      <c r="H3" t="s">
        <v>10</v>
      </c>
      <c r="I3" t="s">
        <v>10</v>
      </c>
      <c r="J3" t="s">
        <v>10</v>
      </c>
      <c r="K3" t="s">
        <v>10</v>
      </c>
      <c r="L3" t="s">
        <v>10</v>
      </c>
      <c r="M3" t="s">
        <v>10</v>
      </c>
      <c r="N3" t="s">
        <v>10</v>
      </c>
      <c r="O3" t="s">
        <v>10</v>
      </c>
      <c r="P3" s="18">
        <v>1500</v>
      </c>
      <c r="Q3" t="s">
        <v>10</v>
      </c>
      <c r="R3">
        <v>40</v>
      </c>
      <c r="S3" t="s">
        <v>10</v>
      </c>
      <c r="T3" t="s">
        <v>10</v>
      </c>
      <c r="U3">
        <v>60</v>
      </c>
      <c r="V3">
        <v>5</v>
      </c>
      <c r="W3" t="s">
        <v>10</v>
      </c>
    </row>
    <row r="4" spans="1:23" x14ac:dyDescent="0.4">
      <c r="A4">
        <v>3</v>
      </c>
      <c r="B4" t="s">
        <v>2</v>
      </c>
      <c r="C4" t="s">
        <v>42</v>
      </c>
      <c r="D4">
        <v>1</v>
      </c>
      <c r="E4">
        <v>2</v>
      </c>
      <c r="F4" t="s">
        <v>10</v>
      </c>
      <c r="G4">
        <v>600</v>
      </c>
      <c r="H4">
        <v>400</v>
      </c>
      <c r="I4">
        <v>200</v>
      </c>
      <c r="J4" t="s">
        <v>10</v>
      </c>
      <c r="K4" t="s">
        <v>10</v>
      </c>
      <c r="L4">
        <v>10</v>
      </c>
      <c r="M4">
        <v>30</v>
      </c>
      <c r="N4">
        <v>300</v>
      </c>
      <c r="O4" t="s">
        <v>10</v>
      </c>
      <c r="P4" s="18">
        <v>2500</v>
      </c>
      <c r="Q4">
        <v>1</v>
      </c>
      <c r="R4">
        <v>40</v>
      </c>
      <c r="S4">
        <v>65</v>
      </c>
      <c r="T4">
        <v>3000</v>
      </c>
      <c r="U4">
        <v>90</v>
      </c>
      <c r="V4">
        <v>7</v>
      </c>
      <c r="W4">
        <v>1200</v>
      </c>
    </row>
    <row r="5" spans="1:23" x14ac:dyDescent="0.4">
      <c r="A5">
        <v>4</v>
      </c>
      <c r="B5" t="s">
        <v>2</v>
      </c>
      <c r="C5" t="s">
        <v>4</v>
      </c>
      <c r="D5">
        <v>3</v>
      </c>
      <c r="E5">
        <v>3</v>
      </c>
      <c r="F5" t="s">
        <v>10</v>
      </c>
      <c r="G5">
        <v>600</v>
      </c>
      <c r="H5">
        <v>400</v>
      </c>
      <c r="I5">
        <v>200</v>
      </c>
      <c r="J5" t="s">
        <v>10</v>
      </c>
      <c r="K5" t="s">
        <v>10</v>
      </c>
      <c r="L5">
        <v>10</v>
      </c>
      <c r="M5">
        <v>30</v>
      </c>
      <c r="N5">
        <v>300</v>
      </c>
      <c r="O5" t="s">
        <v>10</v>
      </c>
      <c r="P5" s="18">
        <v>2500</v>
      </c>
      <c r="Q5">
        <v>1</v>
      </c>
      <c r="R5">
        <v>40</v>
      </c>
      <c r="S5">
        <v>65</v>
      </c>
      <c r="T5">
        <v>3000</v>
      </c>
      <c r="U5">
        <v>90</v>
      </c>
      <c r="V5">
        <v>7</v>
      </c>
      <c r="W5">
        <v>1200</v>
      </c>
    </row>
    <row r="6" spans="1:23" x14ac:dyDescent="0.4">
      <c r="A6">
        <v>5</v>
      </c>
      <c r="B6" t="s">
        <v>2</v>
      </c>
      <c r="C6" t="s">
        <v>6</v>
      </c>
      <c r="D6">
        <v>3</v>
      </c>
      <c r="E6">
        <v>3</v>
      </c>
      <c r="F6" t="s">
        <v>10</v>
      </c>
      <c r="G6">
        <v>600</v>
      </c>
      <c r="H6">
        <v>400</v>
      </c>
      <c r="I6">
        <v>200</v>
      </c>
      <c r="J6" t="s">
        <v>10</v>
      </c>
      <c r="K6" t="s">
        <v>10</v>
      </c>
      <c r="L6">
        <v>10</v>
      </c>
      <c r="M6">
        <v>30</v>
      </c>
      <c r="N6">
        <v>300</v>
      </c>
      <c r="O6" t="s">
        <v>10</v>
      </c>
      <c r="P6" s="18">
        <v>2500</v>
      </c>
      <c r="Q6">
        <v>1</v>
      </c>
      <c r="R6">
        <v>40</v>
      </c>
      <c r="S6">
        <v>65</v>
      </c>
      <c r="T6">
        <v>3000</v>
      </c>
      <c r="U6">
        <v>90</v>
      </c>
      <c r="V6">
        <v>7</v>
      </c>
      <c r="W6">
        <v>1200</v>
      </c>
    </row>
    <row r="7" spans="1:23" x14ac:dyDescent="0.4">
      <c r="A7">
        <v>6</v>
      </c>
      <c r="B7" t="s">
        <v>2</v>
      </c>
      <c r="C7" t="s">
        <v>4</v>
      </c>
      <c r="D7">
        <v>4</v>
      </c>
      <c r="E7">
        <v>8</v>
      </c>
      <c r="F7" t="s">
        <v>10</v>
      </c>
      <c r="G7">
        <v>900</v>
      </c>
      <c r="H7">
        <v>650</v>
      </c>
      <c r="I7">
        <v>300</v>
      </c>
      <c r="J7" t="s">
        <v>10</v>
      </c>
      <c r="K7" t="s">
        <v>10</v>
      </c>
      <c r="L7">
        <v>15</v>
      </c>
      <c r="M7">
        <v>40</v>
      </c>
      <c r="N7">
        <v>400</v>
      </c>
      <c r="O7" t="s">
        <v>10</v>
      </c>
      <c r="P7" s="18">
        <v>2500</v>
      </c>
      <c r="Q7">
        <v>3</v>
      </c>
      <c r="R7">
        <v>40</v>
      </c>
      <c r="S7">
        <v>110</v>
      </c>
      <c r="T7">
        <v>3000</v>
      </c>
      <c r="U7">
        <v>150</v>
      </c>
      <c r="V7">
        <v>12</v>
      </c>
      <c r="W7">
        <v>1500</v>
      </c>
    </row>
    <row r="8" spans="1:23" x14ac:dyDescent="0.4">
      <c r="A8">
        <v>7</v>
      </c>
      <c r="B8" t="s">
        <v>2</v>
      </c>
      <c r="C8" t="s">
        <v>6</v>
      </c>
      <c r="D8">
        <v>4</v>
      </c>
      <c r="E8">
        <v>8</v>
      </c>
      <c r="F8" t="s">
        <v>10</v>
      </c>
      <c r="G8">
        <v>900</v>
      </c>
      <c r="H8">
        <v>650</v>
      </c>
      <c r="I8">
        <v>300</v>
      </c>
      <c r="J8" t="s">
        <v>10</v>
      </c>
      <c r="K8" t="s">
        <v>10</v>
      </c>
      <c r="L8">
        <v>15</v>
      </c>
      <c r="M8">
        <v>40</v>
      </c>
      <c r="N8">
        <v>400</v>
      </c>
      <c r="O8" t="s">
        <v>10</v>
      </c>
      <c r="P8" s="18">
        <v>2500</v>
      </c>
      <c r="Q8">
        <v>3</v>
      </c>
      <c r="R8">
        <v>40</v>
      </c>
      <c r="S8">
        <v>110</v>
      </c>
      <c r="T8">
        <v>3000</v>
      </c>
      <c r="U8">
        <v>150</v>
      </c>
      <c r="V8">
        <v>12</v>
      </c>
      <c r="W8">
        <v>1500</v>
      </c>
    </row>
    <row r="9" spans="1:23" x14ac:dyDescent="0.4">
      <c r="A9">
        <v>8</v>
      </c>
      <c r="B9" t="s">
        <v>5</v>
      </c>
      <c r="C9" t="s">
        <v>4</v>
      </c>
      <c r="D9">
        <v>9</v>
      </c>
      <c r="E9">
        <v>13</v>
      </c>
      <c r="F9" t="s">
        <v>10</v>
      </c>
      <c r="G9">
        <v>1700</v>
      </c>
      <c r="H9">
        <v>1200</v>
      </c>
      <c r="I9">
        <v>600</v>
      </c>
      <c r="J9" t="s">
        <v>10</v>
      </c>
      <c r="K9" t="s">
        <v>10</v>
      </c>
      <c r="L9">
        <v>20</v>
      </c>
      <c r="M9">
        <v>60</v>
      </c>
      <c r="N9">
        <v>600</v>
      </c>
      <c r="O9" t="s">
        <v>10</v>
      </c>
      <c r="P9" s="18">
        <v>3000</v>
      </c>
      <c r="Q9">
        <v>4</v>
      </c>
      <c r="R9">
        <v>40</v>
      </c>
      <c r="S9">
        <v>350</v>
      </c>
      <c r="T9">
        <v>4000</v>
      </c>
      <c r="U9">
        <v>280</v>
      </c>
      <c r="V9">
        <v>23</v>
      </c>
      <c r="W9">
        <v>1800</v>
      </c>
    </row>
    <row r="10" spans="1:23" x14ac:dyDescent="0.4">
      <c r="A10">
        <v>9</v>
      </c>
      <c r="B10" t="s">
        <v>5</v>
      </c>
      <c r="C10" t="s">
        <v>4</v>
      </c>
      <c r="D10">
        <v>14</v>
      </c>
      <c r="E10">
        <v>18</v>
      </c>
      <c r="F10" t="s">
        <v>10</v>
      </c>
      <c r="G10">
        <v>2800</v>
      </c>
      <c r="H10">
        <v>1800</v>
      </c>
      <c r="I10">
        <v>800</v>
      </c>
      <c r="J10" t="s">
        <v>10</v>
      </c>
      <c r="K10" t="s">
        <v>10</v>
      </c>
      <c r="L10">
        <v>30</v>
      </c>
      <c r="M10">
        <v>80</v>
      </c>
      <c r="N10">
        <v>800</v>
      </c>
      <c r="O10" t="s">
        <v>10</v>
      </c>
      <c r="P10" s="18">
        <v>3000</v>
      </c>
      <c r="Q10">
        <v>8</v>
      </c>
      <c r="R10">
        <v>45</v>
      </c>
      <c r="S10">
        <v>350</v>
      </c>
      <c r="T10">
        <v>4000</v>
      </c>
      <c r="U10">
        <v>400</v>
      </c>
      <c r="V10">
        <v>34</v>
      </c>
      <c r="W10">
        <v>2300</v>
      </c>
    </row>
    <row r="11" spans="1:23" x14ac:dyDescent="0.4">
      <c r="A11">
        <v>10</v>
      </c>
      <c r="B11" t="s">
        <v>3</v>
      </c>
      <c r="C11" t="s">
        <v>4</v>
      </c>
      <c r="D11">
        <v>19</v>
      </c>
      <c r="E11">
        <v>30</v>
      </c>
      <c r="F11" t="s">
        <v>10</v>
      </c>
      <c r="G11">
        <v>3000</v>
      </c>
      <c r="H11">
        <v>2000</v>
      </c>
      <c r="I11">
        <v>1000</v>
      </c>
      <c r="J11" t="s">
        <v>10</v>
      </c>
      <c r="K11" t="s">
        <v>10</v>
      </c>
      <c r="L11">
        <v>35</v>
      </c>
      <c r="M11">
        <v>100</v>
      </c>
      <c r="N11">
        <v>1000</v>
      </c>
      <c r="O11" t="s">
        <v>10</v>
      </c>
      <c r="P11" s="18">
        <v>2500</v>
      </c>
      <c r="Q11">
        <v>10</v>
      </c>
      <c r="R11">
        <v>45</v>
      </c>
      <c r="S11">
        <v>350</v>
      </c>
      <c r="T11">
        <v>4000</v>
      </c>
      <c r="U11">
        <v>400</v>
      </c>
      <c r="V11">
        <v>40</v>
      </c>
      <c r="W11">
        <v>2300</v>
      </c>
    </row>
    <row r="12" spans="1:23" x14ac:dyDescent="0.4">
      <c r="A12">
        <v>11</v>
      </c>
      <c r="B12" t="s">
        <v>3</v>
      </c>
      <c r="C12" t="s">
        <v>4</v>
      </c>
      <c r="D12">
        <v>31</v>
      </c>
      <c r="E12">
        <v>50</v>
      </c>
      <c r="F12" t="s">
        <v>10</v>
      </c>
      <c r="G12">
        <v>3000</v>
      </c>
      <c r="H12">
        <v>2000</v>
      </c>
      <c r="I12">
        <v>1000</v>
      </c>
      <c r="J12" t="s">
        <v>10</v>
      </c>
      <c r="K12" t="s">
        <v>10</v>
      </c>
      <c r="L12">
        <v>35</v>
      </c>
      <c r="M12">
        <v>100</v>
      </c>
      <c r="N12">
        <v>1000</v>
      </c>
      <c r="O12" t="s">
        <v>10</v>
      </c>
      <c r="P12" s="18">
        <v>2500</v>
      </c>
      <c r="Q12">
        <v>10</v>
      </c>
      <c r="R12">
        <v>45</v>
      </c>
      <c r="S12">
        <v>350</v>
      </c>
      <c r="T12">
        <v>4000</v>
      </c>
      <c r="U12">
        <v>400</v>
      </c>
      <c r="V12">
        <v>40</v>
      </c>
      <c r="W12">
        <v>2300</v>
      </c>
    </row>
    <row r="13" spans="1:23" x14ac:dyDescent="0.4">
      <c r="A13">
        <v>12</v>
      </c>
      <c r="B13" t="s">
        <v>3</v>
      </c>
      <c r="C13" t="s">
        <v>4</v>
      </c>
      <c r="D13">
        <v>51</v>
      </c>
      <c r="E13">
        <v>69</v>
      </c>
      <c r="F13" t="s">
        <v>10</v>
      </c>
      <c r="G13">
        <v>3000</v>
      </c>
      <c r="H13">
        <v>2000</v>
      </c>
      <c r="I13">
        <v>1000</v>
      </c>
      <c r="J13" t="s">
        <v>10</v>
      </c>
      <c r="K13" t="s">
        <v>10</v>
      </c>
      <c r="L13">
        <v>35</v>
      </c>
      <c r="M13">
        <v>100</v>
      </c>
      <c r="N13">
        <v>1000</v>
      </c>
      <c r="O13" t="s">
        <v>10</v>
      </c>
      <c r="P13" s="18">
        <v>2000</v>
      </c>
      <c r="Q13">
        <v>10</v>
      </c>
      <c r="R13">
        <v>45</v>
      </c>
      <c r="S13">
        <v>350</v>
      </c>
      <c r="T13">
        <v>4000</v>
      </c>
      <c r="U13">
        <v>400</v>
      </c>
      <c r="V13">
        <v>40</v>
      </c>
      <c r="W13">
        <v>2300</v>
      </c>
    </row>
    <row r="14" spans="1:23" x14ac:dyDescent="0.4">
      <c r="A14">
        <v>13</v>
      </c>
      <c r="B14" t="s">
        <v>7</v>
      </c>
      <c r="C14" t="s">
        <v>4</v>
      </c>
      <c r="D14">
        <v>70</v>
      </c>
      <c r="E14" t="s">
        <v>10</v>
      </c>
      <c r="F14" t="s">
        <v>10</v>
      </c>
      <c r="G14">
        <v>3000</v>
      </c>
      <c r="H14">
        <v>2000</v>
      </c>
      <c r="I14">
        <v>1000</v>
      </c>
      <c r="J14" t="s">
        <v>10</v>
      </c>
      <c r="K14" t="s">
        <v>10</v>
      </c>
      <c r="L14">
        <v>35</v>
      </c>
      <c r="M14">
        <v>100</v>
      </c>
      <c r="N14">
        <v>1000</v>
      </c>
      <c r="O14" t="s">
        <v>10</v>
      </c>
      <c r="P14" s="18">
        <v>2000</v>
      </c>
      <c r="Q14">
        <v>10</v>
      </c>
      <c r="R14">
        <v>45</v>
      </c>
      <c r="S14">
        <v>350</v>
      </c>
      <c r="T14">
        <v>3000</v>
      </c>
      <c r="U14">
        <v>400</v>
      </c>
      <c r="V14">
        <v>40</v>
      </c>
      <c r="W14">
        <v>2300</v>
      </c>
    </row>
    <row r="15" spans="1:23" x14ac:dyDescent="0.4">
      <c r="A15">
        <v>14</v>
      </c>
      <c r="B15" t="s">
        <v>5</v>
      </c>
      <c r="C15" t="s">
        <v>6</v>
      </c>
      <c r="D15">
        <v>9</v>
      </c>
      <c r="E15">
        <v>13</v>
      </c>
      <c r="F15" t="s">
        <v>10</v>
      </c>
      <c r="G15">
        <v>1700</v>
      </c>
      <c r="H15">
        <v>1200</v>
      </c>
      <c r="I15">
        <v>600</v>
      </c>
      <c r="J15" t="s">
        <v>10</v>
      </c>
      <c r="K15" t="s">
        <v>10</v>
      </c>
      <c r="L15">
        <v>20</v>
      </c>
      <c r="M15">
        <v>60</v>
      </c>
      <c r="N15">
        <v>600</v>
      </c>
      <c r="O15" t="s">
        <v>10</v>
      </c>
      <c r="P15" s="18">
        <v>3000</v>
      </c>
      <c r="Q15">
        <v>5</v>
      </c>
      <c r="R15">
        <v>40</v>
      </c>
      <c r="S15">
        <v>350</v>
      </c>
      <c r="T15">
        <v>4000</v>
      </c>
      <c r="U15">
        <v>280</v>
      </c>
      <c r="V15">
        <v>23</v>
      </c>
      <c r="W15">
        <v>1800</v>
      </c>
    </row>
    <row r="16" spans="1:23" x14ac:dyDescent="0.4">
      <c r="A16">
        <v>15</v>
      </c>
      <c r="B16" t="s">
        <v>5</v>
      </c>
      <c r="C16" t="s">
        <v>6</v>
      </c>
      <c r="D16">
        <v>14</v>
      </c>
      <c r="E16">
        <v>18</v>
      </c>
      <c r="F16" t="s">
        <v>10</v>
      </c>
      <c r="G16">
        <v>2800</v>
      </c>
      <c r="H16">
        <v>1800</v>
      </c>
      <c r="I16">
        <v>800</v>
      </c>
      <c r="J16" t="s">
        <v>10</v>
      </c>
      <c r="K16" t="s">
        <v>10</v>
      </c>
      <c r="L16">
        <v>30</v>
      </c>
      <c r="M16">
        <v>80</v>
      </c>
      <c r="N16">
        <v>800</v>
      </c>
      <c r="O16" t="s">
        <v>10</v>
      </c>
      <c r="P16" s="18">
        <v>3000</v>
      </c>
      <c r="Q16">
        <v>8</v>
      </c>
      <c r="R16">
        <v>45</v>
      </c>
      <c r="S16">
        <v>350</v>
      </c>
      <c r="T16">
        <v>4000</v>
      </c>
      <c r="U16">
        <v>400</v>
      </c>
      <c r="V16">
        <v>34</v>
      </c>
      <c r="W16">
        <v>2300</v>
      </c>
    </row>
    <row r="17" spans="1:23" x14ac:dyDescent="0.4">
      <c r="A17">
        <v>16</v>
      </c>
      <c r="B17" t="s">
        <v>3</v>
      </c>
      <c r="C17" t="s">
        <v>6</v>
      </c>
      <c r="D17">
        <v>19</v>
      </c>
      <c r="E17">
        <v>30</v>
      </c>
      <c r="F17" t="s">
        <v>10</v>
      </c>
      <c r="G17">
        <v>3000</v>
      </c>
      <c r="H17">
        <v>2000</v>
      </c>
      <c r="I17">
        <v>1000</v>
      </c>
      <c r="J17" t="s">
        <v>10</v>
      </c>
      <c r="K17" t="s">
        <v>10</v>
      </c>
      <c r="L17">
        <v>35</v>
      </c>
      <c r="M17">
        <v>100</v>
      </c>
      <c r="N17">
        <v>1000</v>
      </c>
      <c r="O17" t="s">
        <v>10</v>
      </c>
      <c r="P17" s="18">
        <v>2500</v>
      </c>
      <c r="Q17">
        <v>10</v>
      </c>
      <c r="R17">
        <v>45</v>
      </c>
      <c r="S17">
        <v>350</v>
      </c>
      <c r="T17">
        <v>4000</v>
      </c>
      <c r="U17">
        <v>400</v>
      </c>
      <c r="V17">
        <v>40</v>
      </c>
      <c r="W17">
        <v>2300</v>
      </c>
    </row>
    <row r="18" spans="1:23" x14ac:dyDescent="0.4">
      <c r="A18">
        <v>17</v>
      </c>
      <c r="B18" t="s">
        <v>3</v>
      </c>
      <c r="C18" t="s">
        <v>6</v>
      </c>
      <c r="D18">
        <v>31</v>
      </c>
      <c r="E18">
        <v>50</v>
      </c>
      <c r="F18" t="s">
        <v>10</v>
      </c>
      <c r="G18">
        <v>3000</v>
      </c>
      <c r="H18">
        <v>2000</v>
      </c>
      <c r="I18">
        <v>1000</v>
      </c>
      <c r="J18" t="s">
        <v>10</v>
      </c>
      <c r="K18" t="s">
        <v>10</v>
      </c>
      <c r="L18">
        <v>35</v>
      </c>
      <c r="M18">
        <v>100</v>
      </c>
      <c r="N18">
        <v>1000</v>
      </c>
      <c r="O18" t="s">
        <v>10</v>
      </c>
      <c r="P18" s="18">
        <v>2500</v>
      </c>
      <c r="Q18">
        <v>10</v>
      </c>
      <c r="R18">
        <v>45</v>
      </c>
      <c r="S18">
        <v>350</v>
      </c>
      <c r="T18">
        <v>4000</v>
      </c>
      <c r="U18">
        <v>400</v>
      </c>
      <c r="V18">
        <v>40</v>
      </c>
      <c r="W18">
        <v>2300</v>
      </c>
    </row>
    <row r="19" spans="1:23" x14ac:dyDescent="0.4">
      <c r="A19">
        <v>18</v>
      </c>
      <c r="B19" t="s">
        <v>3</v>
      </c>
      <c r="C19" t="s">
        <v>6</v>
      </c>
      <c r="D19">
        <v>51</v>
      </c>
      <c r="E19">
        <v>69</v>
      </c>
      <c r="F19" t="s">
        <v>10</v>
      </c>
      <c r="G19">
        <v>3000</v>
      </c>
      <c r="H19">
        <v>2000</v>
      </c>
      <c r="I19">
        <v>1000</v>
      </c>
      <c r="J19" t="s">
        <v>10</v>
      </c>
      <c r="K19" t="s">
        <v>10</v>
      </c>
      <c r="L19">
        <v>35</v>
      </c>
      <c r="M19">
        <v>100</v>
      </c>
      <c r="N19">
        <v>1000</v>
      </c>
      <c r="O19" t="s">
        <v>10</v>
      </c>
      <c r="P19" s="18">
        <v>2000</v>
      </c>
      <c r="Q19">
        <v>10</v>
      </c>
      <c r="R19">
        <v>45</v>
      </c>
      <c r="S19">
        <v>350</v>
      </c>
      <c r="T19">
        <v>4000</v>
      </c>
      <c r="U19">
        <v>400</v>
      </c>
      <c r="V19">
        <v>40</v>
      </c>
      <c r="W19">
        <v>2300</v>
      </c>
    </row>
    <row r="20" spans="1:23" x14ac:dyDescent="0.4">
      <c r="A20">
        <v>19</v>
      </c>
      <c r="B20" t="s">
        <v>7</v>
      </c>
      <c r="C20" t="s">
        <v>6</v>
      </c>
      <c r="D20">
        <v>70</v>
      </c>
      <c r="E20" t="s">
        <v>10</v>
      </c>
      <c r="F20" t="s">
        <v>10</v>
      </c>
      <c r="G20">
        <v>3000</v>
      </c>
      <c r="H20">
        <v>2000</v>
      </c>
      <c r="I20">
        <v>1000</v>
      </c>
      <c r="J20" t="s">
        <v>10</v>
      </c>
      <c r="K20" t="s">
        <v>10</v>
      </c>
      <c r="L20">
        <v>35</v>
      </c>
      <c r="M20">
        <v>100</v>
      </c>
      <c r="N20">
        <v>1000</v>
      </c>
      <c r="O20" t="s">
        <v>10</v>
      </c>
      <c r="P20" s="18">
        <v>2000</v>
      </c>
      <c r="Q20">
        <v>10</v>
      </c>
      <c r="R20">
        <v>45</v>
      </c>
      <c r="S20">
        <v>350</v>
      </c>
      <c r="T20">
        <v>3000</v>
      </c>
      <c r="U20">
        <v>400</v>
      </c>
      <c r="V20">
        <v>40</v>
      </c>
      <c r="W20">
        <v>2300</v>
      </c>
    </row>
    <row r="21" spans="1:23" x14ac:dyDescent="0.4">
      <c r="A21">
        <v>20</v>
      </c>
      <c r="B21" t="s">
        <v>8</v>
      </c>
      <c r="C21" t="s">
        <v>6</v>
      </c>
      <c r="D21">
        <v>14</v>
      </c>
      <c r="E21">
        <v>18</v>
      </c>
      <c r="F21" t="s">
        <v>10</v>
      </c>
      <c r="G21">
        <v>2800</v>
      </c>
      <c r="H21">
        <v>1800</v>
      </c>
      <c r="I21">
        <v>800</v>
      </c>
      <c r="J21" t="s">
        <v>10</v>
      </c>
      <c r="K21" t="s">
        <v>10</v>
      </c>
      <c r="L21">
        <v>30</v>
      </c>
      <c r="M21">
        <v>80</v>
      </c>
      <c r="N21">
        <v>800</v>
      </c>
      <c r="O21" t="s">
        <v>10</v>
      </c>
      <c r="P21" s="18">
        <v>3000</v>
      </c>
      <c r="Q21">
        <v>8</v>
      </c>
      <c r="R21">
        <v>45</v>
      </c>
      <c r="S21">
        <v>350</v>
      </c>
      <c r="T21">
        <v>3500</v>
      </c>
      <c r="U21">
        <v>400</v>
      </c>
      <c r="V21">
        <v>34</v>
      </c>
      <c r="W21">
        <v>2300</v>
      </c>
    </row>
    <row r="22" spans="1:23" x14ac:dyDescent="0.4">
      <c r="A22">
        <v>21</v>
      </c>
      <c r="B22" t="s">
        <v>8</v>
      </c>
      <c r="C22" t="s">
        <v>6</v>
      </c>
      <c r="D22">
        <v>19</v>
      </c>
      <c r="E22">
        <v>30</v>
      </c>
      <c r="F22" t="s">
        <v>10</v>
      </c>
      <c r="G22">
        <v>3000</v>
      </c>
      <c r="H22">
        <v>2000</v>
      </c>
      <c r="I22">
        <v>1000</v>
      </c>
      <c r="J22" t="s">
        <v>10</v>
      </c>
      <c r="K22" t="s">
        <v>10</v>
      </c>
      <c r="L22">
        <v>35</v>
      </c>
      <c r="M22">
        <v>100</v>
      </c>
      <c r="N22">
        <v>1000</v>
      </c>
      <c r="O22" t="s">
        <v>10</v>
      </c>
      <c r="P22" s="18">
        <v>2500</v>
      </c>
      <c r="Q22">
        <v>10</v>
      </c>
      <c r="R22">
        <v>45</v>
      </c>
      <c r="S22">
        <v>350</v>
      </c>
      <c r="T22">
        <v>3500</v>
      </c>
      <c r="U22">
        <v>400</v>
      </c>
      <c r="V22">
        <v>40</v>
      </c>
      <c r="W22">
        <v>2300</v>
      </c>
    </row>
    <row r="23" spans="1:23" x14ac:dyDescent="0.4">
      <c r="A23">
        <v>22</v>
      </c>
      <c r="B23" t="s">
        <v>8</v>
      </c>
      <c r="C23" t="s">
        <v>6</v>
      </c>
      <c r="D23">
        <v>31</v>
      </c>
      <c r="E23">
        <v>50</v>
      </c>
      <c r="F23" t="s">
        <v>10</v>
      </c>
      <c r="G23">
        <v>3000</v>
      </c>
      <c r="H23">
        <v>2000</v>
      </c>
      <c r="I23">
        <v>1000</v>
      </c>
      <c r="J23" t="s">
        <v>10</v>
      </c>
      <c r="K23" t="s">
        <v>10</v>
      </c>
      <c r="L23">
        <v>35</v>
      </c>
      <c r="M23">
        <v>100</v>
      </c>
      <c r="N23">
        <v>1000</v>
      </c>
      <c r="O23" t="s">
        <v>10</v>
      </c>
      <c r="P23" s="18">
        <v>2500</v>
      </c>
      <c r="Q23">
        <v>10</v>
      </c>
      <c r="R23">
        <v>45</v>
      </c>
      <c r="S23">
        <v>350</v>
      </c>
      <c r="T23">
        <v>3500</v>
      </c>
      <c r="U23">
        <v>400</v>
      </c>
      <c r="V23">
        <v>40</v>
      </c>
      <c r="W23">
        <v>2300</v>
      </c>
    </row>
    <row r="24" spans="1:23" x14ac:dyDescent="0.4">
      <c r="A24">
        <v>23</v>
      </c>
      <c r="B24" t="s">
        <v>9</v>
      </c>
      <c r="C24" t="s">
        <v>6</v>
      </c>
      <c r="D24">
        <v>14</v>
      </c>
      <c r="E24">
        <v>18</v>
      </c>
      <c r="F24" t="s">
        <v>10</v>
      </c>
      <c r="G24">
        <v>2800</v>
      </c>
      <c r="H24">
        <v>1800</v>
      </c>
      <c r="I24">
        <v>800</v>
      </c>
      <c r="J24" t="s">
        <v>10</v>
      </c>
      <c r="K24" t="s">
        <v>10</v>
      </c>
      <c r="L24">
        <v>30</v>
      </c>
      <c r="M24">
        <v>80</v>
      </c>
      <c r="N24">
        <v>800</v>
      </c>
      <c r="O24" t="s">
        <v>10</v>
      </c>
      <c r="P24" s="18">
        <v>3000</v>
      </c>
      <c r="Q24">
        <v>8</v>
      </c>
      <c r="R24">
        <v>45</v>
      </c>
      <c r="S24">
        <v>350</v>
      </c>
      <c r="T24">
        <v>4000</v>
      </c>
      <c r="U24">
        <v>400</v>
      </c>
      <c r="V24">
        <v>34</v>
      </c>
      <c r="W24">
        <v>2300</v>
      </c>
    </row>
    <row r="25" spans="1:23" x14ac:dyDescent="0.4">
      <c r="A25">
        <v>24</v>
      </c>
      <c r="B25" t="s">
        <v>9</v>
      </c>
      <c r="C25" t="s">
        <v>6</v>
      </c>
      <c r="D25">
        <v>19</v>
      </c>
      <c r="E25">
        <v>30</v>
      </c>
      <c r="F25" t="s">
        <v>10</v>
      </c>
      <c r="G25">
        <v>3000</v>
      </c>
      <c r="H25">
        <v>2000</v>
      </c>
      <c r="I25">
        <v>1000</v>
      </c>
      <c r="J25" t="s">
        <v>10</v>
      </c>
      <c r="K25" t="s">
        <v>10</v>
      </c>
      <c r="L25">
        <v>35</v>
      </c>
      <c r="M25">
        <v>100</v>
      </c>
      <c r="N25">
        <v>1000</v>
      </c>
      <c r="O25" t="s">
        <v>10</v>
      </c>
      <c r="P25" s="18">
        <v>2500</v>
      </c>
      <c r="Q25">
        <v>10</v>
      </c>
      <c r="R25">
        <v>45</v>
      </c>
      <c r="S25">
        <v>350</v>
      </c>
      <c r="T25">
        <v>4000</v>
      </c>
      <c r="U25">
        <v>400</v>
      </c>
      <c r="V25">
        <v>40</v>
      </c>
      <c r="W25">
        <v>2300</v>
      </c>
    </row>
    <row r="26" spans="1:23" x14ac:dyDescent="0.4">
      <c r="A26">
        <v>25</v>
      </c>
      <c r="B26" t="s">
        <v>9</v>
      </c>
      <c r="C26" t="s">
        <v>6</v>
      </c>
      <c r="D26">
        <v>31</v>
      </c>
      <c r="E26">
        <v>50</v>
      </c>
      <c r="F26" t="s">
        <v>10</v>
      </c>
      <c r="G26">
        <v>3000</v>
      </c>
      <c r="H26">
        <v>2000</v>
      </c>
      <c r="I26">
        <v>1000</v>
      </c>
      <c r="J26" t="s">
        <v>10</v>
      </c>
      <c r="K26" t="s">
        <v>10</v>
      </c>
      <c r="L26">
        <v>35</v>
      </c>
      <c r="M26">
        <v>100</v>
      </c>
      <c r="N26">
        <v>1000</v>
      </c>
      <c r="O26" t="s">
        <v>10</v>
      </c>
      <c r="P26" s="18">
        <v>2500</v>
      </c>
      <c r="Q26">
        <v>10</v>
      </c>
      <c r="R26">
        <v>45</v>
      </c>
      <c r="S26">
        <v>350</v>
      </c>
      <c r="T26">
        <v>4000</v>
      </c>
      <c r="U26">
        <v>400</v>
      </c>
      <c r="V26">
        <v>40</v>
      </c>
      <c r="W26">
        <v>2300</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5F2B-7BBF-4B0D-830E-FA49C4613565}">
  <sheetPr>
    <tabColor theme="5" tint="0.39997558519241921"/>
  </sheetPr>
  <dimension ref="A1:I26"/>
  <sheetViews>
    <sheetView workbookViewId="0">
      <selection activeCell="H8" sqref="H8"/>
    </sheetView>
  </sheetViews>
  <sheetFormatPr defaultRowHeight="14.6" x14ac:dyDescent="0.4"/>
  <cols>
    <col min="1" max="1" width="13.15234375" bestFit="1" customWidth="1"/>
    <col min="2" max="2" width="15.69140625" bestFit="1" customWidth="1"/>
    <col min="3" max="3" width="7.69140625" bestFit="1" customWidth="1"/>
    <col min="4" max="5" width="17" bestFit="1" customWidth="1"/>
    <col min="7" max="7" width="13.69140625" bestFit="1" customWidth="1"/>
    <col min="8" max="8" width="12.69140625" bestFit="1" customWidth="1"/>
    <col min="9" max="9" width="12.69140625" style="18" bestFit="1" customWidth="1"/>
  </cols>
  <sheetData>
    <row r="1" spans="1:9" x14ac:dyDescent="0.4">
      <c r="A1" s="1" t="s">
        <v>162</v>
      </c>
      <c r="B1" s="1" t="s">
        <v>22</v>
      </c>
      <c r="C1" s="1" t="s">
        <v>163</v>
      </c>
      <c r="D1" s="1" t="s">
        <v>23</v>
      </c>
      <c r="E1" s="1" t="s">
        <v>106</v>
      </c>
      <c r="F1" s="1" t="s">
        <v>25</v>
      </c>
      <c r="G1" s="1" t="s">
        <v>56</v>
      </c>
      <c r="H1" s="1" t="s">
        <v>68</v>
      </c>
      <c r="I1" s="19" t="s">
        <v>48</v>
      </c>
    </row>
    <row r="2" spans="1:9" x14ac:dyDescent="0.4">
      <c r="A2">
        <v>1</v>
      </c>
      <c r="B2" t="s">
        <v>1</v>
      </c>
      <c r="C2" t="s">
        <v>42</v>
      </c>
      <c r="D2">
        <v>0</v>
      </c>
      <c r="E2" s="11">
        <v>0.499</v>
      </c>
      <c r="F2" t="s">
        <v>10</v>
      </c>
      <c r="G2" t="s">
        <v>10</v>
      </c>
      <c r="H2">
        <f>VLOOKUP(A2,Reference_Values!$A$1:$H$27,8)</f>
        <v>6</v>
      </c>
      <c r="I2" s="18" t="s">
        <v>10</v>
      </c>
    </row>
    <row r="3" spans="1:9" x14ac:dyDescent="0.4">
      <c r="A3">
        <v>2</v>
      </c>
      <c r="B3" t="s">
        <v>1</v>
      </c>
      <c r="C3" t="s">
        <v>42</v>
      </c>
      <c r="D3" s="12">
        <v>0.5</v>
      </c>
      <c r="E3">
        <v>1</v>
      </c>
      <c r="F3">
        <f t="shared" ref="F3:F26" si="0">G3*H3</f>
        <v>9</v>
      </c>
      <c r="G3">
        <v>1</v>
      </c>
      <c r="H3">
        <f>VLOOKUP(A3,Reference_Values!$A$1:$H$27,8)</f>
        <v>9</v>
      </c>
      <c r="I3" s="18" t="s">
        <v>10</v>
      </c>
    </row>
    <row r="4" spans="1:9" x14ac:dyDescent="0.4">
      <c r="A4">
        <v>3</v>
      </c>
      <c r="B4" t="s">
        <v>2</v>
      </c>
      <c r="C4" t="s">
        <v>42</v>
      </c>
      <c r="D4">
        <v>1</v>
      </c>
      <c r="E4">
        <v>2</v>
      </c>
      <c r="F4">
        <f>G4*H4</f>
        <v>10.44</v>
      </c>
      <c r="G4">
        <v>0.87</v>
      </c>
      <c r="H4">
        <f>VLOOKUP(A4,Reference_Values!$A$1:$H$27,8)</f>
        <v>12</v>
      </c>
      <c r="I4" s="18">
        <v>100</v>
      </c>
    </row>
    <row r="5" spans="1:9" ht="14.7" customHeight="1" x14ac:dyDescent="0.4">
      <c r="A5">
        <v>4</v>
      </c>
      <c r="B5" t="s">
        <v>2</v>
      </c>
      <c r="C5" t="s">
        <v>4</v>
      </c>
      <c r="D5">
        <v>3</v>
      </c>
      <c r="E5">
        <v>3</v>
      </c>
      <c r="F5">
        <f t="shared" si="0"/>
        <v>10.44</v>
      </c>
      <c r="G5">
        <v>0.87</v>
      </c>
      <c r="H5">
        <f>VLOOKUP(A5,Reference_Values!$A$1:$H$27,8)</f>
        <v>12</v>
      </c>
      <c r="I5" s="18">
        <v>100</v>
      </c>
    </row>
    <row r="6" spans="1:9" ht="14.7" customHeight="1" x14ac:dyDescent="0.4">
      <c r="A6">
        <v>5</v>
      </c>
      <c r="B6" t="s">
        <v>2</v>
      </c>
      <c r="C6" t="s">
        <v>6</v>
      </c>
      <c r="D6">
        <v>3</v>
      </c>
      <c r="E6">
        <v>3</v>
      </c>
      <c r="F6">
        <f t="shared" si="0"/>
        <v>10.44</v>
      </c>
      <c r="G6">
        <v>0.87</v>
      </c>
      <c r="H6">
        <f>VLOOKUP(A6,Reference_Values!$A$1:$H$27,8)</f>
        <v>12</v>
      </c>
      <c r="I6" s="18">
        <v>100</v>
      </c>
    </row>
    <row r="7" spans="1:9" x14ac:dyDescent="0.4">
      <c r="A7">
        <v>6</v>
      </c>
      <c r="B7" t="s">
        <v>2</v>
      </c>
      <c r="C7" t="s">
        <v>4</v>
      </c>
      <c r="D7">
        <v>4</v>
      </c>
      <c r="E7">
        <v>8</v>
      </c>
      <c r="F7">
        <f t="shared" si="0"/>
        <v>15.2</v>
      </c>
      <c r="G7">
        <v>0.76</v>
      </c>
      <c r="H7">
        <f>VLOOKUP(A7,Reference_Values!$A$1:$H$27,8)</f>
        <v>20</v>
      </c>
      <c r="I7" s="18">
        <v>100</v>
      </c>
    </row>
    <row r="8" spans="1:9" x14ac:dyDescent="0.4">
      <c r="A8">
        <v>7</v>
      </c>
      <c r="B8" t="s">
        <v>2</v>
      </c>
      <c r="C8" t="s">
        <v>6</v>
      </c>
      <c r="D8">
        <v>4</v>
      </c>
      <c r="E8">
        <v>8</v>
      </c>
      <c r="F8">
        <f t="shared" si="0"/>
        <v>15.2</v>
      </c>
      <c r="G8">
        <v>0.76</v>
      </c>
      <c r="H8">
        <f>VLOOKUP(A8,Reference_Values!$A$1:$H$27,8)</f>
        <v>20</v>
      </c>
      <c r="I8" s="18">
        <v>100</v>
      </c>
    </row>
    <row r="9" spans="1:9" x14ac:dyDescent="0.4">
      <c r="A9">
        <v>8</v>
      </c>
      <c r="B9" t="s">
        <v>5</v>
      </c>
      <c r="C9" t="s">
        <v>4</v>
      </c>
      <c r="D9">
        <v>9</v>
      </c>
      <c r="E9">
        <v>13</v>
      </c>
      <c r="F9">
        <f t="shared" si="0"/>
        <v>27.36</v>
      </c>
      <c r="G9">
        <v>0.76</v>
      </c>
      <c r="H9">
        <f>VLOOKUP(A9,Reference_Values!$A$1:$H$27,8)</f>
        <v>36</v>
      </c>
      <c r="I9" s="18">
        <v>100</v>
      </c>
    </row>
    <row r="10" spans="1:9" x14ac:dyDescent="0.4">
      <c r="A10">
        <v>9</v>
      </c>
      <c r="B10" t="s">
        <v>5</v>
      </c>
      <c r="C10" t="s">
        <v>4</v>
      </c>
      <c r="D10">
        <v>14</v>
      </c>
      <c r="E10">
        <v>18</v>
      </c>
      <c r="F10">
        <f t="shared" si="0"/>
        <v>44.53</v>
      </c>
      <c r="G10">
        <v>0.73</v>
      </c>
      <c r="H10">
        <f>VLOOKUP(A10,Reference_Values!$A$1:$H$27,8)</f>
        <v>61</v>
      </c>
      <c r="I10" s="18">
        <v>100</v>
      </c>
    </row>
    <row r="11" spans="1:9" x14ac:dyDescent="0.4">
      <c r="A11">
        <v>10</v>
      </c>
      <c r="B11" t="s">
        <v>3</v>
      </c>
      <c r="C11" t="s">
        <v>4</v>
      </c>
      <c r="D11">
        <v>19</v>
      </c>
      <c r="E11">
        <v>30</v>
      </c>
      <c r="F11">
        <f t="shared" si="0"/>
        <v>46.2</v>
      </c>
      <c r="G11">
        <v>0.66</v>
      </c>
      <c r="H11">
        <f>VLOOKUP(A11,Reference_Values!$A$1:$H$27,8)</f>
        <v>70</v>
      </c>
      <c r="I11" s="18">
        <v>100</v>
      </c>
    </row>
    <row r="12" spans="1:9" x14ac:dyDescent="0.4">
      <c r="A12">
        <v>11</v>
      </c>
      <c r="B12" t="s">
        <v>3</v>
      </c>
      <c r="C12" t="s">
        <v>4</v>
      </c>
      <c r="D12">
        <v>31</v>
      </c>
      <c r="E12">
        <v>50</v>
      </c>
      <c r="F12">
        <f t="shared" si="0"/>
        <v>46.2</v>
      </c>
      <c r="G12">
        <v>0.66</v>
      </c>
      <c r="H12">
        <f>VLOOKUP(A12,Reference_Values!$A$1:$H$27,8)</f>
        <v>70</v>
      </c>
      <c r="I12" s="18">
        <v>100</v>
      </c>
    </row>
    <row r="13" spans="1:9" x14ac:dyDescent="0.4">
      <c r="A13">
        <v>12</v>
      </c>
      <c r="B13" t="s">
        <v>3</v>
      </c>
      <c r="C13" t="s">
        <v>4</v>
      </c>
      <c r="D13">
        <v>51</v>
      </c>
      <c r="E13">
        <v>69</v>
      </c>
      <c r="F13">
        <f t="shared" si="0"/>
        <v>46.2</v>
      </c>
      <c r="G13">
        <v>0.66</v>
      </c>
      <c r="H13">
        <f>VLOOKUP(A13,Reference_Values!$A$1:$H$27,8)</f>
        <v>70</v>
      </c>
      <c r="I13" s="18">
        <v>100</v>
      </c>
    </row>
    <row r="14" spans="1:9" x14ac:dyDescent="0.4">
      <c r="A14">
        <v>13</v>
      </c>
      <c r="B14" t="s">
        <v>7</v>
      </c>
      <c r="C14" t="s">
        <v>4</v>
      </c>
      <c r="D14">
        <v>70</v>
      </c>
      <c r="E14" t="s">
        <v>10</v>
      </c>
      <c r="F14">
        <f t="shared" si="0"/>
        <v>46.2</v>
      </c>
      <c r="G14">
        <v>0.66</v>
      </c>
      <c r="H14">
        <f>VLOOKUP(A14,Reference_Values!$A$1:$H$27,8)</f>
        <v>70</v>
      </c>
      <c r="I14" s="18">
        <v>100</v>
      </c>
    </row>
    <row r="15" spans="1:9" x14ac:dyDescent="0.4">
      <c r="A15">
        <v>14</v>
      </c>
      <c r="B15" t="s">
        <v>5</v>
      </c>
      <c r="C15" t="s">
        <v>6</v>
      </c>
      <c r="D15">
        <v>9</v>
      </c>
      <c r="E15">
        <v>13</v>
      </c>
      <c r="F15">
        <f t="shared" si="0"/>
        <v>28.12</v>
      </c>
      <c r="G15">
        <v>0.76</v>
      </c>
      <c r="H15">
        <f>VLOOKUP(A15,Reference_Values!$A$1:$H$27,8)</f>
        <v>37</v>
      </c>
      <c r="I15" s="18">
        <v>100</v>
      </c>
    </row>
    <row r="16" spans="1:9" x14ac:dyDescent="0.4">
      <c r="A16">
        <v>15</v>
      </c>
      <c r="B16" t="s">
        <v>5</v>
      </c>
      <c r="C16" t="s">
        <v>6</v>
      </c>
      <c r="D16">
        <v>14</v>
      </c>
      <c r="E16">
        <v>18</v>
      </c>
      <c r="F16">
        <f t="shared" si="0"/>
        <v>38.339999999999996</v>
      </c>
      <c r="G16">
        <v>0.71</v>
      </c>
      <c r="H16">
        <f>VLOOKUP(A16,Reference_Values!$A$1:$H$27,8)</f>
        <v>54</v>
      </c>
      <c r="I16" s="18">
        <v>100</v>
      </c>
    </row>
    <row r="17" spans="1:9" x14ac:dyDescent="0.4">
      <c r="A17">
        <v>16</v>
      </c>
      <c r="B17" t="s">
        <v>3</v>
      </c>
      <c r="C17" t="s">
        <v>6</v>
      </c>
      <c r="D17">
        <v>19</v>
      </c>
      <c r="E17">
        <v>30</v>
      </c>
      <c r="F17">
        <f>G17*H17</f>
        <v>37.620000000000005</v>
      </c>
      <c r="G17">
        <v>0.66</v>
      </c>
      <c r="H17">
        <f>VLOOKUP(A17,Reference_Values!$A$1:$H$27,8)</f>
        <v>57</v>
      </c>
      <c r="I17" s="18">
        <v>100</v>
      </c>
    </row>
    <row r="18" spans="1:9" x14ac:dyDescent="0.4">
      <c r="A18">
        <v>17</v>
      </c>
      <c r="B18" t="s">
        <v>3</v>
      </c>
      <c r="C18" t="s">
        <v>6</v>
      </c>
      <c r="D18">
        <v>31</v>
      </c>
      <c r="E18">
        <v>50</v>
      </c>
      <c r="F18">
        <f t="shared" si="0"/>
        <v>37.620000000000005</v>
      </c>
      <c r="G18">
        <v>0.66</v>
      </c>
      <c r="H18">
        <f>VLOOKUP(A18,Reference_Values!$A$1:$H$27,8)</f>
        <v>57</v>
      </c>
      <c r="I18" s="18">
        <v>100</v>
      </c>
    </row>
    <row r="19" spans="1:9" x14ac:dyDescent="0.4">
      <c r="A19">
        <v>18</v>
      </c>
      <c r="B19" t="s">
        <v>3</v>
      </c>
      <c r="C19" t="s">
        <v>6</v>
      </c>
      <c r="D19">
        <v>51</v>
      </c>
      <c r="E19">
        <v>69</v>
      </c>
      <c r="F19">
        <f t="shared" si="0"/>
        <v>37.620000000000005</v>
      </c>
      <c r="G19">
        <v>0.66</v>
      </c>
      <c r="H19">
        <f>VLOOKUP(A19,Reference_Values!$A$1:$H$27,8)</f>
        <v>57</v>
      </c>
      <c r="I19" s="18">
        <v>100</v>
      </c>
    </row>
    <row r="20" spans="1:9" x14ac:dyDescent="0.4">
      <c r="A20">
        <v>19</v>
      </c>
      <c r="B20" t="s">
        <v>7</v>
      </c>
      <c r="C20" t="s">
        <v>6</v>
      </c>
      <c r="D20">
        <v>70</v>
      </c>
      <c r="E20" t="s">
        <v>10</v>
      </c>
      <c r="F20">
        <f t="shared" si="0"/>
        <v>37.620000000000005</v>
      </c>
      <c r="G20">
        <v>0.66</v>
      </c>
      <c r="H20">
        <f>VLOOKUP(A20,Reference_Values!$A$1:$H$27,8)</f>
        <v>57</v>
      </c>
      <c r="I20" s="18">
        <v>100</v>
      </c>
    </row>
    <row r="21" spans="1:9" x14ac:dyDescent="0.4">
      <c r="A21">
        <v>20</v>
      </c>
      <c r="B21" t="s">
        <v>8</v>
      </c>
      <c r="C21" t="s">
        <v>6</v>
      </c>
      <c r="D21">
        <v>14</v>
      </c>
      <c r="E21">
        <v>18</v>
      </c>
      <c r="F21">
        <f>G21*H21</f>
        <v>59.18</v>
      </c>
      <c r="G21">
        <v>0.88</v>
      </c>
      <c r="H21">
        <f>VLOOKUP(A21,Reference_Values!$A$1:$H$27,8)</f>
        <v>67.25</v>
      </c>
      <c r="I21" s="18">
        <v>135</v>
      </c>
    </row>
    <row r="22" spans="1:9" x14ac:dyDescent="0.4">
      <c r="A22">
        <v>21</v>
      </c>
      <c r="B22" t="s">
        <v>8</v>
      </c>
      <c r="C22" t="s">
        <v>6</v>
      </c>
      <c r="D22">
        <v>19</v>
      </c>
      <c r="E22">
        <v>30</v>
      </c>
      <c r="F22">
        <f t="shared" si="0"/>
        <v>61.82</v>
      </c>
      <c r="G22">
        <v>0.88</v>
      </c>
      <c r="H22">
        <f>VLOOKUP(A22,Reference_Values!$A$1:$H$27,8)</f>
        <v>70.25</v>
      </c>
      <c r="I22" s="18">
        <v>135</v>
      </c>
    </row>
    <row r="23" spans="1:9" x14ac:dyDescent="0.4">
      <c r="A23">
        <v>22</v>
      </c>
      <c r="B23" t="s">
        <v>8</v>
      </c>
      <c r="C23" t="s">
        <v>6</v>
      </c>
      <c r="D23">
        <v>31</v>
      </c>
      <c r="E23">
        <v>50</v>
      </c>
      <c r="F23">
        <f t="shared" si="0"/>
        <v>61.82</v>
      </c>
      <c r="G23">
        <v>0.88</v>
      </c>
      <c r="H23">
        <f>VLOOKUP(A23,Reference_Values!$A$1:$H$27,8)</f>
        <v>70.25</v>
      </c>
      <c r="I23" s="18">
        <v>135</v>
      </c>
    </row>
    <row r="24" spans="1:9" x14ac:dyDescent="0.4">
      <c r="A24">
        <v>23</v>
      </c>
      <c r="B24" t="s">
        <v>9</v>
      </c>
      <c r="C24" t="s">
        <v>6</v>
      </c>
      <c r="D24">
        <v>14</v>
      </c>
      <c r="E24">
        <v>18</v>
      </c>
      <c r="F24">
        <f>G24*H24</f>
        <v>59.85</v>
      </c>
      <c r="G24">
        <v>1.05</v>
      </c>
      <c r="H24">
        <f>VLOOKUP(A24,Reference_Values!$A$1:$H$27,8)</f>
        <v>57</v>
      </c>
      <c r="I24" s="18">
        <v>160</v>
      </c>
    </row>
    <row r="25" spans="1:9" x14ac:dyDescent="0.4">
      <c r="A25">
        <v>24</v>
      </c>
      <c r="B25" t="s">
        <v>9</v>
      </c>
      <c r="C25" t="s">
        <v>6</v>
      </c>
      <c r="D25">
        <v>19</v>
      </c>
      <c r="E25">
        <v>30</v>
      </c>
      <c r="F25">
        <f t="shared" si="0"/>
        <v>59.85</v>
      </c>
      <c r="G25">
        <v>1.05</v>
      </c>
      <c r="H25">
        <f>VLOOKUP(A25,Reference_Values!$A$1:$H$27,8)</f>
        <v>57</v>
      </c>
      <c r="I25" s="18">
        <v>160</v>
      </c>
    </row>
    <row r="26" spans="1:9" x14ac:dyDescent="0.4">
      <c r="A26">
        <v>25</v>
      </c>
      <c r="B26" t="s">
        <v>9</v>
      </c>
      <c r="C26" t="s">
        <v>6</v>
      </c>
      <c r="D26">
        <v>31</v>
      </c>
      <c r="E26">
        <v>50</v>
      </c>
      <c r="F26">
        <f t="shared" si="0"/>
        <v>59.85</v>
      </c>
      <c r="G26">
        <v>1.05</v>
      </c>
      <c r="H26">
        <f>VLOOKUP(A26,Reference_Values!$A$1:$H$27,8)</f>
        <v>57</v>
      </c>
      <c r="I26" s="18">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Definitions</vt:lpstr>
      <vt:lpstr>Units_Notes</vt:lpstr>
      <vt:lpstr>Reference_Values</vt:lpstr>
      <vt:lpstr>Energy</vt:lpstr>
      <vt:lpstr>Micronutrients_EAR</vt:lpstr>
      <vt:lpstr>Micronutrients_RDA</vt:lpstr>
      <vt:lpstr>Micronutrients_UL</vt:lpstr>
      <vt:lpstr>Macronutrients_EAR</vt:lpstr>
      <vt:lpstr>Macronutrients_RDA</vt:lpstr>
      <vt:lpstr>Macronutrients_AMDR</vt:lpstr>
      <vt:lpstr>P(Inadequacy) Iron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Kate Schneider</cp:lastModifiedBy>
  <dcterms:created xsi:type="dcterms:W3CDTF">2018-11-30T18:57:00Z</dcterms:created>
  <dcterms:modified xsi:type="dcterms:W3CDTF">2020-11-27T01:43:04Z</dcterms:modified>
</cp:coreProperties>
</file>