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istrator\Desktop\DATA ANALYSIS\"/>
    </mc:Choice>
  </mc:AlternateContent>
  <bookViews>
    <workbookView xWindow="0" yWindow="0" windowWidth="19200" windowHeight="7056" firstSheet="2" activeTab="6"/>
  </bookViews>
  <sheets>
    <sheet name="Original Kenya_Crops_Dataset" sheetId="1" r:id="rId1"/>
    <sheet name="Extracted Dataset" sheetId="2" r:id="rId2"/>
    <sheet name="Cleaned Data" sheetId="3" r:id="rId3"/>
    <sheet name="Key Performance Indicators" sheetId="4" r:id="rId4"/>
    <sheet name="Pivot Table" sheetId="6" r:id="rId5"/>
    <sheet name="Data-Charts &amp; Visualization" sheetId="7" r:id="rId6"/>
    <sheet name="Dashboard" sheetId="9" r:id="rId7"/>
  </sheets>
  <definedNames>
    <definedName name="_xlnm._FilterDatabase" localSheetId="2" hidden="1">'Cleaned Data'!$A$1:$J$501</definedName>
    <definedName name="Slicer_County">#N/A</definedName>
    <definedName name="Slicer_Production_Year">#N/A</definedName>
    <definedName name="Slicer_Season">#N/A</definedName>
  </definedNames>
  <calcPr calcId="162913"/>
  <pivotCaches>
    <pivotCache cacheId="1" r:id="rId8"/>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L7" i="4" l="1"/>
  <c r="Q19" i="9" s="1"/>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2" i="4"/>
  <c r="L5" i="4"/>
  <c r="L4" i="4"/>
  <c r="L3" i="4"/>
  <c r="L6" i="4" s="1"/>
  <c r="E9" i="3"/>
  <c r="F9" i="3" s="1"/>
  <c r="E10" i="3"/>
  <c r="F10" i="3" s="1"/>
  <c r="E11" i="3"/>
  <c r="F11" i="3" s="1"/>
  <c r="E12" i="3"/>
  <c r="F12" i="3" s="1"/>
  <c r="E14" i="3"/>
  <c r="F14" i="3" s="1"/>
  <c r="E15" i="3"/>
  <c r="F15" i="3" s="1"/>
  <c r="E16" i="3"/>
  <c r="F16" i="3" s="1"/>
  <c r="E17" i="3"/>
  <c r="F17" i="3" s="1"/>
  <c r="E18" i="3"/>
  <c r="F18" i="3" s="1"/>
  <c r="E19" i="3"/>
  <c r="F19" i="3" s="1"/>
  <c r="E20" i="3"/>
  <c r="F20" i="3" s="1"/>
  <c r="E21" i="3"/>
  <c r="F21" i="3" s="1"/>
  <c r="E22" i="3"/>
  <c r="F22" i="3" s="1"/>
  <c r="E24" i="3"/>
  <c r="F24" i="3" s="1"/>
  <c r="E25" i="3"/>
  <c r="F25" i="3" s="1"/>
  <c r="E26" i="3"/>
  <c r="F26" i="3" s="1"/>
  <c r="E27" i="3"/>
  <c r="F27" i="3" s="1"/>
  <c r="E28" i="3"/>
  <c r="F28" i="3" s="1"/>
  <c r="E29" i="3"/>
  <c r="F29" i="3" s="1"/>
  <c r="E30" i="3"/>
  <c r="F30" i="3" s="1"/>
  <c r="E31" i="3"/>
  <c r="F31" i="3" s="1"/>
  <c r="E32" i="3"/>
  <c r="F32" i="3" s="1"/>
  <c r="E33" i="3"/>
  <c r="F33" i="3" s="1"/>
  <c r="E36" i="3"/>
  <c r="F36" i="3" s="1"/>
  <c r="E37" i="3"/>
  <c r="F37" i="3" s="1"/>
  <c r="E38" i="3"/>
  <c r="F38" i="3" s="1"/>
  <c r="E39" i="3"/>
  <c r="F39" i="3" s="1"/>
  <c r="E40" i="3"/>
  <c r="F40" i="3" s="1"/>
  <c r="E41" i="3"/>
  <c r="F41" i="3" s="1"/>
  <c r="E42" i="3"/>
  <c r="F42" i="3" s="1"/>
  <c r="E43" i="3"/>
  <c r="F43" i="3" s="1"/>
  <c r="E45" i="3"/>
  <c r="F45" i="3" s="1"/>
  <c r="E46" i="3"/>
  <c r="F46" i="3" s="1"/>
  <c r="E47" i="3"/>
  <c r="F47" i="3" s="1"/>
  <c r="E48" i="3"/>
  <c r="F48" i="3" s="1"/>
  <c r="E49" i="3"/>
  <c r="F49" i="3" s="1"/>
  <c r="E51" i="3"/>
  <c r="F51" i="3" s="1"/>
  <c r="E52" i="3"/>
  <c r="F52" i="3" s="1"/>
  <c r="E53" i="3"/>
  <c r="F53" i="3" s="1"/>
  <c r="E54" i="3"/>
  <c r="F54" i="3" s="1"/>
  <c r="E55" i="3"/>
  <c r="F55" i="3" s="1"/>
  <c r="E56" i="3"/>
  <c r="F56" i="3" s="1"/>
  <c r="E58" i="3"/>
  <c r="F58" i="3" s="1"/>
  <c r="E59" i="3"/>
  <c r="F59" i="3" s="1"/>
  <c r="E60" i="3"/>
  <c r="F60" i="3" s="1"/>
  <c r="E61" i="3"/>
  <c r="F61" i="3" s="1"/>
  <c r="E62" i="3"/>
  <c r="F62" i="3" s="1"/>
  <c r="E63" i="3"/>
  <c r="F63" i="3" s="1"/>
  <c r="E65" i="3"/>
  <c r="F65" i="3" s="1"/>
  <c r="E66" i="3"/>
  <c r="F66" i="3" s="1"/>
  <c r="E67" i="3"/>
  <c r="F67" i="3" s="1"/>
  <c r="E68" i="3"/>
  <c r="F68" i="3" s="1"/>
  <c r="E69" i="3"/>
  <c r="F69" i="3" s="1"/>
  <c r="E70" i="3"/>
  <c r="F70" i="3" s="1"/>
  <c r="E71" i="3"/>
  <c r="F71" i="3" s="1"/>
  <c r="E72" i="3"/>
  <c r="F72" i="3" s="1"/>
  <c r="E73" i="3"/>
  <c r="F73" i="3" s="1"/>
  <c r="E74" i="3"/>
  <c r="F74" i="3" s="1"/>
  <c r="E75" i="3"/>
  <c r="F75" i="3" s="1"/>
  <c r="E78" i="3"/>
  <c r="F78" i="3" s="1"/>
  <c r="E79" i="3"/>
  <c r="F79" i="3" s="1"/>
  <c r="E80" i="3"/>
  <c r="F80" i="3" s="1"/>
  <c r="E81" i="3"/>
  <c r="F81" i="3" s="1"/>
  <c r="E82" i="3"/>
  <c r="F82" i="3" s="1"/>
  <c r="E84" i="3"/>
  <c r="F84" i="3" s="1"/>
  <c r="E85" i="3"/>
  <c r="F85" i="3" s="1"/>
  <c r="E86" i="3"/>
  <c r="F86" i="3" s="1"/>
  <c r="E87" i="3"/>
  <c r="F87" i="3" s="1"/>
  <c r="E88" i="3"/>
  <c r="F88" i="3" s="1"/>
  <c r="E89" i="3"/>
  <c r="F89" i="3" s="1"/>
  <c r="E90" i="3"/>
  <c r="F90" i="3" s="1"/>
  <c r="E91" i="3"/>
  <c r="F91" i="3" s="1"/>
  <c r="E92" i="3"/>
  <c r="F92" i="3" s="1"/>
  <c r="E93" i="3"/>
  <c r="F93" i="3" s="1"/>
  <c r="E94" i="3"/>
  <c r="F94" i="3" s="1"/>
  <c r="E95" i="3"/>
  <c r="F95" i="3" s="1"/>
  <c r="E96" i="3"/>
  <c r="F96" i="3" s="1"/>
  <c r="E97" i="3"/>
  <c r="F97" i="3" s="1"/>
  <c r="E98" i="3"/>
  <c r="F98" i="3" s="1"/>
  <c r="E99" i="3"/>
  <c r="F99" i="3" s="1"/>
  <c r="E100" i="3"/>
  <c r="F100" i="3" s="1"/>
  <c r="E102" i="3"/>
  <c r="F102" i="3" s="1"/>
  <c r="E104" i="3"/>
  <c r="F104" i="3" s="1"/>
  <c r="E105" i="3"/>
  <c r="F105" i="3" s="1"/>
  <c r="E106" i="3"/>
  <c r="F106" i="3" s="1"/>
  <c r="E107" i="3"/>
  <c r="F107" i="3" s="1"/>
  <c r="E108" i="3"/>
  <c r="F108" i="3" s="1"/>
  <c r="E109" i="3"/>
  <c r="F109" i="3" s="1"/>
  <c r="E111" i="3"/>
  <c r="F111" i="3" s="1"/>
  <c r="E112" i="3"/>
  <c r="F112" i="3" s="1"/>
  <c r="E114" i="3"/>
  <c r="F114" i="3" s="1"/>
  <c r="E115" i="3"/>
  <c r="F115" i="3" s="1"/>
  <c r="E116" i="3"/>
  <c r="F116" i="3" s="1"/>
  <c r="E117" i="3"/>
  <c r="F117" i="3" s="1"/>
  <c r="E118" i="3"/>
  <c r="F118" i="3" s="1"/>
  <c r="E119" i="3"/>
  <c r="F119" i="3" s="1"/>
  <c r="E120" i="3"/>
  <c r="F120" i="3" s="1"/>
  <c r="E121" i="3"/>
  <c r="F121" i="3" s="1"/>
  <c r="E122" i="3"/>
  <c r="F122" i="3" s="1"/>
  <c r="E123" i="3"/>
  <c r="F123" i="3" s="1"/>
  <c r="E124" i="3"/>
  <c r="F124" i="3" s="1"/>
  <c r="E125" i="3"/>
  <c r="F125" i="3" s="1"/>
  <c r="E126" i="3"/>
  <c r="F126" i="3" s="1"/>
  <c r="E127" i="3"/>
  <c r="F127" i="3" s="1"/>
  <c r="E128" i="3"/>
  <c r="F128" i="3" s="1"/>
  <c r="E130" i="3"/>
  <c r="F130" i="3" s="1"/>
  <c r="E131" i="3"/>
  <c r="F131" i="3" s="1"/>
  <c r="E132" i="3"/>
  <c r="F132" i="3" s="1"/>
  <c r="E133" i="3"/>
  <c r="F133" i="3" s="1"/>
  <c r="E134" i="3"/>
  <c r="F134" i="3" s="1"/>
  <c r="E135" i="3"/>
  <c r="F135" i="3" s="1"/>
  <c r="E136" i="3"/>
  <c r="F136" i="3" s="1"/>
  <c r="E137" i="3"/>
  <c r="F137" i="3" s="1"/>
  <c r="E138" i="3"/>
  <c r="F138" i="3" s="1"/>
  <c r="E139" i="3"/>
  <c r="F139" i="3" s="1"/>
  <c r="E141" i="3"/>
  <c r="F141" i="3" s="1"/>
  <c r="E142" i="3"/>
  <c r="F142" i="3" s="1"/>
  <c r="E143" i="3"/>
  <c r="F143" i="3" s="1"/>
  <c r="E144" i="3"/>
  <c r="F144" i="3" s="1"/>
  <c r="E145" i="3"/>
  <c r="F145" i="3" s="1"/>
  <c r="E146" i="3"/>
  <c r="F146" i="3" s="1"/>
  <c r="E147" i="3"/>
  <c r="F147" i="3" s="1"/>
  <c r="E148" i="3"/>
  <c r="F148" i="3" s="1"/>
  <c r="E149" i="3"/>
  <c r="F149" i="3" s="1"/>
  <c r="E150" i="3"/>
  <c r="F150" i="3" s="1"/>
  <c r="E151" i="3"/>
  <c r="F151" i="3" s="1"/>
  <c r="E152" i="3"/>
  <c r="F152" i="3" s="1"/>
  <c r="E153" i="3"/>
  <c r="F153" i="3" s="1"/>
  <c r="E154" i="3"/>
  <c r="F154" i="3" s="1"/>
  <c r="E156" i="3"/>
  <c r="F156" i="3" s="1"/>
  <c r="E157" i="3"/>
  <c r="F157" i="3" s="1"/>
  <c r="E158" i="3"/>
  <c r="F158" i="3" s="1"/>
  <c r="E159" i="3"/>
  <c r="F159" i="3" s="1"/>
  <c r="E160" i="3"/>
  <c r="F160" i="3" s="1"/>
  <c r="E161" i="3"/>
  <c r="F161" i="3" s="1"/>
  <c r="E164" i="3"/>
  <c r="F164" i="3" s="1"/>
  <c r="E165" i="3"/>
  <c r="F165" i="3" s="1"/>
  <c r="E166" i="3"/>
  <c r="F166" i="3" s="1"/>
  <c r="E167" i="3"/>
  <c r="F167" i="3" s="1"/>
  <c r="E168" i="3"/>
  <c r="F168" i="3" s="1"/>
  <c r="E169" i="3"/>
  <c r="F169" i="3" s="1"/>
  <c r="E171" i="3"/>
  <c r="F171" i="3" s="1"/>
  <c r="E172" i="3"/>
  <c r="F172" i="3" s="1"/>
  <c r="E174" i="3"/>
  <c r="F174" i="3" s="1"/>
  <c r="E176" i="3"/>
  <c r="F176" i="3" s="1"/>
  <c r="E177" i="3"/>
  <c r="F177" i="3" s="1"/>
  <c r="E178" i="3"/>
  <c r="F178" i="3" s="1"/>
  <c r="E179" i="3"/>
  <c r="F179" i="3" s="1"/>
  <c r="E180" i="3"/>
  <c r="F180" i="3" s="1"/>
  <c r="E181" i="3"/>
  <c r="F181" i="3" s="1"/>
  <c r="E182" i="3"/>
  <c r="F182" i="3" s="1"/>
  <c r="E183" i="3"/>
  <c r="F183" i="3" s="1"/>
  <c r="E185" i="3"/>
  <c r="F185" i="3" s="1"/>
  <c r="E186" i="3"/>
  <c r="F186" i="3" s="1"/>
  <c r="E188" i="3"/>
  <c r="F188" i="3" s="1"/>
  <c r="E189" i="3"/>
  <c r="F189" i="3" s="1"/>
  <c r="E190" i="3"/>
  <c r="F190" i="3" s="1"/>
  <c r="E191" i="3"/>
  <c r="F191" i="3" s="1"/>
  <c r="E192" i="3"/>
  <c r="F192" i="3" s="1"/>
  <c r="E193" i="3"/>
  <c r="F193" i="3" s="1"/>
  <c r="E194" i="3"/>
  <c r="F194" i="3" s="1"/>
  <c r="E195" i="3"/>
  <c r="F195" i="3" s="1"/>
  <c r="E196" i="3"/>
  <c r="F196" i="3" s="1"/>
  <c r="E197" i="3"/>
  <c r="F197" i="3" s="1"/>
  <c r="E198" i="3"/>
  <c r="F198" i="3" s="1"/>
  <c r="E199" i="3"/>
  <c r="F199" i="3" s="1"/>
  <c r="E200" i="3"/>
  <c r="F200" i="3" s="1"/>
  <c r="E201" i="3"/>
  <c r="F201" i="3" s="1"/>
  <c r="E202" i="3"/>
  <c r="F202" i="3" s="1"/>
  <c r="E204" i="3"/>
  <c r="F204" i="3" s="1"/>
  <c r="E205" i="3"/>
  <c r="F205" i="3" s="1"/>
  <c r="E206" i="3"/>
  <c r="F206" i="3" s="1"/>
  <c r="E207" i="3"/>
  <c r="F207" i="3" s="1"/>
  <c r="E208" i="3"/>
  <c r="F208" i="3" s="1"/>
  <c r="E209" i="3"/>
  <c r="F209" i="3" s="1"/>
  <c r="E210" i="3"/>
  <c r="F210" i="3" s="1"/>
  <c r="E211" i="3"/>
  <c r="F211" i="3" s="1"/>
  <c r="E213" i="3"/>
  <c r="F213" i="3" s="1"/>
  <c r="E214" i="3"/>
  <c r="F214" i="3" s="1"/>
  <c r="E215" i="3"/>
  <c r="F215" i="3" s="1"/>
  <c r="E216" i="3"/>
  <c r="F216" i="3" s="1"/>
  <c r="E217" i="3"/>
  <c r="F217" i="3" s="1"/>
  <c r="E218" i="3"/>
  <c r="F218" i="3" s="1"/>
  <c r="E219" i="3"/>
  <c r="F219" i="3" s="1"/>
  <c r="E220" i="3"/>
  <c r="F220" i="3" s="1"/>
  <c r="E221" i="3"/>
  <c r="F221" i="3" s="1"/>
  <c r="E222" i="3"/>
  <c r="F222" i="3" s="1"/>
  <c r="E223" i="3"/>
  <c r="F223" i="3" s="1"/>
  <c r="E224" i="3"/>
  <c r="F224" i="3" s="1"/>
  <c r="E225" i="3"/>
  <c r="F225" i="3" s="1"/>
  <c r="E226" i="3"/>
  <c r="F226" i="3" s="1"/>
  <c r="E227" i="3"/>
  <c r="F227" i="3" s="1"/>
  <c r="E228" i="3"/>
  <c r="F228" i="3" s="1"/>
  <c r="E229" i="3"/>
  <c r="F229" i="3" s="1"/>
  <c r="E230" i="3"/>
  <c r="F230" i="3" s="1"/>
  <c r="E231" i="3"/>
  <c r="F231" i="3" s="1"/>
  <c r="E232" i="3"/>
  <c r="F232" i="3" s="1"/>
  <c r="E234" i="3"/>
  <c r="F234" i="3" s="1"/>
  <c r="E235" i="3"/>
  <c r="F235" i="3" s="1"/>
  <c r="E236" i="3"/>
  <c r="F236" i="3" s="1"/>
  <c r="E237" i="3"/>
  <c r="F237" i="3" s="1"/>
  <c r="E239" i="3"/>
  <c r="F239" i="3" s="1"/>
  <c r="E241" i="3"/>
  <c r="F241" i="3" s="1"/>
  <c r="E242" i="3"/>
  <c r="F242" i="3" s="1"/>
  <c r="E243" i="3"/>
  <c r="F243" i="3" s="1"/>
  <c r="E244" i="3"/>
  <c r="F244" i="3" s="1"/>
  <c r="E245" i="3"/>
  <c r="F245" i="3" s="1"/>
  <c r="E246" i="3"/>
  <c r="F246" i="3" s="1"/>
  <c r="E247" i="3"/>
  <c r="F247" i="3" s="1"/>
  <c r="E248" i="3"/>
  <c r="F248" i="3" s="1"/>
  <c r="E249" i="3"/>
  <c r="F249" i="3" s="1"/>
  <c r="E250" i="3"/>
  <c r="F250" i="3" s="1"/>
  <c r="E251" i="3"/>
  <c r="F251" i="3" s="1"/>
  <c r="E252" i="3"/>
  <c r="F252" i="3" s="1"/>
  <c r="E254" i="3"/>
  <c r="F254" i="3" s="1"/>
  <c r="E255" i="3"/>
  <c r="F255" i="3" s="1"/>
  <c r="E256" i="3"/>
  <c r="F256" i="3" s="1"/>
  <c r="E257" i="3"/>
  <c r="F257" i="3" s="1"/>
  <c r="E258" i="3"/>
  <c r="F258" i="3" s="1"/>
  <c r="E259" i="3"/>
  <c r="F259" i="3" s="1"/>
  <c r="E260" i="3"/>
  <c r="F260" i="3" s="1"/>
  <c r="E261" i="3"/>
  <c r="F261" i="3" s="1"/>
  <c r="E262" i="3"/>
  <c r="F262" i="3" s="1"/>
  <c r="E263" i="3"/>
  <c r="F263" i="3" s="1"/>
  <c r="E264" i="3"/>
  <c r="F264" i="3" s="1"/>
  <c r="E265" i="3"/>
  <c r="F265" i="3" s="1"/>
  <c r="E266" i="3"/>
  <c r="F266" i="3" s="1"/>
  <c r="E267" i="3"/>
  <c r="F267" i="3" s="1"/>
  <c r="E268" i="3"/>
  <c r="F268" i="3" s="1"/>
  <c r="E269" i="3"/>
  <c r="F269" i="3" s="1"/>
  <c r="E270" i="3"/>
  <c r="F270" i="3" s="1"/>
  <c r="E271" i="3"/>
  <c r="F271" i="3" s="1"/>
  <c r="E272" i="3"/>
  <c r="F272" i="3" s="1"/>
  <c r="E273" i="3"/>
  <c r="F273" i="3" s="1"/>
  <c r="E275" i="3"/>
  <c r="F275" i="3" s="1"/>
  <c r="E276" i="3"/>
  <c r="F276" i="3" s="1"/>
  <c r="E277" i="3"/>
  <c r="F277" i="3" s="1"/>
  <c r="E278" i="3"/>
  <c r="F278" i="3" s="1"/>
  <c r="E279" i="3"/>
  <c r="F279" i="3" s="1"/>
  <c r="E280" i="3"/>
  <c r="F280" i="3" s="1"/>
  <c r="E281" i="3"/>
  <c r="F281" i="3" s="1"/>
  <c r="E282" i="3"/>
  <c r="F282" i="3" s="1"/>
  <c r="E283" i="3"/>
  <c r="F283" i="3" s="1"/>
  <c r="E284" i="3"/>
  <c r="F284" i="3" s="1"/>
  <c r="E285" i="3"/>
  <c r="F285" i="3" s="1"/>
  <c r="E286" i="3"/>
  <c r="F286" i="3" s="1"/>
  <c r="E288" i="3"/>
  <c r="F288" i="3" s="1"/>
  <c r="E289" i="3"/>
  <c r="F289" i="3" s="1"/>
  <c r="E290" i="3"/>
  <c r="F290" i="3" s="1"/>
  <c r="E291" i="3"/>
  <c r="F291" i="3" s="1"/>
  <c r="E292" i="3"/>
  <c r="F292" i="3" s="1"/>
  <c r="E293" i="3"/>
  <c r="F293" i="3" s="1"/>
  <c r="E296" i="3"/>
  <c r="F296" i="3" s="1"/>
  <c r="E297" i="3"/>
  <c r="F297" i="3" s="1"/>
  <c r="E298" i="3"/>
  <c r="F298" i="3" s="1"/>
  <c r="E299" i="3"/>
  <c r="F299" i="3" s="1"/>
  <c r="E300" i="3"/>
  <c r="F300" i="3" s="1"/>
  <c r="E301" i="3"/>
  <c r="F301" i="3" s="1"/>
  <c r="E302" i="3"/>
  <c r="F302" i="3" s="1"/>
  <c r="E303" i="3"/>
  <c r="F303" i="3" s="1"/>
  <c r="E304" i="3"/>
  <c r="F304" i="3" s="1"/>
  <c r="E305" i="3"/>
  <c r="F305" i="3" s="1"/>
  <c r="E306" i="3"/>
  <c r="F306" i="3" s="1"/>
  <c r="E307" i="3"/>
  <c r="F307" i="3" s="1"/>
  <c r="E308" i="3"/>
  <c r="F308" i="3" s="1"/>
  <c r="E309" i="3"/>
  <c r="F309" i="3" s="1"/>
  <c r="E310" i="3"/>
  <c r="F310" i="3" s="1"/>
  <c r="E311" i="3"/>
  <c r="F311" i="3" s="1"/>
  <c r="E312" i="3"/>
  <c r="F312" i="3" s="1"/>
  <c r="E313" i="3"/>
  <c r="F313" i="3" s="1"/>
  <c r="E314" i="3"/>
  <c r="F314" i="3" s="1"/>
  <c r="E315" i="3"/>
  <c r="F315" i="3" s="1"/>
  <c r="E317" i="3"/>
  <c r="F317" i="3" s="1"/>
  <c r="E318" i="3"/>
  <c r="F318" i="3" s="1"/>
  <c r="E319" i="3"/>
  <c r="F319" i="3" s="1"/>
  <c r="E320" i="3"/>
  <c r="F320" i="3" s="1"/>
  <c r="E321" i="3"/>
  <c r="F321" i="3" s="1"/>
  <c r="E322" i="3"/>
  <c r="F322" i="3" s="1"/>
  <c r="E323" i="3"/>
  <c r="F323" i="3" s="1"/>
  <c r="E325" i="3"/>
  <c r="F325" i="3" s="1"/>
  <c r="E326" i="3"/>
  <c r="F326" i="3" s="1"/>
  <c r="E327" i="3"/>
  <c r="F327" i="3" s="1"/>
  <c r="E328" i="3"/>
  <c r="F328" i="3" s="1"/>
  <c r="E329" i="3"/>
  <c r="F329" i="3" s="1"/>
  <c r="E330" i="3"/>
  <c r="F330" i="3" s="1"/>
  <c r="E331" i="3"/>
  <c r="F331" i="3" s="1"/>
  <c r="E332" i="3"/>
  <c r="F332" i="3" s="1"/>
  <c r="E333" i="3"/>
  <c r="F333" i="3" s="1"/>
  <c r="E334" i="3"/>
  <c r="F334" i="3" s="1"/>
  <c r="E335" i="3"/>
  <c r="F335" i="3" s="1"/>
  <c r="E336" i="3"/>
  <c r="F336" i="3" s="1"/>
  <c r="E337" i="3"/>
  <c r="F337" i="3" s="1"/>
  <c r="E338" i="3"/>
  <c r="F338" i="3" s="1"/>
  <c r="E339" i="3"/>
  <c r="F339" i="3" s="1"/>
  <c r="E340" i="3"/>
  <c r="F340" i="3" s="1"/>
  <c r="E341" i="3"/>
  <c r="F341" i="3" s="1"/>
  <c r="E342" i="3"/>
  <c r="F342" i="3" s="1"/>
  <c r="E343" i="3"/>
  <c r="F343" i="3" s="1"/>
  <c r="E345" i="3"/>
  <c r="F345" i="3" s="1"/>
  <c r="E346" i="3"/>
  <c r="F346" i="3" s="1"/>
  <c r="E347" i="3"/>
  <c r="F347" i="3" s="1"/>
  <c r="E348" i="3"/>
  <c r="F348" i="3" s="1"/>
  <c r="E349" i="3"/>
  <c r="F349" i="3" s="1"/>
  <c r="E350" i="3"/>
  <c r="F350" i="3" s="1"/>
  <c r="E351" i="3"/>
  <c r="F351" i="3" s="1"/>
  <c r="E352" i="3"/>
  <c r="F352" i="3" s="1"/>
  <c r="E353" i="3"/>
  <c r="F353" i="3" s="1"/>
  <c r="E354" i="3"/>
  <c r="F354" i="3" s="1"/>
  <c r="E355" i="3"/>
  <c r="F355" i="3" s="1"/>
  <c r="E356" i="3"/>
  <c r="F356" i="3" s="1"/>
  <c r="E357" i="3"/>
  <c r="F357" i="3" s="1"/>
  <c r="E359" i="3"/>
  <c r="F359" i="3" s="1"/>
  <c r="E360" i="3"/>
  <c r="F360" i="3" s="1"/>
  <c r="E361" i="3"/>
  <c r="F361" i="3" s="1"/>
  <c r="E362" i="3"/>
  <c r="F362" i="3" s="1"/>
  <c r="E363" i="3"/>
  <c r="F363" i="3" s="1"/>
  <c r="E364" i="3"/>
  <c r="F364" i="3" s="1"/>
  <c r="E365" i="3"/>
  <c r="F365" i="3" s="1"/>
  <c r="E366" i="3"/>
  <c r="F366" i="3" s="1"/>
  <c r="E368" i="3"/>
  <c r="F368" i="3" s="1"/>
  <c r="E369" i="3"/>
  <c r="F369" i="3" s="1"/>
  <c r="E370" i="3"/>
  <c r="F370" i="3" s="1"/>
  <c r="E371" i="3"/>
  <c r="F371" i="3" s="1"/>
  <c r="E372" i="3"/>
  <c r="F372" i="3" s="1"/>
  <c r="E373" i="3"/>
  <c r="F373" i="3" s="1"/>
  <c r="E374" i="3"/>
  <c r="F374" i="3" s="1"/>
  <c r="E375" i="3"/>
  <c r="F375" i="3" s="1"/>
  <c r="E376" i="3"/>
  <c r="F376" i="3" s="1"/>
  <c r="E377" i="3"/>
  <c r="F377" i="3" s="1"/>
  <c r="E378" i="3"/>
  <c r="F378" i="3" s="1"/>
  <c r="E379" i="3"/>
  <c r="F379" i="3" s="1"/>
  <c r="E380" i="3"/>
  <c r="F380" i="3" s="1"/>
  <c r="E381" i="3"/>
  <c r="F381" i="3" s="1"/>
  <c r="E382" i="3"/>
  <c r="F382" i="3" s="1"/>
  <c r="E383" i="3"/>
  <c r="F383" i="3" s="1"/>
  <c r="E384" i="3"/>
  <c r="F384" i="3" s="1"/>
  <c r="E386" i="3"/>
  <c r="F386" i="3" s="1"/>
  <c r="E387" i="3"/>
  <c r="F387" i="3" s="1"/>
  <c r="E388" i="3"/>
  <c r="F388" i="3" s="1"/>
  <c r="E389" i="3"/>
  <c r="F389" i="3" s="1"/>
  <c r="E391" i="3"/>
  <c r="F391" i="3" s="1"/>
  <c r="E392" i="3"/>
  <c r="F392" i="3" s="1"/>
  <c r="E393" i="3"/>
  <c r="F393" i="3" s="1"/>
  <c r="E394" i="3"/>
  <c r="F394" i="3" s="1"/>
  <c r="E395" i="3"/>
  <c r="F395" i="3" s="1"/>
  <c r="E396" i="3"/>
  <c r="F396" i="3" s="1"/>
  <c r="E397" i="3"/>
  <c r="F397" i="3" s="1"/>
  <c r="E398" i="3"/>
  <c r="F398" i="3" s="1"/>
  <c r="E399" i="3"/>
  <c r="F399" i="3" s="1"/>
  <c r="E400" i="3"/>
  <c r="F400" i="3" s="1"/>
  <c r="E401" i="3"/>
  <c r="F401" i="3" s="1"/>
  <c r="E402" i="3"/>
  <c r="F402" i="3" s="1"/>
  <c r="E403" i="3"/>
  <c r="F403" i="3" s="1"/>
  <c r="E404" i="3"/>
  <c r="F404" i="3" s="1"/>
  <c r="E405" i="3"/>
  <c r="F405" i="3" s="1"/>
  <c r="E406" i="3"/>
  <c r="F406" i="3" s="1"/>
  <c r="E407" i="3"/>
  <c r="F407" i="3" s="1"/>
  <c r="E408" i="3"/>
  <c r="F408" i="3" s="1"/>
  <c r="E410" i="3"/>
  <c r="F410" i="3" s="1"/>
  <c r="E411" i="3"/>
  <c r="F411" i="3" s="1"/>
  <c r="E412" i="3"/>
  <c r="F412" i="3" s="1"/>
  <c r="E413" i="3"/>
  <c r="F413" i="3" s="1"/>
  <c r="E414" i="3"/>
  <c r="F414" i="3" s="1"/>
  <c r="E415" i="3"/>
  <c r="F415" i="3" s="1"/>
  <c r="E416" i="3"/>
  <c r="F416" i="3" s="1"/>
  <c r="E417" i="3"/>
  <c r="F417" i="3" s="1"/>
  <c r="E418" i="3"/>
  <c r="F418" i="3" s="1"/>
  <c r="E419" i="3"/>
  <c r="F419" i="3" s="1"/>
  <c r="E420" i="3"/>
  <c r="F420" i="3" s="1"/>
  <c r="E421" i="3"/>
  <c r="F421" i="3" s="1"/>
  <c r="E422" i="3"/>
  <c r="F422" i="3" s="1"/>
  <c r="E423" i="3"/>
  <c r="F423" i="3" s="1"/>
  <c r="E424" i="3"/>
  <c r="F424" i="3" s="1"/>
  <c r="E426" i="3"/>
  <c r="F426" i="3" s="1"/>
  <c r="E427" i="3"/>
  <c r="F427" i="3" s="1"/>
  <c r="E428" i="3"/>
  <c r="F428" i="3" s="1"/>
  <c r="E429" i="3"/>
  <c r="F429" i="3" s="1"/>
  <c r="E430" i="3"/>
  <c r="F430" i="3" s="1"/>
  <c r="E431" i="3"/>
  <c r="F431" i="3" s="1"/>
  <c r="E432" i="3"/>
  <c r="F432" i="3" s="1"/>
  <c r="E433" i="3"/>
  <c r="F433" i="3" s="1"/>
  <c r="E434" i="3"/>
  <c r="F434" i="3" s="1"/>
  <c r="E435" i="3"/>
  <c r="F435" i="3" s="1"/>
  <c r="E436" i="3"/>
  <c r="F436" i="3" s="1"/>
  <c r="E437" i="3"/>
  <c r="F437" i="3" s="1"/>
  <c r="E438" i="3"/>
  <c r="F438" i="3" s="1"/>
  <c r="E439" i="3"/>
  <c r="F439" i="3" s="1"/>
  <c r="E440" i="3"/>
  <c r="F440" i="3" s="1"/>
  <c r="E441" i="3"/>
  <c r="F441" i="3" s="1"/>
  <c r="E442" i="3"/>
  <c r="F442" i="3" s="1"/>
  <c r="E443" i="3"/>
  <c r="F443" i="3" s="1"/>
  <c r="E445" i="3"/>
  <c r="F445" i="3" s="1"/>
  <c r="E446" i="3"/>
  <c r="F446" i="3" s="1"/>
  <c r="E449" i="3"/>
  <c r="F449" i="3" s="1"/>
  <c r="E450" i="3"/>
  <c r="F450" i="3" s="1"/>
  <c r="E451" i="3"/>
  <c r="F451" i="3" s="1"/>
  <c r="E452" i="3"/>
  <c r="F452" i="3" s="1"/>
  <c r="E453" i="3"/>
  <c r="F453" i="3" s="1"/>
  <c r="E454" i="3"/>
  <c r="F454" i="3" s="1"/>
  <c r="E455" i="3"/>
  <c r="F455" i="3" s="1"/>
  <c r="E456" i="3"/>
  <c r="F456" i="3" s="1"/>
  <c r="E457" i="3"/>
  <c r="F457" i="3" s="1"/>
  <c r="E458" i="3"/>
  <c r="F458" i="3" s="1"/>
  <c r="E459" i="3"/>
  <c r="F459" i="3" s="1"/>
  <c r="E460" i="3"/>
  <c r="F460" i="3" s="1"/>
  <c r="E461" i="3"/>
  <c r="F461" i="3" s="1"/>
  <c r="E462" i="3"/>
  <c r="F462" i="3" s="1"/>
  <c r="E464" i="3"/>
  <c r="F464" i="3" s="1"/>
  <c r="E465" i="3"/>
  <c r="F465" i="3" s="1"/>
  <c r="E466" i="3"/>
  <c r="F466" i="3" s="1"/>
  <c r="E468" i="3"/>
  <c r="F468" i="3" s="1"/>
  <c r="E469" i="3"/>
  <c r="F469" i="3" s="1"/>
  <c r="E470" i="3"/>
  <c r="F470" i="3" s="1"/>
  <c r="E471" i="3"/>
  <c r="F471" i="3" s="1"/>
  <c r="E472" i="3"/>
  <c r="F472" i="3" s="1"/>
  <c r="E473" i="3"/>
  <c r="F473" i="3" s="1"/>
  <c r="E474" i="3"/>
  <c r="F474" i="3" s="1"/>
  <c r="E475" i="3"/>
  <c r="F475" i="3" s="1"/>
  <c r="E476" i="3"/>
  <c r="F476" i="3" s="1"/>
  <c r="E477" i="3"/>
  <c r="F477" i="3" s="1"/>
  <c r="E478" i="3"/>
  <c r="F478" i="3" s="1"/>
  <c r="E480" i="3"/>
  <c r="F480" i="3" s="1"/>
  <c r="E481" i="3"/>
  <c r="F481" i="3" s="1"/>
  <c r="E482" i="3"/>
  <c r="F482" i="3" s="1"/>
  <c r="E483" i="3"/>
  <c r="F483" i="3" s="1"/>
  <c r="E484" i="3"/>
  <c r="F484" i="3" s="1"/>
  <c r="E485" i="3"/>
  <c r="F485" i="3" s="1"/>
  <c r="E487" i="3"/>
  <c r="F487" i="3" s="1"/>
  <c r="E488" i="3"/>
  <c r="F488" i="3" s="1"/>
  <c r="E490" i="3"/>
  <c r="F490" i="3" s="1"/>
  <c r="E491" i="3"/>
  <c r="F491" i="3" s="1"/>
  <c r="E492" i="3"/>
  <c r="F492" i="3" s="1"/>
  <c r="E493" i="3"/>
  <c r="F493" i="3" s="1"/>
  <c r="E494" i="3"/>
  <c r="F494" i="3" s="1"/>
  <c r="E495" i="3"/>
  <c r="F495" i="3" s="1"/>
  <c r="E496" i="3"/>
  <c r="F496" i="3" s="1"/>
  <c r="E497" i="3"/>
  <c r="F497" i="3" s="1"/>
  <c r="E498" i="3"/>
  <c r="F498" i="3" s="1"/>
  <c r="E500" i="3"/>
  <c r="F500" i="3" s="1"/>
  <c r="E501" i="3"/>
  <c r="F501" i="3" s="1"/>
  <c r="J501" i="3"/>
  <c r="J500" i="3"/>
  <c r="J499" i="3"/>
  <c r="E499" i="3"/>
  <c r="J498" i="3"/>
  <c r="J497" i="3"/>
  <c r="J496" i="3"/>
  <c r="J495" i="3"/>
  <c r="J494" i="3"/>
  <c r="J493" i="3"/>
  <c r="J492" i="3"/>
  <c r="J491" i="3"/>
  <c r="J490" i="3"/>
  <c r="J489" i="3"/>
  <c r="E489" i="3"/>
  <c r="J488" i="3"/>
  <c r="J487" i="3"/>
  <c r="J486" i="3"/>
  <c r="E486" i="3"/>
  <c r="J485" i="3"/>
  <c r="J484" i="3"/>
  <c r="J483" i="3"/>
  <c r="J482" i="3"/>
  <c r="J481" i="3"/>
  <c r="J480" i="3"/>
  <c r="J479" i="3"/>
  <c r="E479" i="3"/>
  <c r="J478" i="3"/>
  <c r="J477" i="3"/>
  <c r="J476" i="3"/>
  <c r="J475" i="3"/>
  <c r="J474" i="3"/>
  <c r="J473" i="3"/>
  <c r="J472" i="3"/>
  <c r="J471" i="3"/>
  <c r="J470" i="3"/>
  <c r="J469" i="3"/>
  <c r="J468" i="3"/>
  <c r="J467" i="3"/>
  <c r="E467" i="3"/>
  <c r="J466" i="3"/>
  <c r="J465" i="3"/>
  <c r="J464" i="3"/>
  <c r="J463" i="3"/>
  <c r="E463" i="3"/>
  <c r="J462" i="3"/>
  <c r="J461" i="3"/>
  <c r="J460" i="3"/>
  <c r="J459" i="3"/>
  <c r="J458" i="3"/>
  <c r="J457" i="3"/>
  <c r="J456" i="3"/>
  <c r="J455" i="3"/>
  <c r="J454" i="3"/>
  <c r="J453" i="3"/>
  <c r="J452" i="3"/>
  <c r="J451" i="3"/>
  <c r="J450" i="3"/>
  <c r="J449" i="3"/>
  <c r="J448" i="3"/>
  <c r="E448" i="3"/>
  <c r="J447" i="3"/>
  <c r="E447" i="3"/>
  <c r="J446" i="3"/>
  <c r="J445" i="3"/>
  <c r="J444" i="3"/>
  <c r="E444" i="3"/>
  <c r="J443" i="3"/>
  <c r="J442" i="3"/>
  <c r="J441" i="3"/>
  <c r="J440" i="3"/>
  <c r="J439" i="3"/>
  <c r="J438" i="3"/>
  <c r="J437" i="3"/>
  <c r="J436" i="3"/>
  <c r="J435" i="3"/>
  <c r="J434" i="3"/>
  <c r="J433" i="3"/>
  <c r="J432" i="3"/>
  <c r="J431" i="3"/>
  <c r="J430" i="3"/>
  <c r="J429" i="3"/>
  <c r="J428" i="3"/>
  <c r="J427" i="3"/>
  <c r="J426" i="3"/>
  <c r="J425" i="3"/>
  <c r="E425" i="3"/>
  <c r="J424" i="3"/>
  <c r="J423" i="3"/>
  <c r="J422" i="3"/>
  <c r="J421" i="3"/>
  <c r="J420" i="3"/>
  <c r="J419" i="3"/>
  <c r="J418" i="3"/>
  <c r="J417" i="3"/>
  <c r="J416" i="3"/>
  <c r="J415" i="3"/>
  <c r="J414" i="3"/>
  <c r="J413" i="3"/>
  <c r="J412" i="3"/>
  <c r="J411" i="3"/>
  <c r="J410" i="3"/>
  <c r="J409" i="3"/>
  <c r="E409" i="3"/>
  <c r="J408" i="3"/>
  <c r="J407" i="3"/>
  <c r="J406" i="3"/>
  <c r="J405" i="3"/>
  <c r="J404" i="3"/>
  <c r="J403" i="3"/>
  <c r="J402" i="3"/>
  <c r="J401" i="3"/>
  <c r="J400" i="3"/>
  <c r="J399" i="3"/>
  <c r="J398" i="3"/>
  <c r="J397" i="3"/>
  <c r="J396" i="3"/>
  <c r="J395" i="3"/>
  <c r="J394" i="3"/>
  <c r="J393" i="3"/>
  <c r="J392" i="3"/>
  <c r="J391" i="3"/>
  <c r="J390" i="3"/>
  <c r="E390" i="3"/>
  <c r="J389" i="3"/>
  <c r="J388" i="3"/>
  <c r="J387" i="3"/>
  <c r="J386" i="3"/>
  <c r="J385" i="3"/>
  <c r="E385" i="3"/>
  <c r="J384" i="3"/>
  <c r="J383" i="3"/>
  <c r="J382" i="3"/>
  <c r="J381" i="3"/>
  <c r="J380" i="3"/>
  <c r="J379" i="3"/>
  <c r="J378" i="3"/>
  <c r="J377" i="3"/>
  <c r="J376" i="3"/>
  <c r="J375" i="3"/>
  <c r="J374" i="3"/>
  <c r="J373" i="3"/>
  <c r="J372" i="3"/>
  <c r="J371" i="3"/>
  <c r="J370" i="3"/>
  <c r="J369" i="3"/>
  <c r="J368" i="3"/>
  <c r="J367" i="3"/>
  <c r="E367" i="3"/>
  <c r="J366" i="3"/>
  <c r="J365" i="3"/>
  <c r="J364" i="3"/>
  <c r="J363" i="3"/>
  <c r="J362" i="3"/>
  <c r="J361" i="3"/>
  <c r="J360" i="3"/>
  <c r="J359" i="3"/>
  <c r="J358" i="3"/>
  <c r="E358" i="3"/>
  <c r="J357" i="3"/>
  <c r="J356" i="3"/>
  <c r="J355" i="3"/>
  <c r="J354" i="3"/>
  <c r="J353" i="3"/>
  <c r="J352" i="3"/>
  <c r="J351" i="3"/>
  <c r="J350" i="3"/>
  <c r="J349" i="3"/>
  <c r="J348" i="3"/>
  <c r="J347" i="3"/>
  <c r="J346" i="3"/>
  <c r="J345" i="3"/>
  <c r="J344" i="3"/>
  <c r="E344" i="3"/>
  <c r="J343" i="3"/>
  <c r="J342" i="3"/>
  <c r="J341" i="3"/>
  <c r="J340" i="3"/>
  <c r="J339" i="3"/>
  <c r="J338" i="3"/>
  <c r="J337" i="3"/>
  <c r="J336" i="3"/>
  <c r="J335" i="3"/>
  <c r="J334" i="3"/>
  <c r="J333" i="3"/>
  <c r="J332" i="3"/>
  <c r="J331" i="3"/>
  <c r="J330" i="3"/>
  <c r="J329" i="3"/>
  <c r="J328" i="3"/>
  <c r="J327" i="3"/>
  <c r="J326" i="3"/>
  <c r="J325" i="3"/>
  <c r="J324" i="3"/>
  <c r="E324" i="3"/>
  <c r="J323" i="3"/>
  <c r="J322" i="3"/>
  <c r="J321" i="3"/>
  <c r="J320" i="3"/>
  <c r="J319" i="3"/>
  <c r="J318" i="3"/>
  <c r="J317" i="3"/>
  <c r="J316" i="3"/>
  <c r="E316" i="3"/>
  <c r="J315" i="3"/>
  <c r="J314" i="3"/>
  <c r="J313" i="3"/>
  <c r="J312" i="3"/>
  <c r="J311" i="3"/>
  <c r="J310" i="3"/>
  <c r="J309" i="3"/>
  <c r="J308" i="3"/>
  <c r="J307" i="3"/>
  <c r="J306" i="3"/>
  <c r="J305" i="3"/>
  <c r="J304" i="3"/>
  <c r="J303" i="3"/>
  <c r="J302" i="3"/>
  <c r="J301" i="3"/>
  <c r="J300" i="3"/>
  <c r="J299" i="3"/>
  <c r="J298" i="3"/>
  <c r="J297" i="3"/>
  <c r="J296" i="3"/>
  <c r="J295" i="3"/>
  <c r="E295" i="3"/>
  <c r="J294" i="3"/>
  <c r="E294" i="3"/>
  <c r="J293" i="3"/>
  <c r="J292" i="3"/>
  <c r="J291" i="3"/>
  <c r="J290" i="3"/>
  <c r="J289" i="3"/>
  <c r="J288" i="3"/>
  <c r="J287" i="3"/>
  <c r="E287" i="3"/>
  <c r="J286" i="3"/>
  <c r="J285" i="3"/>
  <c r="J284" i="3"/>
  <c r="J283" i="3"/>
  <c r="J282" i="3"/>
  <c r="J281" i="3"/>
  <c r="J280" i="3"/>
  <c r="J279" i="3"/>
  <c r="J278" i="3"/>
  <c r="J277" i="3"/>
  <c r="J276" i="3"/>
  <c r="J275" i="3"/>
  <c r="J274" i="3"/>
  <c r="E274" i="3"/>
  <c r="J273" i="3"/>
  <c r="J272" i="3"/>
  <c r="J271" i="3"/>
  <c r="J270" i="3"/>
  <c r="J269" i="3"/>
  <c r="J268" i="3"/>
  <c r="J267" i="3"/>
  <c r="J266" i="3"/>
  <c r="J265" i="3"/>
  <c r="J264" i="3"/>
  <c r="J263" i="3"/>
  <c r="J262" i="3"/>
  <c r="J261" i="3"/>
  <c r="J260" i="3"/>
  <c r="J259" i="3"/>
  <c r="J258" i="3"/>
  <c r="J257" i="3"/>
  <c r="J256" i="3"/>
  <c r="J255" i="3"/>
  <c r="J254" i="3"/>
  <c r="J253" i="3"/>
  <c r="E253" i="3"/>
  <c r="J252" i="3"/>
  <c r="J251" i="3"/>
  <c r="J250" i="3"/>
  <c r="J249" i="3"/>
  <c r="J248" i="3"/>
  <c r="J247" i="3"/>
  <c r="J246" i="3"/>
  <c r="J245" i="3"/>
  <c r="J244" i="3"/>
  <c r="J243" i="3"/>
  <c r="J242" i="3"/>
  <c r="J241" i="3"/>
  <c r="J240" i="3"/>
  <c r="E240" i="3"/>
  <c r="J239" i="3"/>
  <c r="J238" i="3"/>
  <c r="E238" i="3"/>
  <c r="J237" i="3"/>
  <c r="J236" i="3"/>
  <c r="J235" i="3"/>
  <c r="J234" i="3"/>
  <c r="J233" i="3"/>
  <c r="E233" i="3"/>
  <c r="J232" i="3"/>
  <c r="J231" i="3"/>
  <c r="J230" i="3"/>
  <c r="J229" i="3"/>
  <c r="J228" i="3"/>
  <c r="J227" i="3"/>
  <c r="J226" i="3"/>
  <c r="J225" i="3"/>
  <c r="J224" i="3"/>
  <c r="J223" i="3"/>
  <c r="J222" i="3"/>
  <c r="J221" i="3"/>
  <c r="J220" i="3"/>
  <c r="J219" i="3"/>
  <c r="J218" i="3"/>
  <c r="J217" i="3"/>
  <c r="J216" i="3"/>
  <c r="J215" i="3"/>
  <c r="J214" i="3"/>
  <c r="J213" i="3"/>
  <c r="J212" i="3"/>
  <c r="E212" i="3"/>
  <c r="J211" i="3"/>
  <c r="J210" i="3"/>
  <c r="J209" i="3"/>
  <c r="J208" i="3"/>
  <c r="J207" i="3"/>
  <c r="J206" i="3"/>
  <c r="J205" i="3"/>
  <c r="J204" i="3"/>
  <c r="J203" i="3"/>
  <c r="E203" i="3"/>
  <c r="J202" i="3"/>
  <c r="J201" i="3"/>
  <c r="J200" i="3"/>
  <c r="J199" i="3"/>
  <c r="J198" i="3"/>
  <c r="J197" i="3"/>
  <c r="J196" i="3"/>
  <c r="J195" i="3"/>
  <c r="J194" i="3"/>
  <c r="J193" i="3"/>
  <c r="J192" i="3"/>
  <c r="J191" i="3"/>
  <c r="J190" i="3"/>
  <c r="J189" i="3"/>
  <c r="J188" i="3"/>
  <c r="J187" i="3"/>
  <c r="E187" i="3"/>
  <c r="J186" i="3"/>
  <c r="J185" i="3"/>
  <c r="J184" i="3"/>
  <c r="E184" i="3"/>
  <c r="J183" i="3"/>
  <c r="J182" i="3"/>
  <c r="J181" i="3"/>
  <c r="J180" i="3"/>
  <c r="J179" i="3"/>
  <c r="J178" i="3"/>
  <c r="J177" i="3"/>
  <c r="J176" i="3"/>
  <c r="J175" i="3"/>
  <c r="E175" i="3"/>
  <c r="J174" i="3"/>
  <c r="J173" i="3"/>
  <c r="E173" i="3"/>
  <c r="J172" i="3"/>
  <c r="J171" i="3"/>
  <c r="J170" i="3"/>
  <c r="E170" i="3"/>
  <c r="J169" i="3"/>
  <c r="J168" i="3"/>
  <c r="J167" i="3"/>
  <c r="J166" i="3"/>
  <c r="J165" i="3"/>
  <c r="J164" i="3"/>
  <c r="J163" i="3"/>
  <c r="E163" i="3"/>
  <c r="J162" i="3"/>
  <c r="E162" i="3"/>
  <c r="J161" i="3"/>
  <c r="J160" i="3"/>
  <c r="J159" i="3"/>
  <c r="J158" i="3"/>
  <c r="J157" i="3"/>
  <c r="J156" i="3"/>
  <c r="J155" i="3"/>
  <c r="E155" i="3"/>
  <c r="J154" i="3"/>
  <c r="J153" i="3"/>
  <c r="J152" i="3"/>
  <c r="J151" i="3"/>
  <c r="J150" i="3"/>
  <c r="J149" i="3"/>
  <c r="J148" i="3"/>
  <c r="J147" i="3"/>
  <c r="J146" i="3"/>
  <c r="J145" i="3"/>
  <c r="J144" i="3"/>
  <c r="J143" i="3"/>
  <c r="J142" i="3"/>
  <c r="J141" i="3"/>
  <c r="J140" i="3"/>
  <c r="E140" i="3"/>
  <c r="J139" i="3"/>
  <c r="J138" i="3"/>
  <c r="J137" i="3"/>
  <c r="J136" i="3"/>
  <c r="J135" i="3"/>
  <c r="J134" i="3"/>
  <c r="J133" i="3"/>
  <c r="J132" i="3"/>
  <c r="J131" i="3"/>
  <c r="J130" i="3"/>
  <c r="J129" i="3"/>
  <c r="E129" i="3"/>
  <c r="J128" i="3"/>
  <c r="J127" i="3"/>
  <c r="J126" i="3"/>
  <c r="J125" i="3"/>
  <c r="J124" i="3"/>
  <c r="J123" i="3"/>
  <c r="J122" i="3"/>
  <c r="J121" i="3"/>
  <c r="J120" i="3"/>
  <c r="J119" i="3"/>
  <c r="J118" i="3"/>
  <c r="J117" i="3"/>
  <c r="J116" i="3"/>
  <c r="J115" i="3"/>
  <c r="J114" i="3"/>
  <c r="J113" i="3"/>
  <c r="E113" i="3"/>
  <c r="J112" i="3"/>
  <c r="J111" i="3"/>
  <c r="J110" i="3"/>
  <c r="E110" i="3"/>
  <c r="J109" i="3"/>
  <c r="J108" i="3"/>
  <c r="J107" i="3"/>
  <c r="J106" i="3"/>
  <c r="J105" i="3"/>
  <c r="J104" i="3"/>
  <c r="J103" i="3"/>
  <c r="E103" i="3"/>
  <c r="J102" i="3"/>
  <c r="J101" i="3"/>
  <c r="E101" i="3"/>
  <c r="J100" i="3"/>
  <c r="J99" i="3"/>
  <c r="J98" i="3"/>
  <c r="J97" i="3"/>
  <c r="J96" i="3"/>
  <c r="J95" i="3"/>
  <c r="J94" i="3"/>
  <c r="J93" i="3"/>
  <c r="J92" i="3"/>
  <c r="J91" i="3"/>
  <c r="J90" i="3"/>
  <c r="J89" i="3"/>
  <c r="J88" i="3"/>
  <c r="J87" i="3"/>
  <c r="J86" i="3"/>
  <c r="J85" i="3"/>
  <c r="J84" i="3"/>
  <c r="J83" i="3"/>
  <c r="E83" i="3"/>
  <c r="J82" i="3"/>
  <c r="J81" i="3"/>
  <c r="J80" i="3"/>
  <c r="J79" i="3"/>
  <c r="J78" i="3"/>
  <c r="J77" i="3"/>
  <c r="E77" i="3"/>
  <c r="J76" i="3"/>
  <c r="E76" i="3"/>
  <c r="J75" i="3"/>
  <c r="J74" i="3"/>
  <c r="J73" i="3"/>
  <c r="J72" i="3"/>
  <c r="J71" i="3"/>
  <c r="J70" i="3"/>
  <c r="J69" i="3"/>
  <c r="J68" i="3"/>
  <c r="J67" i="3"/>
  <c r="J66" i="3"/>
  <c r="J65" i="3"/>
  <c r="J64" i="3"/>
  <c r="E64" i="3"/>
  <c r="J63" i="3"/>
  <c r="J62" i="3"/>
  <c r="J61" i="3"/>
  <c r="J60" i="3"/>
  <c r="J59" i="3"/>
  <c r="J58" i="3"/>
  <c r="J57" i="3"/>
  <c r="E57" i="3"/>
  <c r="J56" i="3"/>
  <c r="J55" i="3"/>
  <c r="J54" i="3"/>
  <c r="J53" i="3"/>
  <c r="J52" i="3"/>
  <c r="J51" i="3"/>
  <c r="J50" i="3"/>
  <c r="E50" i="3"/>
  <c r="J49" i="3"/>
  <c r="J48" i="3"/>
  <c r="J47" i="3"/>
  <c r="J46" i="3"/>
  <c r="J45" i="3"/>
  <c r="J44" i="3"/>
  <c r="E44" i="3"/>
  <c r="J43" i="3"/>
  <c r="J42" i="3"/>
  <c r="J41" i="3"/>
  <c r="J40" i="3"/>
  <c r="J39" i="3"/>
  <c r="J38" i="3"/>
  <c r="J37" i="3"/>
  <c r="J36" i="3"/>
  <c r="J35" i="3"/>
  <c r="E35" i="3"/>
  <c r="J34" i="3"/>
  <c r="E34" i="3"/>
  <c r="J33" i="3"/>
  <c r="J32" i="3"/>
  <c r="J31" i="3"/>
  <c r="J30" i="3"/>
  <c r="J29" i="3"/>
  <c r="J28" i="3"/>
  <c r="J27" i="3"/>
  <c r="J26" i="3"/>
  <c r="J25" i="3"/>
  <c r="J24" i="3"/>
  <c r="J23" i="3"/>
  <c r="E23" i="3"/>
  <c r="J22" i="3"/>
  <c r="J21" i="3"/>
  <c r="J20" i="3"/>
  <c r="J19" i="3"/>
  <c r="J18" i="3"/>
  <c r="J17" i="3"/>
  <c r="J16" i="3"/>
  <c r="J15" i="3"/>
  <c r="J14" i="3"/>
  <c r="J13" i="3"/>
  <c r="E13" i="3"/>
  <c r="J12" i="3"/>
  <c r="J11" i="3"/>
  <c r="J10" i="3"/>
  <c r="J9" i="3"/>
  <c r="J8" i="3"/>
  <c r="E8" i="3"/>
  <c r="F8" i="3" s="1"/>
  <c r="J7" i="3"/>
  <c r="E7" i="3"/>
  <c r="F7" i="3" s="1"/>
  <c r="J6" i="3"/>
  <c r="E6" i="3"/>
  <c r="F6" i="3" s="1"/>
  <c r="J5" i="3"/>
  <c r="E5" i="3"/>
  <c r="F5" i="3" s="1"/>
  <c r="J4" i="3"/>
  <c r="E4" i="3"/>
  <c r="F4" i="3" s="1"/>
  <c r="J3" i="3"/>
  <c r="E3" i="3"/>
  <c r="F3" i="3" s="1"/>
  <c r="J2" i="3"/>
  <c r="E2" i="3"/>
  <c r="F2" i="3" s="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2" i="2"/>
</calcChain>
</file>

<file path=xl/sharedStrings.xml><?xml version="1.0" encoding="utf-8"?>
<sst xmlns="http://schemas.openxmlformats.org/spreadsheetml/2006/main" count="9489" uniqueCount="595">
  <si>
    <t>Farmer Name</t>
  </si>
  <si>
    <t>County</t>
  </si>
  <si>
    <t>Crop Type</t>
  </si>
  <si>
    <t>Crop Variety</t>
  </si>
  <si>
    <t>Season</t>
  </si>
  <si>
    <t>Planted Area (Acres)</t>
  </si>
  <si>
    <t>Yield (Kg)</t>
  </si>
  <si>
    <t>Market Price (KES/Kg)</t>
  </si>
  <si>
    <t>Revenue (KES)</t>
  </si>
  <si>
    <t>Cost of Production (KES)</t>
  </si>
  <si>
    <t>Profit (KES)</t>
  </si>
  <si>
    <t>Planting Date</t>
  </si>
  <si>
    <t>Harvest Date</t>
  </si>
  <si>
    <t>Soil Type</t>
  </si>
  <si>
    <t>Irrigation Method</t>
  </si>
  <si>
    <t>Fertilizer Used</t>
  </si>
  <si>
    <t>Pest Control</t>
  </si>
  <si>
    <t>Weather Impact</t>
  </si>
  <si>
    <t>Farmer Contact</t>
  </si>
  <si>
    <t>Notes</t>
  </si>
  <si>
    <t>Farmer 1</t>
  </si>
  <si>
    <t>Kiambu</t>
  </si>
  <si>
    <t>Potatoes</t>
  </si>
  <si>
    <t>Organic</t>
  </si>
  <si>
    <t>Long Rains</t>
  </si>
  <si>
    <t>Peaty</t>
  </si>
  <si>
    <t>Drip</t>
  </si>
  <si>
    <t>None</t>
  </si>
  <si>
    <t>Mild</t>
  </si>
  <si>
    <t>High yield</t>
  </si>
  <si>
    <t>Farmer 2</t>
  </si>
  <si>
    <t>Meru</t>
  </si>
  <si>
    <t>Coffee</t>
  </si>
  <si>
    <t>Local</t>
  </si>
  <si>
    <t>Short Rains</t>
  </si>
  <si>
    <t>Silty</t>
  </si>
  <si>
    <t>Sprinkler</t>
  </si>
  <si>
    <t>Error</t>
  </si>
  <si>
    <t>Farmer 3</t>
  </si>
  <si>
    <t>Nakuru</t>
  </si>
  <si>
    <t>Sorghum</t>
  </si>
  <si>
    <t>CAN</t>
  </si>
  <si>
    <t>Delayed harvest</t>
  </si>
  <si>
    <t>Farmer 4</t>
  </si>
  <si>
    <t>Eldoret</t>
  </si>
  <si>
    <t>UREA</t>
  </si>
  <si>
    <t>Chemical</t>
  </si>
  <si>
    <t>Farmer 5</t>
  </si>
  <si>
    <t>Machakos</t>
  </si>
  <si>
    <t>Tomatoes</t>
  </si>
  <si>
    <t>Hybrid</t>
  </si>
  <si>
    <t>Clay</t>
  </si>
  <si>
    <t>Severe</t>
  </si>
  <si>
    <t>Farmer 6</t>
  </si>
  <si>
    <t>Kericho</t>
  </si>
  <si>
    <t>Cassava</t>
  </si>
  <si>
    <t>Loam</t>
  </si>
  <si>
    <t>Farmer 7</t>
  </si>
  <si>
    <t>Mombasa</t>
  </si>
  <si>
    <t>N/A</t>
  </si>
  <si>
    <t>Manure</t>
  </si>
  <si>
    <t>Pest issues</t>
  </si>
  <si>
    <t>Farmer 8</t>
  </si>
  <si>
    <t>Maize</t>
  </si>
  <si>
    <t>Farmer 9</t>
  </si>
  <si>
    <t>Nairobi</t>
  </si>
  <si>
    <t>Sandy</t>
  </si>
  <si>
    <t>DAP</t>
  </si>
  <si>
    <t>Farmer 10</t>
  </si>
  <si>
    <t>Farmer 11</t>
  </si>
  <si>
    <t>Flood</t>
  </si>
  <si>
    <t>Farmer 12</t>
  </si>
  <si>
    <t>Dry Season</t>
  </si>
  <si>
    <t>Farmer 13</t>
  </si>
  <si>
    <t>Farmer 14</t>
  </si>
  <si>
    <t>Farmer 15</t>
  </si>
  <si>
    <t>Farmer 16</t>
  </si>
  <si>
    <t>Farmer 17</t>
  </si>
  <si>
    <t>Rice</t>
  </si>
  <si>
    <t>Farmer 18</t>
  </si>
  <si>
    <t>Wheat</t>
  </si>
  <si>
    <t>Farmer 19</t>
  </si>
  <si>
    <t>Farmer 20</t>
  </si>
  <si>
    <t>Farmer 21</t>
  </si>
  <si>
    <t>Tea</t>
  </si>
  <si>
    <t>Farmer 22</t>
  </si>
  <si>
    <t>Nyeri</t>
  </si>
  <si>
    <t>Farmer 23</t>
  </si>
  <si>
    <t>Beans</t>
  </si>
  <si>
    <t>Farmer 24</t>
  </si>
  <si>
    <t>Kisumu</t>
  </si>
  <si>
    <t>Farmer 25</t>
  </si>
  <si>
    <t>Farmer 26</t>
  </si>
  <si>
    <t>Farmer 27</t>
  </si>
  <si>
    <t>Farmer 28</t>
  </si>
  <si>
    <t>Farmer 29</t>
  </si>
  <si>
    <t>Farmer 30</t>
  </si>
  <si>
    <t>Farmer 31</t>
  </si>
  <si>
    <t>Farmer 32</t>
  </si>
  <si>
    <t>Farmer 33</t>
  </si>
  <si>
    <t>Farmer 34</t>
  </si>
  <si>
    <t>Farmer 35</t>
  </si>
  <si>
    <t>Farmer 36</t>
  </si>
  <si>
    <t>Farmer 37</t>
  </si>
  <si>
    <t>Farmer 38</t>
  </si>
  <si>
    <t>Farmer 39</t>
  </si>
  <si>
    <t>Farmer 40</t>
  </si>
  <si>
    <t>Farmer 41</t>
  </si>
  <si>
    <t>Farmer 42</t>
  </si>
  <si>
    <t>Farmer 43</t>
  </si>
  <si>
    <t>Farmer 44</t>
  </si>
  <si>
    <t>Farmer 45</t>
  </si>
  <si>
    <t>Farmer 46</t>
  </si>
  <si>
    <t>Farmer 47</t>
  </si>
  <si>
    <t>Farmer 48</t>
  </si>
  <si>
    <t>Farmer 49</t>
  </si>
  <si>
    <t>Farmer 50</t>
  </si>
  <si>
    <t>Farmer 51</t>
  </si>
  <si>
    <t>Farmer 52</t>
  </si>
  <si>
    <t>Farmer 53</t>
  </si>
  <si>
    <t>Farmer 54</t>
  </si>
  <si>
    <t>Farmer 55</t>
  </si>
  <si>
    <t>Farmer 56</t>
  </si>
  <si>
    <t>Farmer 57</t>
  </si>
  <si>
    <t>Farmer 58</t>
  </si>
  <si>
    <t>Farmer 59</t>
  </si>
  <si>
    <t>Farmer 60</t>
  </si>
  <si>
    <t>Farmer 61</t>
  </si>
  <si>
    <t>Farmer 62</t>
  </si>
  <si>
    <t>Farmer 63</t>
  </si>
  <si>
    <t>Farmer 64</t>
  </si>
  <si>
    <t>Farmer 65</t>
  </si>
  <si>
    <t>Farmer 66</t>
  </si>
  <si>
    <t>Farmer 67</t>
  </si>
  <si>
    <t>Farmer 68</t>
  </si>
  <si>
    <t>Farmer 69</t>
  </si>
  <si>
    <t>Farmer 70</t>
  </si>
  <si>
    <t>Farmer 71</t>
  </si>
  <si>
    <t>Farmer 72</t>
  </si>
  <si>
    <t>Farmer 73</t>
  </si>
  <si>
    <t>Farmer 74</t>
  </si>
  <si>
    <t>Farmer 75</t>
  </si>
  <si>
    <t>Farmer 76</t>
  </si>
  <si>
    <t>Farmer 77</t>
  </si>
  <si>
    <t>Farmer 78</t>
  </si>
  <si>
    <t>Farmer 79</t>
  </si>
  <si>
    <t>Farmer 80</t>
  </si>
  <si>
    <t>Farmer 81</t>
  </si>
  <si>
    <t>Farmer 82</t>
  </si>
  <si>
    <t>Farmer 83</t>
  </si>
  <si>
    <t>Farmer 84</t>
  </si>
  <si>
    <t>Farmer 85</t>
  </si>
  <si>
    <t>Farmer 86</t>
  </si>
  <si>
    <t>Farmer 87</t>
  </si>
  <si>
    <t>Farmer 88</t>
  </si>
  <si>
    <t>Farmer 89</t>
  </si>
  <si>
    <t>Farmer 90</t>
  </si>
  <si>
    <t>Farmer 91</t>
  </si>
  <si>
    <t>Farmer 92</t>
  </si>
  <si>
    <t>Farmer 93</t>
  </si>
  <si>
    <t>Farmer 94</t>
  </si>
  <si>
    <t>Farmer 95</t>
  </si>
  <si>
    <t>Farmer 96</t>
  </si>
  <si>
    <t>Farmer 97</t>
  </si>
  <si>
    <t>Farmer 98</t>
  </si>
  <si>
    <t>Farmer 99</t>
  </si>
  <si>
    <t>Farmer 100</t>
  </si>
  <si>
    <t>Farmer 101</t>
  </si>
  <si>
    <t>Farmer 102</t>
  </si>
  <si>
    <t>Farmer 103</t>
  </si>
  <si>
    <t>Farmer 104</t>
  </si>
  <si>
    <t>Farmer 105</t>
  </si>
  <si>
    <t>Farmer 106</t>
  </si>
  <si>
    <t>Farmer 107</t>
  </si>
  <si>
    <t>Farmer 108</t>
  </si>
  <si>
    <t>Farmer 109</t>
  </si>
  <si>
    <t>Farmer 110</t>
  </si>
  <si>
    <t>Farmer 111</t>
  </si>
  <si>
    <t>Farmer 112</t>
  </si>
  <si>
    <t>Farmer 113</t>
  </si>
  <si>
    <t>Farmer 114</t>
  </si>
  <si>
    <t>Farmer 115</t>
  </si>
  <si>
    <t>Farmer 116</t>
  </si>
  <si>
    <t>Farmer 117</t>
  </si>
  <si>
    <t>Farmer 118</t>
  </si>
  <si>
    <t>Farmer 119</t>
  </si>
  <si>
    <t>Farmer 120</t>
  </si>
  <si>
    <t>Farmer 121</t>
  </si>
  <si>
    <t>Farmer 122</t>
  </si>
  <si>
    <t>Farmer 123</t>
  </si>
  <si>
    <t>Farmer 124</t>
  </si>
  <si>
    <t>Farmer 125</t>
  </si>
  <si>
    <t>Farmer 126</t>
  </si>
  <si>
    <t>Farmer 127</t>
  </si>
  <si>
    <t>Farmer 128</t>
  </si>
  <si>
    <t>Farmer 129</t>
  </si>
  <si>
    <t>Farmer 130</t>
  </si>
  <si>
    <t>Farmer 131</t>
  </si>
  <si>
    <t>Farmer 132</t>
  </si>
  <si>
    <t>Farmer 133</t>
  </si>
  <si>
    <t>Farmer 134</t>
  </si>
  <si>
    <t>Farmer 135</t>
  </si>
  <si>
    <t>Farmer 136</t>
  </si>
  <si>
    <t>Farmer 137</t>
  </si>
  <si>
    <t>Farmer 138</t>
  </si>
  <si>
    <t>Farmer 139</t>
  </si>
  <si>
    <t>Farmer 140</t>
  </si>
  <si>
    <t>Farmer 141</t>
  </si>
  <si>
    <t>Farmer 142</t>
  </si>
  <si>
    <t>Farmer 143</t>
  </si>
  <si>
    <t>Farmer 144</t>
  </si>
  <si>
    <t>Farmer 145</t>
  </si>
  <si>
    <t>Farmer 146</t>
  </si>
  <si>
    <t>Farmer 147</t>
  </si>
  <si>
    <t>Farmer 148</t>
  </si>
  <si>
    <t>Farmer 149</t>
  </si>
  <si>
    <t>Farmer 150</t>
  </si>
  <si>
    <t>Farmer 151</t>
  </si>
  <si>
    <t>Farmer 152</t>
  </si>
  <si>
    <t>Farmer 153</t>
  </si>
  <si>
    <t>Farmer 154</t>
  </si>
  <si>
    <t>Farmer 155</t>
  </si>
  <si>
    <t>Farmer 156</t>
  </si>
  <si>
    <t>Farmer 157</t>
  </si>
  <si>
    <t>Farmer 158</t>
  </si>
  <si>
    <t>Farmer 159</t>
  </si>
  <si>
    <t>Farmer 160</t>
  </si>
  <si>
    <t>Farmer 161</t>
  </si>
  <si>
    <t>Farmer 162</t>
  </si>
  <si>
    <t>Farmer 163</t>
  </si>
  <si>
    <t>Farmer 164</t>
  </si>
  <si>
    <t>Farmer 165</t>
  </si>
  <si>
    <t>Farmer 166</t>
  </si>
  <si>
    <t>Farmer 167</t>
  </si>
  <si>
    <t>Farmer 168</t>
  </si>
  <si>
    <t>Farmer 169</t>
  </si>
  <si>
    <t>Farmer 170</t>
  </si>
  <si>
    <t>Farmer 171</t>
  </si>
  <si>
    <t>Farmer 172</t>
  </si>
  <si>
    <t>Farmer 173</t>
  </si>
  <si>
    <t>Farmer 174</t>
  </si>
  <si>
    <t>Farmer 175</t>
  </si>
  <si>
    <t>Farmer 176</t>
  </si>
  <si>
    <t>Farmer 177</t>
  </si>
  <si>
    <t>Farmer 178</t>
  </si>
  <si>
    <t>Farmer 179</t>
  </si>
  <si>
    <t>Farmer 180</t>
  </si>
  <si>
    <t>Farmer 181</t>
  </si>
  <si>
    <t>Farmer 182</t>
  </si>
  <si>
    <t>Farmer 183</t>
  </si>
  <si>
    <t>Farmer 184</t>
  </si>
  <si>
    <t>Farmer 185</t>
  </si>
  <si>
    <t>Farmer 186</t>
  </si>
  <si>
    <t>Farmer 187</t>
  </si>
  <si>
    <t>Farmer 188</t>
  </si>
  <si>
    <t>Farmer 189</t>
  </si>
  <si>
    <t>Farmer 190</t>
  </si>
  <si>
    <t>Farmer 191</t>
  </si>
  <si>
    <t>Farmer 192</t>
  </si>
  <si>
    <t>Farmer 193</t>
  </si>
  <si>
    <t>Farmer 194</t>
  </si>
  <si>
    <t>Farmer 195</t>
  </si>
  <si>
    <t>Farmer 196</t>
  </si>
  <si>
    <t>Farmer 197</t>
  </si>
  <si>
    <t>Farmer 198</t>
  </si>
  <si>
    <t>Farmer 199</t>
  </si>
  <si>
    <t>Farmer 200</t>
  </si>
  <si>
    <t>Farmer 201</t>
  </si>
  <si>
    <t>Farmer 202</t>
  </si>
  <si>
    <t>Farmer 203</t>
  </si>
  <si>
    <t>Farmer 204</t>
  </si>
  <si>
    <t>Farmer 205</t>
  </si>
  <si>
    <t>Farmer 206</t>
  </si>
  <si>
    <t>Farmer 207</t>
  </si>
  <si>
    <t>Farmer 208</t>
  </si>
  <si>
    <t>Farmer 209</t>
  </si>
  <si>
    <t>Farmer 210</t>
  </si>
  <si>
    <t>Farmer 211</t>
  </si>
  <si>
    <t>Farmer 212</t>
  </si>
  <si>
    <t>Farmer 213</t>
  </si>
  <si>
    <t>Farmer 214</t>
  </si>
  <si>
    <t>Farmer 215</t>
  </si>
  <si>
    <t>Farmer 216</t>
  </si>
  <si>
    <t>Farmer 217</t>
  </si>
  <si>
    <t>Farmer 218</t>
  </si>
  <si>
    <t>Farmer 219</t>
  </si>
  <si>
    <t>Farmer 220</t>
  </si>
  <si>
    <t>Farmer 221</t>
  </si>
  <si>
    <t>Farmer 222</t>
  </si>
  <si>
    <t>Farmer 223</t>
  </si>
  <si>
    <t>Farmer 224</t>
  </si>
  <si>
    <t>Farmer 225</t>
  </si>
  <si>
    <t>Farmer 226</t>
  </si>
  <si>
    <t>Farmer 227</t>
  </si>
  <si>
    <t>Farmer 228</t>
  </si>
  <si>
    <t>Farmer 229</t>
  </si>
  <si>
    <t>Farmer 230</t>
  </si>
  <si>
    <t>Farmer 231</t>
  </si>
  <si>
    <t>Farmer 232</t>
  </si>
  <si>
    <t>Farmer 233</t>
  </si>
  <si>
    <t>Farmer 234</t>
  </si>
  <si>
    <t>Farmer 235</t>
  </si>
  <si>
    <t>Farmer 236</t>
  </si>
  <si>
    <t>Farmer 237</t>
  </si>
  <si>
    <t>Farmer 238</t>
  </si>
  <si>
    <t>Farmer 239</t>
  </si>
  <si>
    <t>Farmer 240</t>
  </si>
  <si>
    <t>Farmer 241</t>
  </si>
  <si>
    <t>Farmer 242</t>
  </si>
  <si>
    <t>Farmer 243</t>
  </si>
  <si>
    <t>Farmer 244</t>
  </si>
  <si>
    <t>Farmer 245</t>
  </si>
  <si>
    <t>Farmer 246</t>
  </si>
  <si>
    <t>Farmer 247</t>
  </si>
  <si>
    <t>Farmer 248</t>
  </si>
  <si>
    <t>Farmer 249</t>
  </si>
  <si>
    <t>Farmer 250</t>
  </si>
  <si>
    <t>Farmer 251</t>
  </si>
  <si>
    <t>Farmer 252</t>
  </si>
  <si>
    <t>Farmer 253</t>
  </si>
  <si>
    <t>Farmer 254</t>
  </si>
  <si>
    <t>Farmer 255</t>
  </si>
  <si>
    <t>Farmer 256</t>
  </si>
  <si>
    <t>Farmer 257</t>
  </si>
  <si>
    <t>Farmer 258</t>
  </si>
  <si>
    <t>Farmer 259</t>
  </si>
  <si>
    <t>Farmer 260</t>
  </si>
  <si>
    <t>Farmer 261</t>
  </si>
  <si>
    <t>Farmer 262</t>
  </si>
  <si>
    <t>Farmer 263</t>
  </si>
  <si>
    <t>Farmer 264</t>
  </si>
  <si>
    <t>Farmer 265</t>
  </si>
  <si>
    <t>Farmer 266</t>
  </si>
  <si>
    <t>Farmer 267</t>
  </si>
  <si>
    <t>Farmer 268</t>
  </si>
  <si>
    <t>Farmer 269</t>
  </si>
  <si>
    <t>Farmer 270</t>
  </si>
  <si>
    <t>Farmer 271</t>
  </si>
  <si>
    <t>Farmer 272</t>
  </si>
  <si>
    <t>Farmer 273</t>
  </si>
  <si>
    <t>Farmer 274</t>
  </si>
  <si>
    <t>Farmer 275</t>
  </si>
  <si>
    <t>Farmer 276</t>
  </si>
  <si>
    <t>Farmer 277</t>
  </si>
  <si>
    <t>Farmer 278</t>
  </si>
  <si>
    <t>Farmer 279</t>
  </si>
  <si>
    <t>Farmer 280</t>
  </si>
  <si>
    <t>Farmer 281</t>
  </si>
  <si>
    <t>Farmer 282</t>
  </si>
  <si>
    <t>Farmer 283</t>
  </si>
  <si>
    <t>Farmer 284</t>
  </si>
  <si>
    <t>Farmer 285</t>
  </si>
  <si>
    <t>Farmer 286</t>
  </si>
  <si>
    <t>Farmer 287</t>
  </si>
  <si>
    <t>Farmer 288</t>
  </si>
  <si>
    <t>Farmer 289</t>
  </si>
  <si>
    <t>Farmer 290</t>
  </si>
  <si>
    <t>Farmer 291</t>
  </si>
  <si>
    <t>Farmer 292</t>
  </si>
  <si>
    <t>Farmer 293</t>
  </si>
  <si>
    <t>Farmer 294</t>
  </si>
  <si>
    <t>Farmer 295</t>
  </si>
  <si>
    <t>Farmer 296</t>
  </si>
  <si>
    <t>Farmer 297</t>
  </si>
  <si>
    <t>Farmer 298</t>
  </si>
  <si>
    <t>Farmer 299</t>
  </si>
  <si>
    <t>Farmer 300</t>
  </si>
  <si>
    <t>Farmer 301</t>
  </si>
  <si>
    <t>Farmer 302</t>
  </si>
  <si>
    <t>Farmer 303</t>
  </si>
  <si>
    <t>Farmer 304</t>
  </si>
  <si>
    <t>Farmer 305</t>
  </si>
  <si>
    <t>Farmer 306</t>
  </si>
  <si>
    <t>Farmer 307</t>
  </si>
  <si>
    <t>Farmer 308</t>
  </si>
  <si>
    <t>Farmer 309</t>
  </si>
  <si>
    <t>Farmer 310</t>
  </si>
  <si>
    <t>Farmer 311</t>
  </si>
  <si>
    <t>Farmer 312</t>
  </si>
  <si>
    <t>Farmer 313</t>
  </si>
  <si>
    <t>Farmer 314</t>
  </si>
  <si>
    <t>Farmer 315</t>
  </si>
  <si>
    <t>Farmer 316</t>
  </si>
  <si>
    <t>Farmer 317</t>
  </si>
  <si>
    <t>Farmer 318</t>
  </si>
  <si>
    <t>Farmer 319</t>
  </si>
  <si>
    <t>Farmer 320</t>
  </si>
  <si>
    <t>Farmer 321</t>
  </si>
  <si>
    <t>Farmer 322</t>
  </si>
  <si>
    <t>Farmer 323</t>
  </si>
  <si>
    <t>Farmer 324</t>
  </si>
  <si>
    <t>Farmer 325</t>
  </si>
  <si>
    <t>Farmer 326</t>
  </si>
  <si>
    <t>Farmer 327</t>
  </si>
  <si>
    <t>Farmer 328</t>
  </si>
  <si>
    <t>Farmer 329</t>
  </si>
  <si>
    <t>Farmer 330</t>
  </si>
  <si>
    <t>Farmer 331</t>
  </si>
  <si>
    <t>Farmer 332</t>
  </si>
  <si>
    <t>Farmer 333</t>
  </si>
  <si>
    <t>Farmer 334</t>
  </si>
  <si>
    <t>Farmer 335</t>
  </si>
  <si>
    <t>Farmer 336</t>
  </si>
  <si>
    <t>Farmer 337</t>
  </si>
  <si>
    <t>Farmer 338</t>
  </si>
  <si>
    <t>Farmer 339</t>
  </si>
  <si>
    <t>Farmer 340</t>
  </si>
  <si>
    <t>Farmer 341</t>
  </si>
  <si>
    <t>Farmer 342</t>
  </si>
  <si>
    <t>Farmer 343</t>
  </si>
  <si>
    <t>Farmer 344</t>
  </si>
  <si>
    <t>Farmer 345</t>
  </si>
  <si>
    <t>Farmer 346</t>
  </si>
  <si>
    <t>Farmer 347</t>
  </si>
  <si>
    <t>Farmer 348</t>
  </si>
  <si>
    <t>Farmer 349</t>
  </si>
  <si>
    <t>Farmer 350</t>
  </si>
  <si>
    <t>Farmer 351</t>
  </si>
  <si>
    <t>Farmer 352</t>
  </si>
  <si>
    <t>Farmer 353</t>
  </si>
  <si>
    <t>Farmer 354</t>
  </si>
  <si>
    <t>Farmer 355</t>
  </si>
  <si>
    <t>Farmer 356</t>
  </si>
  <si>
    <t>Farmer 357</t>
  </si>
  <si>
    <t>Farmer 358</t>
  </si>
  <si>
    <t>Farmer 359</t>
  </si>
  <si>
    <t>Farmer 360</t>
  </si>
  <si>
    <t>Farmer 361</t>
  </si>
  <si>
    <t>Farmer 362</t>
  </si>
  <si>
    <t>Farmer 363</t>
  </si>
  <si>
    <t>Farmer 364</t>
  </si>
  <si>
    <t>Farmer 365</t>
  </si>
  <si>
    <t>Farmer 366</t>
  </si>
  <si>
    <t>Farmer 367</t>
  </si>
  <si>
    <t>Farmer 368</t>
  </si>
  <si>
    <t>Farmer 369</t>
  </si>
  <si>
    <t>Farmer 370</t>
  </si>
  <si>
    <t>Farmer 371</t>
  </si>
  <si>
    <t>Farmer 372</t>
  </si>
  <si>
    <t>Farmer 373</t>
  </si>
  <si>
    <t>Farmer 374</t>
  </si>
  <si>
    <t>Farmer 375</t>
  </si>
  <si>
    <t>Farmer 376</t>
  </si>
  <si>
    <t>Farmer 377</t>
  </si>
  <si>
    <t>Farmer 378</t>
  </si>
  <si>
    <t>Farmer 379</t>
  </si>
  <si>
    <t>Farmer 380</t>
  </si>
  <si>
    <t>Farmer 381</t>
  </si>
  <si>
    <t>Farmer 382</t>
  </si>
  <si>
    <t>Farmer 383</t>
  </si>
  <si>
    <t>Farmer 384</t>
  </si>
  <si>
    <t>Farmer 385</t>
  </si>
  <si>
    <t>Farmer 386</t>
  </si>
  <si>
    <t>Farmer 387</t>
  </si>
  <si>
    <t>Farmer 388</t>
  </si>
  <si>
    <t>Farmer 389</t>
  </si>
  <si>
    <t>Farmer 390</t>
  </si>
  <si>
    <t>Farmer 391</t>
  </si>
  <si>
    <t>Farmer 392</t>
  </si>
  <si>
    <t>Farmer 393</t>
  </si>
  <si>
    <t>Farmer 394</t>
  </si>
  <si>
    <t>Farmer 395</t>
  </si>
  <si>
    <t>Farmer 396</t>
  </si>
  <si>
    <t>Farmer 397</t>
  </si>
  <si>
    <t>Farmer 398</t>
  </si>
  <si>
    <t>Farmer 399</t>
  </si>
  <si>
    <t>Farmer 400</t>
  </si>
  <si>
    <t>Farmer 401</t>
  </si>
  <si>
    <t>Farmer 402</t>
  </si>
  <si>
    <t>Farmer 403</t>
  </si>
  <si>
    <t>Farmer 404</t>
  </si>
  <si>
    <t>Farmer 405</t>
  </si>
  <si>
    <t>Farmer 406</t>
  </si>
  <si>
    <t>Farmer 407</t>
  </si>
  <si>
    <t>Farmer 408</t>
  </si>
  <si>
    <t>Farmer 409</t>
  </si>
  <si>
    <t>Farmer 410</t>
  </si>
  <si>
    <t>Farmer 411</t>
  </si>
  <si>
    <t>Farmer 412</t>
  </si>
  <si>
    <t>Farmer 413</t>
  </si>
  <si>
    <t>Farmer 414</t>
  </si>
  <si>
    <t>Farmer 415</t>
  </si>
  <si>
    <t>Farmer 416</t>
  </si>
  <si>
    <t>Farmer 417</t>
  </si>
  <si>
    <t>Farmer 418</t>
  </si>
  <si>
    <t>Farmer 419</t>
  </si>
  <si>
    <t>Farmer 420</t>
  </si>
  <si>
    <t>Farmer 421</t>
  </si>
  <si>
    <t>Farmer 422</t>
  </si>
  <si>
    <t>Farmer 423</t>
  </si>
  <si>
    <t>Farmer 424</t>
  </si>
  <si>
    <t>Farmer 425</t>
  </si>
  <si>
    <t>Farmer 426</t>
  </si>
  <si>
    <t>Farmer 427</t>
  </si>
  <si>
    <t>Farmer 428</t>
  </si>
  <si>
    <t>Farmer 429</t>
  </si>
  <si>
    <t>Farmer 430</t>
  </si>
  <si>
    <t>Farmer 431</t>
  </si>
  <si>
    <t>Farmer 432</t>
  </si>
  <si>
    <t>Farmer 433</t>
  </si>
  <si>
    <t>Farmer 434</t>
  </si>
  <si>
    <t>Farmer 435</t>
  </si>
  <si>
    <t>Farmer 436</t>
  </si>
  <si>
    <t>Farmer 437</t>
  </si>
  <si>
    <t>Farmer 438</t>
  </si>
  <si>
    <t>Farmer 439</t>
  </si>
  <si>
    <t>Farmer 440</t>
  </si>
  <si>
    <t>Farmer 441</t>
  </si>
  <si>
    <t>Farmer 442</t>
  </si>
  <si>
    <t>Farmer 443</t>
  </si>
  <si>
    <t>Farmer 444</t>
  </si>
  <si>
    <t>Farmer 445</t>
  </si>
  <si>
    <t>Farmer 446</t>
  </si>
  <si>
    <t>Farmer 447</t>
  </si>
  <si>
    <t>Farmer 448</t>
  </si>
  <si>
    <t>Farmer 449</t>
  </si>
  <si>
    <t>Farmer 450</t>
  </si>
  <si>
    <t>Farmer 451</t>
  </si>
  <si>
    <t>Farmer 452</t>
  </si>
  <si>
    <t>Farmer 453</t>
  </si>
  <si>
    <t>Farmer 454</t>
  </si>
  <si>
    <t>Farmer 455</t>
  </si>
  <si>
    <t>Farmer 456</t>
  </si>
  <si>
    <t>Farmer 457</t>
  </si>
  <si>
    <t>Farmer 458</t>
  </si>
  <si>
    <t>Farmer 459</t>
  </si>
  <si>
    <t>Farmer 460</t>
  </si>
  <si>
    <t>Farmer 461</t>
  </si>
  <si>
    <t>Farmer 462</t>
  </si>
  <si>
    <t>Farmer 463</t>
  </si>
  <si>
    <t>Farmer 464</t>
  </si>
  <si>
    <t>Farmer 465</t>
  </si>
  <si>
    <t>Farmer 466</t>
  </si>
  <si>
    <t>Farmer 467</t>
  </si>
  <si>
    <t>Farmer 468</t>
  </si>
  <si>
    <t>Farmer 469</t>
  </si>
  <si>
    <t>Farmer 470</t>
  </si>
  <si>
    <t>Farmer 471</t>
  </si>
  <si>
    <t>Farmer 472</t>
  </si>
  <si>
    <t>Farmer 473</t>
  </si>
  <si>
    <t>Farmer 474</t>
  </si>
  <si>
    <t>Farmer 475</t>
  </si>
  <si>
    <t>Farmer 476</t>
  </si>
  <si>
    <t>Farmer 477</t>
  </si>
  <si>
    <t>Farmer 478</t>
  </si>
  <si>
    <t>Farmer 479</t>
  </si>
  <si>
    <t>Farmer 480</t>
  </si>
  <si>
    <t>Farmer 481</t>
  </si>
  <si>
    <t>Farmer 482</t>
  </si>
  <si>
    <t>Farmer 483</t>
  </si>
  <si>
    <t>Farmer 484</t>
  </si>
  <si>
    <t>Farmer 485</t>
  </si>
  <si>
    <t>Farmer 486</t>
  </si>
  <si>
    <t>Farmer 487</t>
  </si>
  <si>
    <t>Farmer 488</t>
  </si>
  <si>
    <t>Farmer 489</t>
  </si>
  <si>
    <t>Farmer 490</t>
  </si>
  <si>
    <t>Farmer 491</t>
  </si>
  <si>
    <t>Farmer 492</t>
  </si>
  <si>
    <t>Farmer 493</t>
  </si>
  <si>
    <t>Farmer 494</t>
  </si>
  <si>
    <t>Farmer 495</t>
  </si>
  <si>
    <t>Farmer 496</t>
  </si>
  <si>
    <t>Farmer 497</t>
  </si>
  <si>
    <t>Farmer 498</t>
  </si>
  <si>
    <t>Farmer 499</t>
  </si>
  <si>
    <t>Farmer 500</t>
  </si>
  <si>
    <t>Yield(Metric Tons)</t>
  </si>
  <si>
    <t>Production Year</t>
  </si>
  <si>
    <t>Seasons</t>
  </si>
  <si>
    <t>Notes: Cleaning Methods</t>
  </si>
  <si>
    <t>Filtered</t>
  </si>
  <si>
    <t>Yield Error</t>
  </si>
  <si>
    <t>Replace with 0</t>
  </si>
  <si>
    <t>Cost of production</t>
  </si>
  <si>
    <t>All Blanks</t>
  </si>
  <si>
    <t>Harvest Data</t>
  </si>
  <si>
    <t>Filter Nulls</t>
  </si>
  <si>
    <t>KPIs</t>
  </si>
  <si>
    <t>Sum of Revenue</t>
  </si>
  <si>
    <t>Average Yield</t>
  </si>
  <si>
    <t>Profit Margin</t>
  </si>
  <si>
    <t>Total Pdctn Cost</t>
  </si>
  <si>
    <t>Row Labels</t>
  </si>
  <si>
    <t>Grand Total</t>
  </si>
  <si>
    <t>Sum of Yield(Metric Tons)</t>
  </si>
  <si>
    <t>Column Labels</t>
  </si>
  <si>
    <t>Profit</t>
  </si>
  <si>
    <t>Sum of Profit</t>
  </si>
  <si>
    <t>Sum of Revenue (KES)</t>
  </si>
  <si>
    <t>Total Yield by Season and County</t>
  </si>
  <si>
    <t>Profit Per Crop</t>
  </si>
  <si>
    <t>Revenue by Year</t>
  </si>
  <si>
    <t>CROP PERFORMANCE DASHBOARD</t>
  </si>
  <si>
    <t>Highest revenue Crop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</si>
</sst>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6"/>
      <color theme="1"/>
      <name val="Calibri"/>
      <family val="2"/>
      <scheme val="minor"/>
    </font>
    <font>
      <b/>
      <sz val="2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79998168889431442"/>
        <bgColor indexed="64"/>
      </patternFill>
    </fill>
    <fill>
      <patternFill patternType="solid">
        <fgColor rgb="FFECF4FA"/>
        <bgColor indexed="64"/>
      </patternFill>
    </fill>
    <fill>
      <patternFill patternType="solid">
        <fgColor rgb="FF00B0F0"/>
        <bgColor indexed="64"/>
      </patternFill>
    </fill>
    <fill>
      <patternFill patternType="solid">
        <fgColor theme="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5">
    <xf numFmtId="0" fontId="0" fillId="0" borderId="0" xfId="0"/>
    <xf numFmtId="14" fontId="0" fillId="0" borderId="0" xfId="0" applyNumberFormat="1"/>
    <xf numFmtId="0" fontId="16" fillId="0" borderId="0" xfId="0" applyFont="1"/>
    <xf numFmtId="0" fontId="16" fillId="0" borderId="11" xfId="0" applyFont="1" applyBorder="1"/>
    <xf numFmtId="0" fontId="16" fillId="0" borderId="12" xfId="0" applyFont="1" applyBorder="1"/>
    <xf numFmtId="0" fontId="0" fillId="33" borderId="10" xfId="0" applyFill="1" applyBorder="1"/>
    <xf numFmtId="0" fontId="0" fillId="0" borderId="0" xfId="0" applyFill="1"/>
    <xf numFmtId="0" fontId="0" fillId="0" borderId="0" xfId="0" applyAlignment="1">
      <alignment horizontal="left"/>
    </xf>
    <xf numFmtId="0" fontId="0" fillId="33" borderId="10" xfId="0" applyFill="1" applyBorder="1" applyAlignment="1">
      <alignment horizontal="left"/>
    </xf>
    <xf numFmtId="43" fontId="0" fillId="0" borderId="0" xfId="1" applyFont="1"/>
    <xf numFmtId="43" fontId="16" fillId="0" borderId="12" xfId="1" applyFont="1" applyBorder="1"/>
    <xf numFmtId="43" fontId="0" fillId="0" borderId="0" xfId="0" applyNumberFormat="1"/>
    <xf numFmtId="0" fontId="16" fillId="33" borderId="10" xfId="0" applyFont="1" applyFill="1" applyBorder="1"/>
    <xf numFmtId="43" fontId="0" fillId="33" borderId="10" xfId="1" applyFont="1" applyFill="1" applyBorder="1"/>
    <xf numFmtId="43" fontId="0" fillId="33" borderId="10" xfId="0" applyNumberFormat="1" applyFill="1" applyBorder="1"/>
    <xf numFmtId="0" fontId="0" fillId="0" borderId="0" xfId="0" pivotButton="1"/>
    <xf numFmtId="0" fontId="0" fillId="0" borderId="0" xfId="0" applyNumberFormat="1"/>
    <xf numFmtId="43" fontId="16" fillId="0" borderId="0" xfId="1" applyFont="1" applyFill="1" applyBorder="1"/>
    <xf numFmtId="0" fontId="16" fillId="33" borderId="10" xfId="0" applyFont="1" applyFill="1" applyBorder="1" applyAlignment="1">
      <alignment horizontal="center"/>
    </xf>
    <xf numFmtId="0" fontId="0" fillId="35" borderId="0" xfId="0" applyFill="1"/>
    <xf numFmtId="43" fontId="0" fillId="35" borderId="0" xfId="1" applyFont="1" applyFill="1"/>
    <xf numFmtId="0" fontId="0" fillId="35" borderId="10" xfId="0" applyFill="1" applyBorder="1" applyAlignment="1">
      <alignment horizontal="left"/>
    </xf>
    <xf numFmtId="0" fontId="0" fillId="35" borderId="10" xfId="0" applyNumberFormat="1" applyFill="1" applyBorder="1"/>
    <xf numFmtId="43" fontId="0" fillId="35" borderId="10" xfId="0" applyNumberFormat="1" applyFill="1" applyBorder="1"/>
    <xf numFmtId="0" fontId="0" fillId="36" borderId="10" xfId="0" applyFill="1" applyBorder="1"/>
    <xf numFmtId="0" fontId="0" fillId="36" borderId="10" xfId="0" applyFill="1" applyBorder="1" applyAlignment="1">
      <alignment horizontal="left"/>
    </xf>
    <xf numFmtId="0" fontId="0" fillId="36" borderId="10" xfId="0" applyNumberFormat="1" applyFill="1" applyBorder="1"/>
    <xf numFmtId="43" fontId="0" fillId="36" borderId="10" xfId="0" applyNumberFormat="1" applyFill="1" applyBorder="1"/>
    <xf numFmtId="0" fontId="0" fillId="37" borderId="0" xfId="0" applyFill="1"/>
    <xf numFmtId="0" fontId="0" fillId="37" borderId="0" xfId="0" applyFill="1" applyBorder="1"/>
    <xf numFmtId="0" fontId="0" fillId="37" borderId="19" xfId="0" applyFill="1" applyBorder="1"/>
    <xf numFmtId="0" fontId="0" fillId="37" borderId="20" xfId="0" applyFill="1" applyBorder="1"/>
    <xf numFmtId="0" fontId="0" fillId="37" borderId="14" xfId="0" applyFill="1" applyBorder="1"/>
    <xf numFmtId="0" fontId="0" fillId="37" borderId="15" xfId="0" applyFill="1" applyBorder="1"/>
    <xf numFmtId="0" fontId="0" fillId="37" borderId="16" xfId="0" applyFill="1" applyBorder="1"/>
    <xf numFmtId="0" fontId="0" fillId="0" borderId="0" xfId="0" applyFill="1" applyBorder="1"/>
    <xf numFmtId="0" fontId="0" fillId="33" borderId="17" xfId="0" applyFill="1" applyBorder="1" applyAlignment="1">
      <alignment horizontal="center"/>
    </xf>
    <xf numFmtId="0" fontId="0" fillId="33" borderId="18" xfId="0" applyFill="1" applyBorder="1" applyAlignment="1">
      <alignment horizontal="center"/>
    </xf>
    <xf numFmtId="0" fontId="0" fillId="33" borderId="10" xfId="0" applyFill="1" applyBorder="1" applyAlignment="1">
      <alignment horizontal="center"/>
    </xf>
    <xf numFmtId="0" fontId="16" fillId="0" borderId="15" xfId="0" applyFont="1" applyBorder="1" applyAlignment="1">
      <alignment horizontal="center"/>
    </xf>
    <xf numFmtId="0" fontId="19" fillId="35" borderId="15" xfId="0" applyFont="1" applyFill="1" applyBorder="1" applyAlignment="1">
      <alignment horizontal="center"/>
    </xf>
    <xf numFmtId="0" fontId="18" fillId="35" borderId="15" xfId="0" applyFont="1" applyFill="1" applyBorder="1" applyAlignment="1">
      <alignment horizontal="center"/>
    </xf>
    <xf numFmtId="0" fontId="20" fillId="34" borderId="11" xfId="0" applyFont="1" applyFill="1" applyBorder="1" applyAlignment="1">
      <alignment horizontal="center" vertical="center"/>
    </xf>
    <xf numFmtId="0" fontId="20" fillId="34" borderId="12" xfId="0" applyFont="1" applyFill="1" applyBorder="1" applyAlignment="1">
      <alignment horizontal="center" vertical="center"/>
    </xf>
    <xf numFmtId="0" fontId="20" fillId="34" borderId="13" xfId="0"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75">
    <dxf>
      <numFmt numFmtId="35" formatCode="_(* #,##0.00_);_(* \(#,##0.00\);_(* &quot;-&quot;??_);_(@_)"/>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2F8EE"/>
        </patternFill>
      </fill>
    </dxf>
    <dxf>
      <fill>
        <patternFill>
          <bgColor rgb="FFF2F8EE"/>
        </patternFill>
      </fill>
    </dxf>
    <dxf>
      <fill>
        <patternFill>
          <bgColor rgb="FFF2F8EE"/>
        </patternFill>
      </fill>
    </dxf>
    <dxf>
      <fill>
        <patternFill>
          <bgColor rgb="FFF2F8EE"/>
        </patternFill>
      </fill>
    </dxf>
    <dxf>
      <fill>
        <patternFill>
          <bgColor rgb="FFF2F8EE"/>
        </patternFill>
      </fill>
    </dxf>
    <dxf>
      <fill>
        <patternFill>
          <bgColor rgb="FFF2F8EE"/>
        </patternFill>
      </fill>
    </dxf>
    <dxf>
      <fill>
        <patternFill>
          <bgColor rgb="FFF2F8EE"/>
        </patternFill>
      </fill>
    </dxf>
    <dxf>
      <fill>
        <patternFill>
          <bgColor rgb="FFEAF4E4"/>
        </patternFill>
      </fill>
    </dxf>
    <dxf>
      <fill>
        <patternFill>
          <bgColor rgb="FFEAF4E4"/>
        </patternFill>
      </fill>
    </dxf>
    <dxf>
      <fill>
        <patternFill>
          <bgColor rgb="FFEAF4E4"/>
        </patternFill>
      </fill>
    </dxf>
    <dxf>
      <fill>
        <patternFill>
          <bgColor rgb="FFEAF4E4"/>
        </patternFill>
      </fill>
    </dxf>
    <dxf>
      <fill>
        <patternFill>
          <bgColor rgb="FFEAF4E4"/>
        </patternFill>
      </fill>
    </dxf>
    <dxf>
      <fill>
        <patternFill>
          <bgColor rgb="FFEAF4E4"/>
        </patternFill>
      </fill>
    </dxf>
    <dxf>
      <fill>
        <patternFill>
          <bgColor rgb="FFEAF4E4"/>
        </patternFill>
      </fill>
    </dxf>
    <dxf>
      <fill>
        <patternFill>
          <bgColor rgb="FFF4F9F1"/>
        </patternFill>
      </fill>
    </dxf>
    <dxf>
      <fill>
        <patternFill>
          <bgColor rgb="FFF4F9F1"/>
        </patternFill>
      </fill>
    </dxf>
    <dxf>
      <fill>
        <patternFill>
          <bgColor rgb="FFF4F9F1"/>
        </patternFill>
      </fill>
    </dxf>
    <dxf>
      <fill>
        <patternFill>
          <bgColor rgb="FFF4F9F1"/>
        </patternFill>
      </fill>
    </dxf>
    <dxf>
      <fill>
        <patternFill>
          <bgColor rgb="FFF4F9F1"/>
        </patternFill>
      </fill>
    </dxf>
    <dxf>
      <fill>
        <patternFill>
          <bgColor rgb="FFF4F9F1"/>
        </patternFill>
      </fill>
    </dxf>
    <dxf>
      <fill>
        <patternFill>
          <bgColor rgb="FFF4F9F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2F8EE"/>
        </patternFill>
      </fill>
    </dxf>
    <dxf>
      <fill>
        <patternFill>
          <bgColor rgb="FFF2F8EE"/>
        </patternFill>
      </fill>
    </dxf>
    <dxf>
      <fill>
        <patternFill>
          <bgColor rgb="FFF2F8EE"/>
        </patternFill>
      </fill>
    </dxf>
    <dxf>
      <fill>
        <patternFill>
          <bgColor rgb="FFF2F8EE"/>
        </patternFill>
      </fill>
    </dxf>
    <dxf>
      <fill>
        <patternFill>
          <bgColor rgb="FFF2F8EE"/>
        </patternFill>
      </fill>
    </dxf>
    <dxf>
      <fill>
        <patternFill>
          <bgColor rgb="FFF2F8EE"/>
        </patternFill>
      </fill>
    </dxf>
    <dxf>
      <fill>
        <patternFill>
          <bgColor rgb="FFF2F8EE"/>
        </patternFill>
      </fill>
    </dxf>
    <dxf>
      <fill>
        <patternFill>
          <bgColor rgb="FFF2F8EE"/>
        </patternFill>
      </fill>
    </dxf>
    <dxf>
      <fill>
        <patternFill>
          <bgColor rgb="FFF2F8EE"/>
        </patternFill>
      </fill>
    </dxf>
    <dxf>
      <fill>
        <patternFill>
          <bgColor rgb="FFF2F8EE"/>
        </patternFill>
      </fill>
    </dxf>
    <dxf>
      <fill>
        <patternFill>
          <bgColor rgb="FFEAF4E4"/>
        </patternFill>
      </fill>
    </dxf>
    <dxf>
      <fill>
        <patternFill>
          <bgColor rgb="FFEAF4E4"/>
        </patternFill>
      </fill>
    </dxf>
    <dxf>
      <fill>
        <patternFill>
          <bgColor rgb="FFEAF4E4"/>
        </patternFill>
      </fill>
    </dxf>
    <dxf>
      <fill>
        <patternFill>
          <bgColor rgb="FFEAF4E4"/>
        </patternFill>
      </fill>
    </dxf>
    <dxf>
      <fill>
        <patternFill>
          <bgColor rgb="FFEAF4E4"/>
        </patternFill>
      </fill>
    </dxf>
    <dxf>
      <fill>
        <patternFill>
          <bgColor rgb="FFEAF4E4"/>
        </patternFill>
      </fill>
    </dxf>
    <dxf>
      <fill>
        <patternFill>
          <bgColor rgb="FFEAF4E4"/>
        </patternFill>
      </fill>
    </dxf>
    <dxf>
      <fill>
        <patternFill>
          <bgColor rgb="FFEAF4E4"/>
        </patternFill>
      </fill>
    </dxf>
    <dxf>
      <fill>
        <patternFill>
          <bgColor rgb="FFEAF4E4"/>
        </patternFill>
      </fill>
    </dxf>
    <dxf>
      <fill>
        <patternFill>
          <bgColor rgb="FFEAF4E4"/>
        </patternFill>
      </fill>
    </dxf>
    <dxf>
      <fill>
        <patternFill>
          <bgColor rgb="FFF4F9F1"/>
        </patternFill>
      </fill>
    </dxf>
    <dxf>
      <fill>
        <patternFill>
          <bgColor rgb="FFF4F9F1"/>
        </patternFill>
      </fill>
    </dxf>
    <dxf>
      <fill>
        <patternFill>
          <bgColor rgb="FFF4F9F1"/>
        </patternFill>
      </fill>
    </dxf>
    <dxf>
      <fill>
        <patternFill>
          <bgColor rgb="FFF4F9F1"/>
        </patternFill>
      </fill>
    </dxf>
    <dxf>
      <fill>
        <patternFill>
          <bgColor rgb="FFF4F9F1"/>
        </patternFill>
      </fill>
    </dxf>
    <dxf>
      <fill>
        <patternFill>
          <bgColor rgb="FFF4F9F1"/>
        </patternFill>
      </fill>
    </dxf>
    <dxf>
      <fill>
        <patternFill>
          <bgColor rgb="FFF4F9F1"/>
        </patternFill>
      </fill>
    </dxf>
    <dxf>
      <fill>
        <patternFill>
          <bgColor rgb="FFF4F9F1"/>
        </patternFill>
      </fill>
    </dxf>
    <dxf>
      <fill>
        <patternFill>
          <bgColor rgb="FFF4F9F1"/>
        </patternFill>
      </fill>
    </dxf>
    <dxf>
      <fill>
        <patternFill>
          <bgColor rgb="FFF4F9F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2F8EE"/>
        </patternFill>
      </fill>
    </dxf>
    <dxf>
      <fill>
        <patternFill>
          <bgColor rgb="FFF2F8EE"/>
        </patternFill>
      </fill>
    </dxf>
    <dxf>
      <fill>
        <patternFill>
          <bgColor rgb="FFF2F8EE"/>
        </patternFill>
      </fill>
    </dxf>
    <dxf>
      <fill>
        <patternFill>
          <bgColor rgb="FFF2F8EE"/>
        </patternFill>
      </fill>
    </dxf>
    <dxf>
      <fill>
        <patternFill>
          <bgColor rgb="FFF2F8EE"/>
        </patternFill>
      </fill>
    </dxf>
    <dxf>
      <fill>
        <patternFill>
          <bgColor rgb="FFF2F8EE"/>
        </patternFill>
      </fill>
    </dxf>
    <dxf>
      <fill>
        <patternFill>
          <bgColor rgb="FFF2F8EE"/>
        </patternFill>
      </fill>
    </dxf>
    <dxf>
      <fill>
        <patternFill>
          <bgColor rgb="FFEAF4E4"/>
        </patternFill>
      </fill>
    </dxf>
    <dxf>
      <fill>
        <patternFill>
          <bgColor rgb="FFEAF4E4"/>
        </patternFill>
      </fill>
    </dxf>
    <dxf>
      <fill>
        <patternFill>
          <bgColor rgb="FFEAF4E4"/>
        </patternFill>
      </fill>
    </dxf>
    <dxf>
      <fill>
        <patternFill>
          <bgColor rgb="FFEAF4E4"/>
        </patternFill>
      </fill>
    </dxf>
    <dxf>
      <fill>
        <patternFill>
          <bgColor rgb="FFEAF4E4"/>
        </patternFill>
      </fill>
    </dxf>
    <dxf>
      <fill>
        <patternFill>
          <bgColor rgb="FFEAF4E4"/>
        </patternFill>
      </fill>
    </dxf>
    <dxf>
      <fill>
        <patternFill>
          <bgColor rgb="FFEAF4E4"/>
        </patternFill>
      </fill>
    </dxf>
    <dxf>
      <fill>
        <patternFill>
          <bgColor rgb="FFF4F9F1"/>
        </patternFill>
      </fill>
    </dxf>
    <dxf>
      <fill>
        <patternFill>
          <bgColor rgb="FFF4F9F1"/>
        </patternFill>
      </fill>
    </dxf>
    <dxf>
      <fill>
        <patternFill>
          <bgColor rgb="FFF4F9F1"/>
        </patternFill>
      </fill>
    </dxf>
    <dxf>
      <fill>
        <patternFill>
          <bgColor rgb="FFF4F9F1"/>
        </patternFill>
      </fill>
    </dxf>
    <dxf>
      <fill>
        <patternFill>
          <bgColor rgb="FFF4F9F1"/>
        </patternFill>
      </fill>
    </dxf>
    <dxf>
      <fill>
        <patternFill>
          <bgColor rgb="FFF4F9F1"/>
        </patternFill>
      </fill>
    </dxf>
    <dxf>
      <fill>
        <patternFill>
          <bgColor rgb="FFF4F9F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35" formatCode="_(* #,##0.00_);_(* \(#,##0.00\);_(* &quot;-&quot;??_);_(@_)"/>
    </dxf>
  </dxfs>
  <tableStyles count="0" defaultTableStyle="TableStyleMedium2" defaultPivotStyle="PivotStyleLight16"/>
  <colors>
    <mruColors>
      <color rgb="FFEBF7FF"/>
      <color rgb="FFECF4FA"/>
      <color rgb="FFF2F8EE"/>
      <color rgb="FFEAF4E4"/>
      <color rgb="FFF4F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Creation.xlsx]Data-Charts &amp; Visualization!PivotTable12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Yield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'Data-Charts &amp; Visualization'!$B$3</c:f>
              <c:strCache>
                <c:ptCount val="1"/>
                <c:pt idx="0">
                  <c:v>Total</c:v>
                </c:pt>
              </c:strCache>
            </c:strRef>
          </c:tx>
          <c:spPr>
            <a:solidFill>
              <a:schemeClr val="accent1"/>
            </a:solidFill>
            <a:ln>
              <a:noFill/>
            </a:ln>
            <a:effectLst/>
          </c:spPr>
          <c:invertIfNegative val="0"/>
          <c:cat>
            <c:strRef>
              <c:f>'Data-Charts &amp; Visualization'!$A$4:$A$14</c:f>
              <c:strCache>
                <c:ptCount val="10"/>
                <c:pt idx="0">
                  <c:v>Eldoret</c:v>
                </c:pt>
                <c:pt idx="1">
                  <c:v>Kericho</c:v>
                </c:pt>
                <c:pt idx="2">
                  <c:v>Kiambu</c:v>
                </c:pt>
                <c:pt idx="3">
                  <c:v>Kisumu</c:v>
                </c:pt>
                <c:pt idx="4">
                  <c:v>Machakos</c:v>
                </c:pt>
                <c:pt idx="5">
                  <c:v>Meru</c:v>
                </c:pt>
                <c:pt idx="6">
                  <c:v>Mombasa</c:v>
                </c:pt>
                <c:pt idx="7">
                  <c:v>Nairobi</c:v>
                </c:pt>
                <c:pt idx="8">
                  <c:v>Nakuru</c:v>
                </c:pt>
                <c:pt idx="9">
                  <c:v>Nyeri</c:v>
                </c:pt>
              </c:strCache>
            </c:strRef>
          </c:cat>
          <c:val>
            <c:numRef>
              <c:f>'Data-Charts &amp; Visualization'!$B$4:$B$14</c:f>
              <c:numCache>
                <c:formatCode>General</c:formatCode>
                <c:ptCount val="10"/>
                <c:pt idx="0">
                  <c:v>90.65719</c:v>
                </c:pt>
                <c:pt idx="1">
                  <c:v>72.584939999999989</c:v>
                </c:pt>
                <c:pt idx="2">
                  <c:v>98.438059999999979</c:v>
                </c:pt>
                <c:pt idx="3">
                  <c:v>107.99861999999999</c:v>
                </c:pt>
                <c:pt idx="4">
                  <c:v>106.89025999999998</c:v>
                </c:pt>
                <c:pt idx="5">
                  <c:v>82.709980000000002</c:v>
                </c:pt>
                <c:pt idx="6">
                  <c:v>82.399969999999996</c:v>
                </c:pt>
                <c:pt idx="7">
                  <c:v>95.222700000000017</c:v>
                </c:pt>
                <c:pt idx="8">
                  <c:v>81.297870000000017</c:v>
                </c:pt>
                <c:pt idx="9">
                  <c:v>138.48408999999998</c:v>
                </c:pt>
              </c:numCache>
            </c:numRef>
          </c:val>
          <c:extLst>
            <c:ext xmlns:c16="http://schemas.microsoft.com/office/drawing/2014/chart" uri="{C3380CC4-5D6E-409C-BE32-E72D297353CC}">
              <c16:uniqueId val="{00000000-4C49-4DE4-AEFD-FD820B0A33B7}"/>
            </c:ext>
          </c:extLst>
        </c:ser>
        <c:dLbls>
          <c:showLegendKey val="0"/>
          <c:showVal val="0"/>
          <c:showCatName val="0"/>
          <c:showSerName val="0"/>
          <c:showPercent val="0"/>
          <c:showBubbleSize val="0"/>
        </c:dLbls>
        <c:gapWidth val="182"/>
        <c:axId val="2023747712"/>
        <c:axId val="2023749376"/>
      </c:barChart>
      <c:catAx>
        <c:axId val="2023747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749376"/>
        <c:crosses val="autoZero"/>
        <c:auto val="1"/>
        <c:lblAlgn val="ctr"/>
        <c:lblOffset val="100"/>
        <c:noMultiLvlLbl val="0"/>
      </c:catAx>
      <c:valAx>
        <c:axId val="202374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Yield(Tons)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747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Creation.xlsx]Data-Charts &amp; Visualization!PivotTable13</c:name>
    <c:fmtId val="1"/>
  </c:pivotSource>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US" b="1"/>
              <a:t>Total Revenue by Crop Type</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'Data-Charts &amp; Visualization'!$B$16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0EAB-4E66-8C99-359D4C9C26E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0EAB-4E66-8C99-359D4C9C26E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0EAB-4E66-8C99-359D4C9C26E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0EAB-4E66-8C99-359D4C9C26E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9-0EAB-4E66-8C99-359D4C9C26E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B-0EAB-4E66-8C99-359D4C9C26E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D-0EAB-4E66-8C99-359D4C9C26E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F-0EAB-4E66-8C99-359D4C9C26E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1-0EAB-4E66-8C99-359D4C9C26E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3-0EAB-4E66-8C99-359D4C9C26E7}"/>
              </c:ext>
            </c:extLst>
          </c:dPt>
          <c:cat>
            <c:strRef>
              <c:f>'Data-Charts &amp; Visualization'!$A$17:$A$27</c:f>
              <c:strCache>
                <c:ptCount val="10"/>
                <c:pt idx="0">
                  <c:v>Beans</c:v>
                </c:pt>
                <c:pt idx="1">
                  <c:v>Cassava</c:v>
                </c:pt>
                <c:pt idx="2">
                  <c:v>Coffee</c:v>
                </c:pt>
                <c:pt idx="3">
                  <c:v>Maize</c:v>
                </c:pt>
                <c:pt idx="4">
                  <c:v>Potatoes</c:v>
                </c:pt>
                <c:pt idx="5">
                  <c:v>Rice</c:v>
                </c:pt>
                <c:pt idx="6">
                  <c:v>Sorghum</c:v>
                </c:pt>
                <c:pt idx="7">
                  <c:v>Tea</c:v>
                </c:pt>
                <c:pt idx="8">
                  <c:v>Tomatoes</c:v>
                </c:pt>
                <c:pt idx="9">
                  <c:v>Wheat</c:v>
                </c:pt>
              </c:strCache>
            </c:strRef>
          </c:cat>
          <c:val>
            <c:numRef>
              <c:f>'Data-Charts &amp; Visualization'!$B$17:$B$27</c:f>
              <c:numCache>
                <c:formatCode>General</c:formatCode>
                <c:ptCount val="10"/>
                <c:pt idx="0">
                  <c:v>71777235.670000002</c:v>
                </c:pt>
                <c:pt idx="1">
                  <c:v>110980423.51999998</c:v>
                </c:pt>
                <c:pt idx="2">
                  <c:v>97948020.980000004</c:v>
                </c:pt>
                <c:pt idx="3">
                  <c:v>99124732.309999987</c:v>
                </c:pt>
                <c:pt idx="4">
                  <c:v>157270846.34000003</c:v>
                </c:pt>
                <c:pt idx="5">
                  <c:v>127729064.72</c:v>
                </c:pt>
                <c:pt idx="6">
                  <c:v>92685563.62000002</c:v>
                </c:pt>
                <c:pt idx="7">
                  <c:v>99753798.289999977</c:v>
                </c:pt>
                <c:pt idx="8">
                  <c:v>62703770.899999999</c:v>
                </c:pt>
                <c:pt idx="9">
                  <c:v>86000544.529999971</c:v>
                </c:pt>
              </c:numCache>
            </c:numRef>
          </c:val>
          <c:extLst>
            <c:ext xmlns:c16="http://schemas.microsoft.com/office/drawing/2014/chart" uri="{C3380CC4-5D6E-409C-BE32-E72D297353CC}">
              <c16:uniqueId val="{00000000-09AF-4795-83E6-AF76A767D5F0}"/>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Creation.xlsx]Data-Charts &amp; Visualization!PivotTable14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Year</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'Data-Charts &amp; Visualization'!$B$29</c:f>
              <c:strCache>
                <c:ptCount val="1"/>
                <c:pt idx="0">
                  <c:v>Total</c:v>
                </c:pt>
              </c:strCache>
            </c:strRef>
          </c:tx>
          <c:spPr>
            <a:ln w="28575" cap="rnd">
              <a:solidFill>
                <a:schemeClr val="accent1"/>
              </a:solidFill>
              <a:round/>
            </a:ln>
            <a:effectLst/>
          </c:spPr>
          <c:marker>
            <c:symbol val="none"/>
          </c:marker>
          <c:cat>
            <c:strRef>
              <c:f>'Data-Charts &amp; Visualization'!$A$30:$A$32</c:f>
              <c:strCache>
                <c:ptCount val="2"/>
                <c:pt idx="0">
                  <c:v>2023</c:v>
                </c:pt>
                <c:pt idx="1">
                  <c:v>2024</c:v>
                </c:pt>
              </c:strCache>
            </c:strRef>
          </c:cat>
          <c:val>
            <c:numRef>
              <c:f>'Data-Charts &amp; Visualization'!$B$30:$B$32</c:f>
              <c:numCache>
                <c:formatCode>_(* #,##0.00_);_(* \(#,##0.00\);_(* "-"??_);_(@_)</c:formatCode>
                <c:ptCount val="2"/>
                <c:pt idx="0">
                  <c:v>725540612.56000042</c:v>
                </c:pt>
                <c:pt idx="1">
                  <c:v>280433388.31999993</c:v>
                </c:pt>
              </c:numCache>
            </c:numRef>
          </c:val>
          <c:smooth val="0"/>
          <c:extLst>
            <c:ext xmlns:c16="http://schemas.microsoft.com/office/drawing/2014/chart" uri="{C3380CC4-5D6E-409C-BE32-E72D297353CC}">
              <c16:uniqueId val="{00000000-5928-4EA7-89D9-693C72A496B9}"/>
            </c:ext>
          </c:extLst>
        </c:ser>
        <c:dLbls>
          <c:showLegendKey val="0"/>
          <c:showVal val="0"/>
          <c:showCatName val="0"/>
          <c:showSerName val="0"/>
          <c:showPercent val="0"/>
          <c:showBubbleSize val="0"/>
        </c:dLbls>
        <c:smooth val="0"/>
        <c:axId val="63299184"/>
        <c:axId val="63297520"/>
      </c:lineChart>
      <c:catAx>
        <c:axId val="6329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7520"/>
        <c:crosses val="autoZero"/>
        <c:auto val="1"/>
        <c:lblAlgn val="ctr"/>
        <c:lblOffset val="100"/>
        <c:noMultiLvlLbl val="0"/>
      </c:catAx>
      <c:valAx>
        <c:axId val="6329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Creation.xlsx]Data-Charts &amp; Visualization!PivotTable12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Yield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'Data-Charts &amp; Visualization'!$B$3</c:f>
              <c:strCache>
                <c:ptCount val="1"/>
                <c:pt idx="0">
                  <c:v>Total</c:v>
                </c:pt>
              </c:strCache>
            </c:strRef>
          </c:tx>
          <c:spPr>
            <a:solidFill>
              <a:schemeClr val="accent1"/>
            </a:solidFill>
            <a:ln>
              <a:noFill/>
            </a:ln>
            <a:effectLst/>
          </c:spPr>
          <c:invertIfNegative val="0"/>
          <c:cat>
            <c:strRef>
              <c:f>'Data-Charts &amp; Visualization'!$A$4:$A$14</c:f>
              <c:strCache>
                <c:ptCount val="10"/>
                <c:pt idx="0">
                  <c:v>Eldoret</c:v>
                </c:pt>
                <c:pt idx="1">
                  <c:v>Kericho</c:v>
                </c:pt>
                <c:pt idx="2">
                  <c:v>Kiambu</c:v>
                </c:pt>
                <c:pt idx="3">
                  <c:v>Kisumu</c:v>
                </c:pt>
                <c:pt idx="4">
                  <c:v>Machakos</c:v>
                </c:pt>
                <c:pt idx="5">
                  <c:v>Meru</c:v>
                </c:pt>
                <c:pt idx="6">
                  <c:v>Mombasa</c:v>
                </c:pt>
                <c:pt idx="7">
                  <c:v>Nairobi</c:v>
                </c:pt>
                <c:pt idx="8">
                  <c:v>Nakuru</c:v>
                </c:pt>
                <c:pt idx="9">
                  <c:v>Nyeri</c:v>
                </c:pt>
              </c:strCache>
            </c:strRef>
          </c:cat>
          <c:val>
            <c:numRef>
              <c:f>'Data-Charts &amp; Visualization'!$B$4:$B$14</c:f>
              <c:numCache>
                <c:formatCode>General</c:formatCode>
                <c:ptCount val="10"/>
                <c:pt idx="0">
                  <c:v>90.65719</c:v>
                </c:pt>
                <c:pt idx="1">
                  <c:v>72.584939999999989</c:v>
                </c:pt>
                <c:pt idx="2">
                  <c:v>98.438059999999979</c:v>
                </c:pt>
                <c:pt idx="3">
                  <c:v>107.99861999999999</c:v>
                </c:pt>
                <c:pt idx="4">
                  <c:v>106.89025999999998</c:v>
                </c:pt>
                <c:pt idx="5">
                  <c:v>82.709980000000002</c:v>
                </c:pt>
                <c:pt idx="6">
                  <c:v>82.399969999999996</c:v>
                </c:pt>
                <c:pt idx="7">
                  <c:v>95.222700000000017</c:v>
                </c:pt>
                <c:pt idx="8">
                  <c:v>81.297870000000017</c:v>
                </c:pt>
                <c:pt idx="9">
                  <c:v>138.48408999999998</c:v>
                </c:pt>
              </c:numCache>
            </c:numRef>
          </c:val>
          <c:extLst>
            <c:ext xmlns:c16="http://schemas.microsoft.com/office/drawing/2014/chart" uri="{C3380CC4-5D6E-409C-BE32-E72D297353CC}">
              <c16:uniqueId val="{00000000-D2EE-4CCA-9C67-5F231DA5C0B8}"/>
            </c:ext>
          </c:extLst>
        </c:ser>
        <c:dLbls>
          <c:showLegendKey val="0"/>
          <c:showVal val="0"/>
          <c:showCatName val="0"/>
          <c:showSerName val="0"/>
          <c:showPercent val="0"/>
          <c:showBubbleSize val="0"/>
        </c:dLbls>
        <c:gapWidth val="182"/>
        <c:axId val="2023747712"/>
        <c:axId val="2023749376"/>
      </c:barChart>
      <c:catAx>
        <c:axId val="202374771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Region</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749376"/>
        <c:crosses val="autoZero"/>
        <c:auto val="1"/>
        <c:lblAlgn val="ctr"/>
        <c:lblOffset val="100"/>
        <c:noMultiLvlLbl val="0"/>
      </c:catAx>
      <c:valAx>
        <c:axId val="20237493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Yield(Tons)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7477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Creation.xlsx]Data-Charts &amp; Visualization!PivotTable13</c:name>
    <c:fmtId val="3"/>
  </c:pivotSource>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US" b="1"/>
              <a:t>Total Revenue by Crop Type</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'Data-Charts &amp; Visualization'!$B$16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5ADC-4660-9236-1613E4B1805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5ADC-4660-9236-1613E4B1805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5ADC-4660-9236-1613E4B1805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5ADC-4660-9236-1613E4B1805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9-5ADC-4660-9236-1613E4B1805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B-5ADC-4660-9236-1613E4B1805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D-5ADC-4660-9236-1613E4B1805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F-5ADC-4660-9236-1613E4B1805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1-5ADC-4660-9236-1613E4B1805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3-5ADC-4660-9236-1613E4B18050}"/>
              </c:ext>
            </c:extLst>
          </c:dPt>
          <c:cat>
            <c:strRef>
              <c:f>'Data-Charts &amp; Visualization'!$A$17:$A$27</c:f>
              <c:strCache>
                <c:ptCount val="10"/>
                <c:pt idx="0">
                  <c:v>Beans</c:v>
                </c:pt>
                <c:pt idx="1">
                  <c:v>Cassava</c:v>
                </c:pt>
                <c:pt idx="2">
                  <c:v>Coffee</c:v>
                </c:pt>
                <c:pt idx="3">
                  <c:v>Maize</c:v>
                </c:pt>
                <c:pt idx="4">
                  <c:v>Potatoes</c:v>
                </c:pt>
                <c:pt idx="5">
                  <c:v>Rice</c:v>
                </c:pt>
                <c:pt idx="6">
                  <c:v>Sorghum</c:v>
                </c:pt>
                <c:pt idx="7">
                  <c:v>Tea</c:v>
                </c:pt>
                <c:pt idx="8">
                  <c:v>Tomatoes</c:v>
                </c:pt>
                <c:pt idx="9">
                  <c:v>Wheat</c:v>
                </c:pt>
              </c:strCache>
            </c:strRef>
          </c:cat>
          <c:val>
            <c:numRef>
              <c:f>'Data-Charts &amp; Visualization'!$B$17:$B$27</c:f>
              <c:numCache>
                <c:formatCode>General</c:formatCode>
                <c:ptCount val="10"/>
                <c:pt idx="0">
                  <c:v>71777235.670000002</c:v>
                </c:pt>
                <c:pt idx="1">
                  <c:v>110980423.51999998</c:v>
                </c:pt>
                <c:pt idx="2">
                  <c:v>97948020.980000004</c:v>
                </c:pt>
                <c:pt idx="3">
                  <c:v>99124732.309999987</c:v>
                </c:pt>
                <c:pt idx="4">
                  <c:v>157270846.34000003</c:v>
                </c:pt>
                <c:pt idx="5">
                  <c:v>127729064.72</c:v>
                </c:pt>
                <c:pt idx="6">
                  <c:v>92685563.62000002</c:v>
                </c:pt>
                <c:pt idx="7">
                  <c:v>99753798.289999977</c:v>
                </c:pt>
                <c:pt idx="8">
                  <c:v>62703770.899999999</c:v>
                </c:pt>
                <c:pt idx="9">
                  <c:v>86000544.529999971</c:v>
                </c:pt>
              </c:numCache>
            </c:numRef>
          </c:val>
          <c:extLst>
            <c:ext xmlns:c16="http://schemas.microsoft.com/office/drawing/2014/chart" uri="{C3380CC4-5D6E-409C-BE32-E72D297353CC}">
              <c16:uniqueId val="{00000014-5ADC-4660-9236-1613E4B18050}"/>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Creation.xlsx]Data-Charts &amp; Visualization!PivotTable14</c:name>
    <c:fmtId val="4"/>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US" b="1"/>
              <a:t>Revenue Per Year</a:t>
            </a:r>
          </a:p>
        </c:rich>
      </c:tx>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spPr>
          <a:ln w="38100" cap="rnd">
            <a:solidFill>
              <a:schemeClr val="accent1"/>
            </a:solidFill>
            <a:round/>
          </a:ln>
          <a:effectLst/>
        </c:spPr>
        <c:marker>
          <c:symbol val="circle"/>
          <c:size val="8"/>
          <c:spPr>
            <a:solidFill>
              <a:schemeClr val="accent1"/>
            </a:solidFill>
            <a:ln>
              <a:noFill/>
            </a:ln>
            <a:effectLst/>
          </c:spPr>
        </c:marker>
      </c:pivotFmt>
    </c:pivotFmts>
    <c:plotArea>
      <c:layout/>
      <c:lineChart>
        <c:grouping val="standard"/>
        <c:varyColors val="0"/>
        <c:ser>
          <c:idx val="0"/>
          <c:order val="0"/>
          <c:tx>
            <c:strRef>
              <c:f>'Data-Charts &amp; Visualization'!$B$29</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'Data-Charts &amp; Visualization'!$A$30:$A$32</c:f>
              <c:strCache>
                <c:ptCount val="2"/>
                <c:pt idx="0">
                  <c:v>2023</c:v>
                </c:pt>
                <c:pt idx="1">
                  <c:v>2024</c:v>
                </c:pt>
              </c:strCache>
            </c:strRef>
          </c:cat>
          <c:val>
            <c:numRef>
              <c:f>'Data-Charts &amp; Visualization'!$B$30:$B$32</c:f>
              <c:numCache>
                <c:formatCode>_(* #,##0.00_);_(* \(#,##0.00\);_(* "-"??_);_(@_)</c:formatCode>
                <c:ptCount val="2"/>
                <c:pt idx="0">
                  <c:v>725540612.56000042</c:v>
                </c:pt>
                <c:pt idx="1">
                  <c:v>280433388.31999993</c:v>
                </c:pt>
              </c:numCache>
            </c:numRef>
          </c:val>
          <c:smooth val="0"/>
          <c:extLst>
            <c:ext xmlns:c16="http://schemas.microsoft.com/office/drawing/2014/chart" uri="{C3380CC4-5D6E-409C-BE32-E72D297353CC}">
              <c16:uniqueId val="{00000000-7306-47D3-AC0E-54D31D127F4E}"/>
            </c:ext>
          </c:extLst>
        </c:ser>
        <c:dLbls>
          <c:showLegendKey val="0"/>
          <c:showVal val="0"/>
          <c:showCatName val="0"/>
          <c:showSerName val="0"/>
          <c:showPercent val="0"/>
          <c:showBubbleSize val="0"/>
        </c:dLbls>
        <c:marker val="1"/>
        <c:smooth val="0"/>
        <c:axId val="63299184"/>
        <c:axId val="63297520"/>
      </c:lineChart>
      <c:catAx>
        <c:axId val="63299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Year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tx1">
                    <a:lumMod val="65000"/>
                    <a:lumOff val="35000"/>
                  </a:schemeClr>
                </a:solidFill>
                <a:latin typeface="+mn-lt"/>
                <a:ea typeface="+mn-ea"/>
                <a:cs typeface="+mn-cs"/>
              </a:defRPr>
            </a:pPr>
            <a:endParaRPr lang="en-US"/>
          </a:p>
        </c:txPr>
        <c:crossAx val="63297520"/>
        <c:crosses val="autoZero"/>
        <c:auto val="1"/>
        <c:lblAlgn val="ctr"/>
        <c:lblOffset val="100"/>
        <c:noMultiLvlLbl val="0"/>
      </c:catAx>
      <c:valAx>
        <c:axId val="63297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Revenue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32991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3.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2.png"/><Relationship Id="rId5" Type="http://schemas.microsoft.com/office/2007/relationships/hdphoto" Target="../media/hdphoto1.wdp"/><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589280</xdr:colOff>
      <xdr:row>63</xdr:row>
      <xdr:rowOff>45720</xdr:rowOff>
    </xdr:from>
    <xdr:to>
      <xdr:col>16</xdr:col>
      <xdr:colOff>280670</xdr:colOff>
      <xdr:row>78</xdr:row>
      <xdr:rowOff>27940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601345</xdr:colOff>
      <xdr:row>62</xdr:row>
      <xdr:rowOff>60325</xdr:rowOff>
    </xdr:from>
    <xdr:to>
      <xdr:col>8</xdr:col>
      <xdr:colOff>537845</xdr:colOff>
      <xdr:row>74</xdr:row>
      <xdr:rowOff>95250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987425</xdr:colOff>
      <xdr:row>63</xdr:row>
      <xdr:rowOff>111125</xdr:rowOff>
    </xdr:from>
    <xdr:to>
      <xdr:col>7</xdr:col>
      <xdr:colOff>215265</xdr:colOff>
      <xdr:row>78</xdr:row>
      <xdr:rowOff>92075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8</xdr:row>
      <xdr:rowOff>63500</xdr:rowOff>
    </xdr:from>
    <xdr:to>
      <xdr:col>6</xdr:col>
      <xdr:colOff>304800</xdr:colOff>
      <xdr:row>23</xdr:row>
      <xdr:rowOff>44450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8</xdr:row>
      <xdr:rowOff>99032</xdr:rowOff>
    </xdr:from>
    <xdr:to>
      <xdr:col>12</xdr:col>
      <xdr:colOff>228600</xdr:colOff>
      <xdr:row>23</xdr:row>
      <xdr:rowOff>82549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299728</xdr:colOff>
      <xdr:row>8</xdr:row>
      <xdr:rowOff>133350</xdr:rowOff>
    </xdr:from>
    <xdr:to>
      <xdr:col>18</xdr:col>
      <xdr:colOff>528328</xdr:colOff>
      <xdr:row>23</xdr:row>
      <xdr:rowOff>140940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1</xdr:row>
      <xdr:rowOff>25401</xdr:rowOff>
    </xdr:from>
    <xdr:to>
      <xdr:col>2</xdr:col>
      <xdr:colOff>0</xdr:colOff>
      <xdr:row>7</xdr:row>
      <xdr:rowOff>133351</xdr:rowOff>
    </xdr:to>
    <mc:AlternateContent xmlns:mc="http://schemas.openxmlformats.org/markup-compatibility/2006" xmlns:a14="http://schemas.microsoft.com/office/drawing/2010/main">
      <mc:Choice Requires="a14">
        <xdr:graphicFrame macro="">
          <xdr:nvGraphicFramePr>
            <xdr:cNvPr id="5" name="County"/>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19050" y="541339"/>
              <a:ext cx="1203325" cy="120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xdr:colOff>
      <xdr:row>1</xdr:row>
      <xdr:rowOff>19050</xdr:rowOff>
    </xdr:from>
    <xdr:to>
      <xdr:col>3</xdr:col>
      <xdr:colOff>552450</xdr:colOff>
      <xdr:row>7</xdr:row>
      <xdr:rowOff>165099</xdr:rowOff>
    </xdr:to>
    <mc:AlternateContent xmlns:mc="http://schemas.openxmlformats.org/markup-compatibility/2006" xmlns:a14="http://schemas.microsoft.com/office/drawing/2010/main">
      <mc:Choice Requires="a14">
        <xdr:graphicFrame macro="">
          <xdr:nvGraphicFramePr>
            <xdr:cNvPr id="6"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60475" y="534988"/>
              <a:ext cx="1125538" cy="1241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12700</xdr:colOff>
      <xdr:row>1</xdr:row>
      <xdr:rowOff>25401</xdr:rowOff>
    </xdr:from>
    <xdr:to>
      <xdr:col>7</xdr:col>
      <xdr:colOff>76200</xdr:colOff>
      <xdr:row>7</xdr:row>
      <xdr:rowOff>146050</xdr:rowOff>
    </xdr:to>
    <mc:AlternateContent xmlns:mc="http://schemas.openxmlformats.org/markup-compatibility/2006" xmlns:a14="http://schemas.microsoft.com/office/drawing/2010/main">
      <mc:Choice Requires="a14">
        <xdr:graphicFrame macro="">
          <xdr:nvGraphicFramePr>
            <xdr:cNvPr id="7" name="Production Year"/>
            <xdr:cNvGraphicFramePr/>
          </xdr:nvGraphicFramePr>
          <xdr:xfrm>
            <a:off x="0" y="0"/>
            <a:ext cx="0" cy="0"/>
          </xdr:xfrm>
          <a:graphic>
            <a:graphicData uri="http://schemas.microsoft.com/office/drawing/2010/slicer">
              <sle:slicer xmlns:sle="http://schemas.microsoft.com/office/drawing/2010/slicer" name="Production Year"/>
            </a:graphicData>
          </a:graphic>
        </xdr:graphicFrame>
      </mc:Choice>
      <mc:Fallback xmlns="">
        <xdr:sp macro="" textlink="">
          <xdr:nvSpPr>
            <xdr:cNvPr id="0" name=""/>
            <xdr:cNvSpPr>
              <a:spLocks noTextEdit="1"/>
            </xdr:cNvSpPr>
          </xdr:nvSpPr>
          <xdr:spPr>
            <a:xfrm>
              <a:off x="2457450" y="541339"/>
              <a:ext cx="1897063" cy="1216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60871</xdr:colOff>
      <xdr:row>1</xdr:row>
      <xdr:rowOff>72696</xdr:rowOff>
    </xdr:from>
    <xdr:to>
      <xdr:col>11</xdr:col>
      <xdr:colOff>247255</xdr:colOff>
      <xdr:row>7</xdr:row>
      <xdr:rowOff>156516</xdr:rowOff>
    </xdr:to>
    <xdr:sp macro="" textlink="">
      <xdr:nvSpPr>
        <xdr:cNvPr id="8" name="Rounded Rectangle 7"/>
        <xdr:cNvSpPr/>
      </xdr:nvSpPr>
      <xdr:spPr>
        <a:xfrm>
          <a:off x="4950371" y="588634"/>
          <a:ext cx="2019947" cy="1179195"/>
        </a:xfrm>
        <a:prstGeom prst="roundRect">
          <a:avLst/>
        </a:prstGeom>
        <a:effectLst>
          <a:reflection blurRad="1270000" stA="66000" dist="50800" dir="5400000" sy="-100000" algn="bl" rotWithShape="0"/>
        </a:effectLst>
      </xdr:spPr>
      <xdr:style>
        <a:lnRef idx="1">
          <a:schemeClr val="accent1"/>
        </a:lnRef>
        <a:fillRef idx="2">
          <a:schemeClr val="accent1"/>
        </a:fillRef>
        <a:effectRef idx="1">
          <a:schemeClr val="accent1"/>
        </a:effectRef>
        <a:fontRef idx="minor">
          <a:schemeClr val="dk1"/>
        </a:fontRef>
      </xdr:style>
      <xdr:txBody>
        <a:bodyPr vertOverflow="clip" horzOverflow="clip" lIns="91440" rtlCol="0" anchor="t" anchorCtr="0"/>
        <a:lstStyle/>
        <a:p>
          <a:pPr algn="ctr"/>
          <a:endParaRPr lang="en-US" sz="1400" b="1">
            <a:latin typeface="+mn-lt"/>
          </a:endParaRPr>
        </a:p>
        <a:p>
          <a:pPr algn="r"/>
          <a:r>
            <a:rPr lang="en-US" sz="1400" b="1">
              <a:latin typeface="+mn-lt"/>
            </a:rPr>
            <a:t>Total</a:t>
          </a:r>
          <a:r>
            <a:rPr lang="en-US" sz="1400" b="1" baseline="0">
              <a:latin typeface="+mn-lt"/>
            </a:rPr>
            <a:t> Revenue</a:t>
          </a:r>
        </a:p>
        <a:p>
          <a:pPr algn="ctr"/>
          <a:endParaRPr lang="en-US" sz="1400" b="1" baseline="0">
            <a:latin typeface="+mn-lt"/>
          </a:endParaRPr>
        </a:p>
        <a:p>
          <a:pPr algn="r"/>
          <a:r>
            <a:rPr lang="en-US" sz="1400" b="1" i="0" u="none" strike="noStrike">
              <a:solidFill>
                <a:schemeClr val="tx1"/>
              </a:solidFill>
              <a:effectLst/>
              <a:latin typeface="+mn-lt"/>
              <a:ea typeface="+mn-ea"/>
              <a:cs typeface="+mn-cs"/>
            </a:rPr>
            <a:t>  </a:t>
          </a:r>
          <a:r>
            <a:rPr lang="en-US" sz="1600" b="1" i="0" u="none" strike="noStrike">
              <a:solidFill>
                <a:schemeClr val="tx1"/>
              </a:solidFill>
              <a:effectLst/>
              <a:latin typeface="+mn-lt"/>
              <a:ea typeface="+mn-ea"/>
              <a:cs typeface="+mn-cs"/>
            </a:rPr>
            <a:t>1,005,974,000.88</a:t>
          </a:r>
          <a:r>
            <a:rPr lang="en-US" sz="1400" b="1" i="0" u="none" strike="noStrike">
              <a:solidFill>
                <a:schemeClr val="tx1"/>
              </a:solidFill>
              <a:effectLst/>
              <a:latin typeface="+mn-lt"/>
              <a:ea typeface="+mn-ea"/>
              <a:cs typeface="+mn-cs"/>
            </a:rPr>
            <a:t> </a:t>
          </a:r>
          <a:endParaRPr lang="en-US" sz="1400" b="1" baseline="0">
            <a:solidFill>
              <a:schemeClr val="tx1"/>
            </a:solidFill>
            <a:latin typeface="+mn-lt"/>
          </a:endParaRPr>
        </a:p>
      </xdr:txBody>
    </xdr:sp>
    <xdr:clientData/>
  </xdr:twoCellAnchor>
  <xdr:twoCellAnchor>
    <xdr:from>
      <xdr:col>11</xdr:col>
      <xdr:colOff>438150</xdr:colOff>
      <xdr:row>1</xdr:row>
      <xdr:rowOff>41275</xdr:rowOff>
    </xdr:from>
    <xdr:to>
      <xdr:col>15</xdr:col>
      <xdr:colOff>11430</xdr:colOff>
      <xdr:row>7</xdr:row>
      <xdr:rowOff>125095</xdr:rowOff>
    </xdr:to>
    <xdr:sp macro="" textlink="">
      <xdr:nvSpPr>
        <xdr:cNvPr id="9" name="Rounded Rectangle 8"/>
        <xdr:cNvSpPr/>
      </xdr:nvSpPr>
      <xdr:spPr>
        <a:xfrm>
          <a:off x="7161213" y="557213"/>
          <a:ext cx="2018030" cy="1179195"/>
        </a:xfrm>
        <a:prstGeom prst="roundRect">
          <a:avLst/>
        </a:prstGeom>
        <a:effectLst>
          <a:reflection blurRad="1270000" stA="66000" dist="50800" dir="5400000" sy="-100000" algn="bl" rotWithShape="0"/>
        </a:effectLst>
      </xdr:spPr>
      <xdr:style>
        <a:lnRef idx="1">
          <a:schemeClr val="accent1"/>
        </a:lnRef>
        <a:fillRef idx="2">
          <a:schemeClr val="accent1"/>
        </a:fillRef>
        <a:effectRef idx="1">
          <a:schemeClr val="accent1"/>
        </a:effectRef>
        <a:fontRef idx="minor">
          <a:schemeClr val="dk1"/>
        </a:fontRef>
      </xdr:style>
      <xdr:txBody>
        <a:bodyPr vertOverflow="clip" horzOverflow="clip" lIns="91440" rtlCol="0" anchor="t" anchorCtr="0"/>
        <a:lstStyle/>
        <a:p>
          <a:pPr algn="r"/>
          <a:endParaRPr lang="en-US" sz="1400" b="1">
            <a:latin typeface="+mn-lt"/>
          </a:endParaRPr>
        </a:p>
        <a:p>
          <a:pPr algn="r"/>
          <a:r>
            <a:rPr lang="en-US" sz="1400" b="1">
              <a:latin typeface="+mn-lt"/>
            </a:rPr>
            <a:t>Average yield</a:t>
          </a:r>
        </a:p>
        <a:p>
          <a:pPr algn="r"/>
          <a:endParaRPr lang="en-US" sz="1400" b="1" i="0" u="none" strike="noStrike">
            <a:solidFill>
              <a:schemeClr val="dk1"/>
            </a:solidFill>
            <a:effectLst/>
            <a:latin typeface="+mn-lt"/>
            <a:ea typeface="+mn-ea"/>
            <a:cs typeface="+mn-cs"/>
          </a:endParaRPr>
        </a:p>
        <a:p>
          <a:pPr algn="r"/>
          <a:r>
            <a:rPr lang="en-US" sz="1800" b="1" i="0" u="none" strike="noStrike">
              <a:solidFill>
                <a:schemeClr val="dk1"/>
              </a:solidFill>
              <a:effectLst/>
              <a:latin typeface="+mn-lt"/>
              <a:ea typeface="+mn-ea"/>
              <a:cs typeface="+mn-cs"/>
            </a:rPr>
            <a:t>2.64 Tons </a:t>
          </a:r>
          <a:endParaRPr lang="en-US" sz="1800" b="1">
            <a:latin typeface="+mn-lt"/>
          </a:endParaRPr>
        </a:p>
      </xdr:txBody>
    </xdr:sp>
    <xdr:clientData/>
  </xdr:twoCellAnchor>
  <xdr:twoCellAnchor>
    <xdr:from>
      <xdr:col>15</xdr:col>
      <xdr:colOff>260350</xdr:colOff>
      <xdr:row>1</xdr:row>
      <xdr:rowOff>57150</xdr:rowOff>
    </xdr:from>
    <xdr:to>
      <xdr:col>18</xdr:col>
      <xdr:colOff>443230</xdr:colOff>
      <xdr:row>7</xdr:row>
      <xdr:rowOff>140970</xdr:rowOff>
    </xdr:to>
    <xdr:sp macro="" textlink="">
      <xdr:nvSpPr>
        <xdr:cNvPr id="10" name="Rounded Rectangle 9"/>
        <xdr:cNvSpPr/>
      </xdr:nvSpPr>
      <xdr:spPr>
        <a:xfrm>
          <a:off x="9404350" y="571500"/>
          <a:ext cx="2011680" cy="1188720"/>
        </a:xfrm>
        <a:prstGeom prst="roundRect">
          <a:avLst/>
        </a:prstGeom>
        <a:effectLst>
          <a:reflection blurRad="1270000" stA="66000" dist="50800" dir="5400000" sy="-100000" algn="bl" rotWithShape="0"/>
        </a:effectLst>
      </xdr:spPr>
      <xdr:style>
        <a:lnRef idx="1">
          <a:schemeClr val="accent1"/>
        </a:lnRef>
        <a:fillRef idx="2">
          <a:schemeClr val="accent1"/>
        </a:fillRef>
        <a:effectRef idx="1">
          <a:schemeClr val="accent1"/>
        </a:effectRef>
        <a:fontRef idx="minor">
          <a:schemeClr val="dk1"/>
        </a:fontRef>
      </xdr:style>
      <xdr:txBody>
        <a:bodyPr vertOverflow="clip" horzOverflow="clip" lIns="91440" rtlCol="0" anchor="b" anchorCtr="0"/>
        <a:lstStyle/>
        <a:p>
          <a:pPr algn="r"/>
          <a:endParaRPr lang="en-US" sz="1400" b="1">
            <a:latin typeface="+mn-lt"/>
          </a:endParaRPr>
        </a:p>
        <a:p>
          <a:pPr algn="r"/>
          <a:r>
            <a:rPr lang="en-US" sz="1400" b="1">
              <a:latin typeface="+mn-lt"/>
            </a:rPr>
            <a:t>Highest Revenue</a:t>
          </a:r>
        </a:p>
        <a:p>
          <a:pPr algn="r"/>
          <a:r>
            <a:rPr lang="en-US" sz="1400" b="1">
              <a:latin typeface="+mn-lt"/>
            </a:rPr>
            <a:t> Crop</a:t>
          </a:r>
        </a:p>
        <a:p>
          <a:pPr algn="r"/>
          <a:r>
            <a:rPr lang="en-US" sz="1800" b="1">
              <a:latin typeface="+mn-lt"/>
            </a:rPr>
            <a:t>Sorghum</a:t>
          </a:r>
        </a:p>
      </xdr:txBody>
    </xdr:sp>
    <xdr:clientData/>
  </xdr:twoCellAnchor>
  <xdr:twoCellAnchor editAs="oneCell">
    <xdr:from>
      <xdr:col>8</xdr:col>
      <xdr:colOff>116781</xdr:colOff>
      <xdr:row>1</xdr:row>
      <xdr:rowOff>131378</xdr:rowOff>
    </xdr:from>
    <xdr:to>
      <xdr:col>9</xdr:col>
      <xdr:colOff>277355</xdr:colOff>
      <xdr:row>5</xdr:row>
      <xdr:rowOff>121982</xdr:rowOff>
    </xdr:to>
    <xdr:pic>
      <xdr:nvPicPr>
        <xdr:cNvPr id="20" name="Picture 19" descr="C:\Users\Administrator\Downloads\Revenue.jpeg"/>
        <xdr:cNvPicPr>
          <a:picLocks noChangeAspect="1" noChangeArrowheads="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artisticMarker/>
                  </a14:imgEffect>
                </a14:imgLayer>
              </a14:imgProps>
            </a:ext>
            <a:ext uri="{28A0092B-C50C-407E-A947-70E740481C1C}">
              <a14:useLocalDpi xmlns:a14="http://schemas.microsoft.com/office/drawing/2010/main" val="0"/>
            </a:ext>
          </a:extLst>
        </a:blip>
        <a:srcRect/>
        <a:stretch>
          <a:fillRect/>
        </a:stretch>
      </xdr:blipFill>
      <xdr:spPr bwMode="auto">
        <a:xfrm>
          <a:off x="5021609" y="642298"/>
          <a:ext cx="773677" cy="720489"/>
        </a:xfrm>
        <a:prstGeom prst="rect">
          <a:avLst/>
        </a:prstGeom>
        <a:noFill/>
        <a:effectLst>
          <a:outerShdw blurRad="50800" dist="50800" dir="5400000" algn="ctr" rotWithShape="0">
            <a:srgbClr val="EBF7FF">
              <a:alpha val="0"/>
            </a:srgbClr>
          </a:outerShdw>
          <a:softEdge rad="17780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465302</xdr:colOff>
      <xdr:row>2</xdr:row>
      <xdr:rowOff>8212</xdr:rowOff>
    </xdr:from>
    <xdr:to>
      <xdr:col>13</xdr:col>
      <xdr:colOff>36494</xdr:colOff>
      <xdr:row>6</xdr:row>
      <xdr:rowOff>83393</xdr:rowOff>
    </xdr:to>
    <xdr:pic>
      <xdr:nvPicPr>
        <xdr:cNvPr id="21" name="Picture 20"/>
        <xdr:cNvPicPr>
          <a:picLocks noChangeAspect="1"/>
        </xdr:cNvPicPr>
      </xdr:nvPicPr>
      <xdr:blipFill>
        <a:blip xmlns:r="http://schemas.openxmlformats.org/officeDocument/2006/relationships" r:embed="rId6"/>
        <a:stretch>
          <a:fillRect/>
        </a:stretch>
      </xdr:blipFill>
      <xdr:spPr>
        <a:xfrm>
          <a:off x="7209440" y="701603"/>
          <a:ext cx="797399" cy="805066"/>
        </a:xfrm>
        <a:prstGeom prst="rect">
          <a:avLst/>
        </a:prstGeom>
        <a:noFill/>
        <a:ln>
          <a:noFill/>
        </a:ln>
        <a:effectLst>
          <a:glow>
            <a:schemeClr val="bg1"/>
          </a:glow>
          <a:outerShdw blurRad="50800" dist="50800" dir="5400000" sx="1000" sy="1000" algn="ctr" rotWithShape="0">
            <a:srgbClr val="000000"/>
          </a:outerShdw>
          <a:reflection stA="0" endPos="64000" dist="50800" dir="5400000" sy="-100000" algn="bl" rotWithShape="0"/>
          <a:softEdge rad="241300"/>
        </a:effectLst>
      </xdr:spPr>
    </xdr:pic>
    <xdr:clientData/>
  </xdr:twoCellAnchor>
  <xdr:twoCellAnchor editAs="oneCell">
    <xdr:from>
      <xdr:col>15</xdr:col>
      <xdr:colOff>313850</xdr:colOff>
      <xdr:row>2</xdr:row>
      <xdr:rowOff>51093</xdr:rowOff>
    </xdr:from>
    <xdr:to>
      <xdr:col>16</xdr:col>
      <xdr:colOff>378792</xdr:colOff>
      <xdr:row>6</xdr:row>
      <xdr:rowOff>102184</xdr:rowOff>
    </xdr:to>
    <xdr:pic>
      <xdr:nvPicPr>
        <xdr:cNvPr id="23" name="Picture 22"/>
        <xdr:cNvPicPr>
          <a:picLocks noChangeAspect="1"/>
        </xdr:cNvPicPr>
      </xdr:nvPicPr>
      <xdr:blipFill>
        <a:blip xmlns:r="http://schemas.openxmlformats.org/officeDocument/2006/relationships" r:embed="rId7"/>
        <a:stretch>
          <a:fillRect/>
        </a:stretch>
      </xdr:blipFill>
      <xdr:spPr>
        <a:xfrm>
          <a:off x="9510402" y="744484"/>
          <a:ext cx="678045" cy="780976"/>
        </a:xfrm>
        <a:prstGeom prst="rect">
          <a:avLst/>
        </a:prstGeom>
        <a:effectLst>
          <a:softEdge rad="13970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687.179550578701" createdVersion="6" refreshedVersion="6" minRefreshableVersion="3" recordCount="362">
  <cacheSource type="worksheet">
    <worksheetSource ref="A1:H363" sheet="Key Performance Indicators"/>
  </cacheSource>
  <cacheFields count="8">
    <cacheField name="County" numFmtId="0">
      <sharedItems count="10">
        <s v="Kiambu"/>
        <s v="Meru"/>
        <s v="Nakuru"/>
        <s v="Eldoret"/>
        <s v="Kericho"/>
        <s v="Mombasa"/>
        <s v="Nairobi"/>
        <s v="Nyeri"/>
        <s v="Kisumu"/>
        <s v="Machakos"/>
      </sharedItems>
    </cacheField>
    <cacheField name="Crop Type" numFmtId="0">
      <sharedItems/>
    </cacheField>
    <cacheField name="Season" numFmtId="0">
      <sharedItems count="3">
        <s v="Long Rains"/>
        <s v="Short Rains"/>
        <s v="Dry Season"/>
      </sharedItems>
    </cacheField>
    <cacheField name="Yield(Metric Tons)" numFmtId="43">
      <sharedItems containsSemiMixedTypes="0" containsString="0" containsNumber="1" minValue="0.13463" maxValue="4.9664399999999995"/>
    </cacheField>
    <cacheField name="Revenue (KES)" numFmtId="43">
      <sharedItems containsSemiMixedTypes="0" containsString="0" containsNumber="1" minValue="21155.21" maxValue="13277973.91"/>
    </cacheField>
    <cacheField name="Cost of Production (KES)" numFmtId="43">
      <sharedItems containsSemiMixedTypes="0" containsString="0" containsNumber="1" minValue="0" maxValue="99682.92"/>
    </cacheField>
    <cacheField name="Harvest Date" numFmtId="14">
      <sharedItems containsSemiMixedTypes="0" containsNonDate="0" containsDate="1" containsString="0" minDate="2023-04-02T00:00:00" maxDate="2024-03-31T00:00:00"/>
    </cacheField>
    <cacheField name="Production Year" numFmtId="0">
      <sharedItems containsSemiMixedTypes="0" containsString="0" containsNumber="1" containsInteger="1" minValue="2023" maxValue="202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687.188378125" createdVersion="6" refreshedVersion="6" minRefreshableVersion="3" recordCount="362">
  <cacheSource type="worksheet">
    <worksheetSource ref="A1:I363" sheet="Key Performance Indicators"/>
  </cacheSource>
  <cacheFields count="9">
    <cacheField name="County" numFmtId="0">
      <sharedItems count="10">
        <s v="Kiambu"/>
        <s v="Meru"/>
        <s v="Nakuru"/>
        <s v="Eldoret"/>
        <s v="Kericho"/>
        <s v="Mombasa"/>
        <s v="Nairobi"/>
        <s v="Nyeri"/>
        <s v="Kisumu"/>
        <s v="Machakos"/>
      </sharedItems>
    </cacheField>
    <cacheField name="Crop Type" numFmtId="0">
      <sharedItems count="10">
        <s v="Potatoes"/>
        <s v="Coffee"/>
        <s v="Sorghum"/>
        <s v="Cassava"/>
        <s v="Maize"/>
        <s v="Rice"/>
        <s v="Wheat"/>
        <s v="Tea"/>
        <s v="Beans"/>
        <s v="Tomatoes"/>
      </sharedItems>
    </cacheField>
    <cacheField name="Season" numFmtId="0">
      <sharedItems count="3">
        <s v="Long Rains"/>
        <s v="Short Rains"/>
        <s v="Dry Season"/>
      </sharedItems>
    </cacheField>
    <cacheField name="Yield(Metric Tons)" numFmtId="43">
      <sharedItems containsSemiMixedTypes="0" containsString="0" containsNumber="1" minValue="0.13463" maxValue="4.9664399999999995" count="361">
        <n v="1.65476"/>
        <n v="1.9576099999999999"/>
        <n v="4.6796499999999996"/>
        <n v="0.42018"/>
        <n v="1.2942799999999999"/>
        <n v="3.2053600000000002"/>
        <n v="0.74758000000000002"/>
        <n v="4.7577199999999999"/>
        <n v="0.71833999999999998"/>
        <n v="1.8831"/>
        <n v="2.62534"/>
        <n v="1.67394"/>
        <n v="1.52278"/>
        <n v="2.1412800000000001"/>
        <n v="4.70085"/>
        <n v="3.4117600000000001"/>
        <n v="2.14764"/>
        <n v="4.8946000000000005"/>
        <n v="1.0963499999999999"/>
        <n v="3.2448699999999997"/>
        <n v="0.97884000000000004"/>
        <n v="0.93096000000000001"/>
        <n v="2.7638600000000002"/>
        <n v="3.3208099999999998"/>
        <n v="1.41266"/>
        <n v="2.4914200000000002"/>
        <n v="4.38504"/>
        <n v="0.69161000000000006"/>
        <n v="4.0062699999999998"/>
        <n v="2.0384199999999999"/>
        <n v="2.8989799999999999"/>
        <n v="3.5113000000000003"/>
        <n v="2.3868200000000002"/>
        <n v="4.7270699999999994"/>
        <n v="4.9444600000000003"/>
        <n v="4.2593399999999999"/>
        <n v="0.25830000000000003"/>
        <n v="2.7610900000000003"/>
        <n v="3.24011"/>
        <n v="3.0670000000000002"/>
        <n v="4.8336699999999997"/>
        <n v="2.2313899999999998"/>
        <n v="4.2333800000000004"/>
        <n v="3.4773200000000002"/>
        <n v="4.1279300000000001"/>
        <n v="1.8987100000000001"/>
        <n v="3.90618"/>
        <n v="3.3010600000000001"/>
        <n v="3.2390300000000001"/>
        <n v="1.7039600000000001"/>
        <n v="1.1965899999999998"/>
        <n v="0.83116000000000001"/>
        <n v="0.51357000000000008"/>
        <n v="4.2965600000000004"/>
        <n v="4.5773999999999999"/>
        <n v="1.92679"/>
        <n v="4.53308"/>
        <n v="4.8898700000000002"/>
        <n v="1.6664400000000001"/>
        <n v="3.3932699999999998"/>
        <n v="3.9189699999999998"/>
        <n v="1.3992599999999999"/>
        <n v="0.76851000000000003"/>
        <n v="0.6980599999999999"/>
        <n v="4.8732299999999995"/>
        <n v="1.76197"/>
        <n v="0.85350000000000004"/>
        <n v="1.3184"/>
        <n v="0.67064999999999997"/>
        <n v="4.7209700000000003"/>
        <n v="1.2180899999999999"/>
        <n v="3.6598999999999999"/>
        <n v="0.69225000000000003"/>
        <n v="0.32042000000000004"/>
        <n v="1.82195"/>
        <n v="1.1836199999999999"/>
        <n v="0.1396"/>
        <n v="2.7342600000000004"/>
        <n v="3.71272"/>
        <n v="3.7330900000000002"/>
        <n v="1.7270300000000001"/>
        <n v="3.6361999999999997"/>
        <n v="0.72651999999999994"/>
        <n v="3.4292800000000003"/>
        <n v="2.9178999999999999"/>
        <n v="0.47987000000000002"/>
        <n v="4.8146199999999997"/>
        <n v="4.5742299999999991"/>
        <n v="3.0943899999999998"/>
        <n v="1.0393599999999998"/>
        <n v="4.1094499999999998"/>
        <n v="0.72492999999999996"/>
        <n v="2.2600599999999997"/>
        <n v="4.5180400000000001"/>
        <n v="1.9282999999999999"/>
        <n v="3.1086199999999997"/>
        <n v="1.66109"/>
        <n v="1.4614100000000001"/>
        <n v="3.0106299999999999"/>
        <n v="4.64344"/>
        <n v="2.1102699999999999"/>
        <n v="4.5946099999999994"/>
        <n v="4.8437600000000005"/>
        <n v="1.1998"/>
        <n v="4.7002899999999999"/>
        <n v="4.1411099999999994"/>
        <n v="0.22631000000000001"/>
        <n v="0.98232000000000008"/>
        <n v="0.80447999999999997"/>
        <n v="2.6639299999999997"/>
        <n v="3.8922099999999999"/>
        <n v="1.3962699999999999"/>
        <n v="3.4249200000000002"/>
        <n v="3.4232199999999997"/>
        <n v="3.4655399999999998"/>
        <n v="3.7681799999999996"/>
        <n v="3.5059"/>
        <n v="0.39823999999999998"/>
        <n v="4.01898"/>
        <n v="4.8467799999999999"/>
        <n v="3.7503099999999998"/>
        <n v="1.6268699999999998"/>
        <n v="2.9703400000000002"/>
        <n v="3.7253099999999999"/>
        <n v="3.7968800000000003"/>
        <n v="0.28999000000000003"/>
        <n v="2.31637"/>
        <n v="3.9421900000000001"/>
        <n v="3.8058000000000001"/>
        <n v="2.4142100000000002"/>
        <n v="2.3671799999999998"/>
        <n v="1.4789400000000001"/>
        <n v="0.52358000000000005"/>
        <n v="4.0259999999999998"/>
        <n v="3.33894"/>
        <n v="1.40194"/>
        <n v="2.7521999999999998"/>
        <n v="1.2225299999999999"/>
        <n v="3.0390100000000002"/>
        <n v="2.9992899999999998"/>
        <n v="3.3261799999999999"/>
        <n v="4.79732"/>
        <n v="4.9564599999999999"/>
        <n v="0.77337999999999996"/>
        <n v="0.78942000000000001"/>
        <n v="4.3056899999999994"/>
        <n v="0.79335"/>
        <n v="1.1237900000000001"/>
        <n v="1.5055000000000001"/>
        <n v="2.5521500000000001"/>
        <n v="4.1474299999999999"/>
        <n v="2.54833"/>
        <n v="3.7738499999999999"/>
        <n v="2.5719600000000002"/>
        <n v="3.8130500000000001"/>
        <n v="4.8191699999999997"/>
        <n v="0.60102"/>
        <n v="3.5688"/>
        <n v="3.3033999999999999"/>
        <n v="4.6604299999999999"/>
        <n v="2.3122199999999999"/>
        <n v="4.0379000000000005"/>
        <n v="1.9728800000000002"/>
        <n v="2.6144099999999999"/>
        <n v="0.99045000000000005"/>
        <n v="2.5284"/>
        <n v="1.2126400000000002"/>
        <n v="0.88528999999999991"/>
        <n v="0.60570000000000002"/>
        <n v="3.8291599999999999"/>
        <n v="0.88133000000000006"/>
        <n v="0.89632000000000001"/>
        <n v="3.9472800000000001"/>
        <n v="4.9330100000000003"/>
        <n v="0.48749000000000003"/>
        <n v="4.5386300000000004"/>
        <n v="3.4851700000000001"/>
        <n v="3.1868300000000001"/>
        <n v="3.14175"/>
        <n v="3.9290100000000003"/>
        <n v="4.5272100000000002"/>
        <n v="2.5849499999999996"/>
        <n v="3.0361799999999999"/>
        <n v="4.0754899999999994"/>
        <n v="2.0438700000000001"/>
        <n v="3.24844"/>
        <n v="2.7621899999999999"/>
        <n v="4.5146300000000004"/>
        <n v="4.5905299999999993"/>
        <n v="3.1315399999999998"/>
        <n v="2.6119899999999996"/>
        <n v="1.9745999999999999"/>
        <n v="2.6047399999999996"/>
        <n v="3.56107"/>
        <n v="4.5318000000000005"/>
        <n v="0.88224999999999998"/>
        <n v="1.4669300000000001"/>
        <n v="2.8347500000000001"/>
        <n v="3.7679800000000001"/>
        <n v="2.8195000000000001"/>
        <n v="1.37239"/>
        <n v="1.2841600000000002"/>
        <n v="3.0156100000000001"/>
        <n v="1.5693900000000001"/>
        <n v="1.8345400000000001"/>
        <n v="4.4231099999999994"/>
        <n v="4.2348299999999997"/>
        <n v="1.9025399999999999"/>
        <n v="2.4739499999999999"/>
        <n v="2.62662"/>
        <n v="3.5880300000000003"/>
        <n v="1.78026"/>
        <n v="4.20336"/>
        <n v="1.643"/>
        <n v="1.1408499999999999"/>
        <n v="0.77361000000000002"/>
        <n v="3.4534799999999999"/>
        <n v="3.0762700000000001"/>
        <n v="3.6471499999999999"/>
        <n v="3.9045799999999997"/>
        <n v="2.3861599999999998"/>
        <n v="4.9507399999999997"/>
        <n v="4.3057400000000001"/>
        <n v="4.2666499999999994"/>
        <n v="3.62643"/>
        <n v="4.1674799999999994"/>
        <n v="3.8309499999999996"/>
        <n v="4.6118300000000003"/>
        <n v="1.8800899999999998"/>
        <n v="2.26885"/>
        <n v="3.2893600000000003"/>
        <n v="3.7576399999999999"/>
        <n v="0.20623"/>
        <n v="3.69537"/>
        <n v="2.7416799999999997"/>
        <n v="2.3338100000000002"/>
        <n v="1.80907"/>
        <n v="0.15484999999999999"/>
        <n v="2.7899699999999998"/>
        <n v="2.9924200000000001"/>
        <n v="4.6266499999999997"/>
        <n v="1.5308900000000001"/>
        <n v="2.1348400000000001"/>
        <n v="3.4814699999999998"/>
        <n v="3.79114"/>
        <n v="3.1973799999999999"/>
        <n v="3.1463299999999998"/>
        <n v="1.66567"/>
        <n v="3.81968"/>
        <n v="1.75966"/>
        <n v="1.94913"/>
        <n v="3.1050500000000003"/>
        <n v="3.7919800000000001"/>
        <n v="2.3102300000000002"/>
        <n v="1.1796600000000002"/>
        <n v="2.3691"/>
        <n v="3.6618900000000001"/>
        <n v="1.3028"/>
        <n v="4.4996599999999995"/>
        <n v="2.4813200000000002"/>
        <n v="1.2581199999999999"/>
        <n v="4.7015900000000004"/>
        <n v="0.26262999999999997"/>
        <n v="4.6654900000000001"/>
        <n v="2.25007"/>
        <n v="1.62399"/>
        <n v="0.88012999999999997"/>
        <n v="0.73272000000000004"/>
        <n v="2.5274999999999999"/>
        <n v="3.2231199999999998"/>
        <n v="3.9768000000000003"/>
        <n v="4.8731200000000001"/>
        <n v="2.6627100000000001"/>
        <n v="4.4767600000000005"/>
        <n v="3.59796"/>
        <n v="3.7497199999999999"/>
        <n v="2.96977"/>
        <n v="4.6994899999999999"/>
        <n v="1.1257699999999999"/>
        <n v="0.58928000000000003"/>
        <n v="4.0079000000000002"/>
        <n v="3.7637399999999999"/>
        <n v="4.6060600000000003"/>
        <n v="1.72197"/>
        <n v="1.20784"/>
        <n v="2.34707"/>
        <n v="4.4956300000000002"/>
        <n v="4.9664399999999995"/>
        <n v="3.7772299999999999"/>
        <n v="3.7543800000000003"/>
        <n v="3.8401799999999997"/>
        <n v="3.6345700000000001"/>
        <n v="0.51687000000000005"/>
        <n v="4.3465699999999998"/>
        <n v="4.7242799999999994"/>
        <n v="3.5209999999999999"/>
        <n v="4.4293000000000005"/>
        <n v="2.20885"/>
        <n v="1.7358399999999998"/>
        <n v="2.5367299999999999"/>
        <n v="2.33839"/>
        <n v="3.9605900000000003"/>
        <n v="1.81534"/>
        <n v="2.19312"/>
        <n v="2.9341500000000003"/>
        <n v="2.5028899999999998"/>
        <n v="2.23339"/>
        <n v="0.51746999999999999"/>
        <n v="0.57374999999999998"/>
        <n v="1.1837800000000001"/>
        <n v="1.9437"/>
        <n v="0.16255"/>
        <n v="2.1584899999999996"/>
        <n v="0.13572999999999999"/>
        <n v="2.5301900000000002"/>
        <n v="4.8010299999999999"/>
        <n v="0.77661000000000002"/>
        <n v="1.5134400000000001"/>
        <n v="3.52684"/>
        <n v="3.2177800000000003"/>
        <n v="2.8220399999999999"/>
        <n v="0.91148000000000007"/>
        <n v="0.13775000000000001"/>
        <n v="1.26677"/>
        <n v="2.8861300000000001"/>
        <n v="1.60276"/>
        <n v="0.30387000000000003"/>
        <n v="2.0159199999999999"/>
        <n v="3.5339200000000002"/>
        <n v="3.0502199999999999"/>
        <n v="0.79758000000000007"/>
        <n v="0.55413000000000001"/>
        <n v="2.2459799999999999"/>
        <n v="4.4923900000000003"/>
        <n v="1.5730299999999999"/>
        <n v="1.9685299999999999"/>
        <n v="1.2200499999999999"/>
        <n v="1.97502"/>
        <n v="3.2209599999999998"/>
        <n v="0.13463"/>
        <n v="0.89490999999999998"/>
        <n v="3.0003600000000001"/>
        <n v="0.54758000000000007"/>
        <n v="4.1781199999999998"/>
        <n v="1.6637899999999999"/>
        <n v="1.86856"/>
        <n v="4.0689500000000001"/>
        <n v="2.61469"/>
        <n v="0.65495000000000003"/>
        <n v="0.37445000000000001"/>
        <n v="3.5728899999999997"/>
        <n v="1.4882299999999999"/>
        <n v="1.3298699999999999"/>
        <n v="0.17388000000000001"/>
        <n v="3.7824200000000001"/>
        <n v="0.23961000000000002"/>
        <n v="1.80297"/>
        <n v="4.2310400000000001"/>
        <n v="4.2861499999999992"/>
        <n v="2.0230999999999999"/>
        <n v="3.2232699999999999"/>
      </sharedItems>
    </cacheField>
    <cacheField name="Revenue (KES)" numFmtId="43">
      <sharedItems containsSemiMixedTypes="0" containsString="0" containsNumber="1" minValue="21155.21" maxValue="13277973.91"/>
    </cacheField>
    <cacheField name="Cost of Production (KES)" numFmtId="43">
      <sharedItems containsSemiMixedTypes="0" containsString="0" containsNumber="1" minValue="0" maxValue="99682.92"/>
    </cacheField>
    <cacheField name="Harvest Date" numFmtId="14">
      <sharedItems containsSemiMixedTypes="0" containsNonDate="0" containsDate="1" containsString="0" minDate="2023-04-02T00:00:00" maxDate="2024-03-31T00:00:00"/>
    </cacheField>
    <cacheField name="Production Year" numFmtId="0">
      <sharedItems containsSemiMixedTypes="0" containsString="0" containsNumber="1" containsInteger="1" minValue="2023" maxValue="2024" count="2">
        <n v="2023"/>
        <n v="2024"/>
      </sharedItems>
    </cacheField>
    <cacheField name="Profit" numFmtId="43">
      <sharedItems containsSemiMixedTypes="0" containsString="0" containsNumber="1" minValue="-38937.97" maxValue="13226742.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2">
  <r>
    <x v="0"/>
    <s v="Potatoes"/>
    <x v="0"/>
    <n v="1.65476"/>
    <n v="2510066.7200000002"/>
    <n v="8977.19"/>
    <d v="2023-11-02T00:00:00"/>
    <n v="2023"/>
  </r>
  <r>
    <x v="1"/>
    <s v="Coffee"/>
    <x v="1"/>
    <n v="1.9576099999999999"/>
    <n v="4469713.42"/>
    <n v="47882.55"/>
    <d v="2023-09-07T00:00:00"/>
    <n v="2023"/>
  </r>
  <r>
    <x v="2"/>
    <s v="Sorghum"/>
    <x v="0"/>
    <n v="4.6796499999999996"/>
    <n v="9283667.0299999993"/>
    <n v="69370.320000000007"/>
    <d v="2023-12-28T00:00:00"/>
    <n v="2023"/>
  </r>
  <r>
    <x v="3"/>
    <s v="Potatoes"/>
    <x v="1"/>
    <n v="0.42018"/>
    <n v="82066.2"/>
    <n v="43454.15"/>
    <d v="2024-01-08T00:00:00"/>
    <n v="2024"/>
  </r>
  <r>
    <x v="4"/>
    <s v="Cassava"/>
    <x v="1"/>
    <n v="1.2942799999999999"/>
    <n v="1068176.53"/>
    <n v="54319.48"/>
    <d v="2023-10-13T00:00:00"/>
    <n v="2023"/>
  </r>
  <r>
    <x v="5"/>
    <s v="Potatoes"/>
    <x v="1"/>
    <n v="3.2053600000000002"/>
    <n v="2988889.22"/>
    <n v="44731.25"/>
    <d v="2023-11-20T00:00:00"/>
    <n v="2023"/>
  </r>
  <r>
    <x v="0"/>
    <s v="Maize"/>
    <x v="0"/>
    <n v="0.74758000000000002"/>
    <n v="2146124.33"/>
    <n v="80654.179999999993"/>
    <d v="2023-05-26T00:00:00"/>
    <n v="2023"/>
  </r>
  <r>
    <x v="6"/>
    <s v="Cassava"/>
    <x v="1"/>
    <n v="4.7577199999999999"/>
    <n v="1438937.21"/>
    <n v="21508.58"/>
    <d v="2023-04-14T00:00:00"/>
    <n v="2023"/>
  </r>
  <r>
    <x v="1"/>
    <s v="Cassava"/>
    <x v="2"/>
    <n v="0.71833999999999998"/>
    <n v="74047.42"/>
    <n v="31939.83"/>
    <d v="2024-03-09T00:00:00"/>
    <n v="2024"/>
  </r>
  <r>
    <x v="1"/>
    <s v="Potatoes"/>
    <x v="0"/>
    <n v="1.8831"/>
    <n v="1058128.01"/>
    <n v="33519.18"/>
    <d v="2023-10-03T00:00:00"/>
    <n v="2023"/>
  </r>
  <r>
    <x v="6"/>
    <s v="Maize"/>
    <x v="2"/>
    <n v="2.62534"/>
    <n v="511977"/>
    <n v="55055.360000000001"/>
    <d v="2023-06-09T00:00:00"/>
    <n v="2023"/>
  </r>
  <r>
    <x v="0"/>
    <s v="Sorghum"/>
    <x v="0"/>
    <n v="1.67394"/>
    <n v="1406519.38"/>
    <n v="78349.89"/>
    <d v="2024-03-13T00:00:00"/>
    <n v="2024"/>
  </r>
  <r>
    <x v="1"/>
    <s v="Rice"/>
    <x v="0"/>
    <n v="1.52278"/>
    <n v="1049041.1599999999"/>
    <n v="87918.06"/>
    <d v="2023-04-29T00:00:00"/>
    <n v="2023"/>
  </r>
  <r>
    <x v="4"/>
    <s v="Wheat"/>
    <x v="2"/>
    <n v="2.1412800000000001"/>
    <n v="982397.85"/>
    <n v="24932.05"/>
    <d v="2023-07-07T00:00:00"/>
    <n v="2023"/>
  </r>
  <r>
    <x v="7"/>
    <s v="Cassava"/>
    <x v="0"/>
    <n v="4.70085"/>
    <n v="1103660.8600000001"/>
    <n v="71165.240000000005"/>
    <d v="2024-01-31T00:00:00"/>
    <n v="2024"/>
  </r>
  <r>
    <x v="0"/>
    <s v="Cassava"/>
    <x v="1"/>
    <n v="3.4117600000000001"/>
    <n v="378692.05"/>
    <n v="15501.14"/>
    <d v="2024-01-01T00:00:00"/>
    <n v="2024"/>
  </r>
  <r>
    <x v="3"/>
    <s v="Tea"/>
    <x v="1"/>
    <n v="2.14764"/>
    <n v="4425826.45"/>
    <n v="67765.710000000006"/>
    <d v="2023-12-20T00:00:00"/>
    <n v="2023"/>
  </r>
  <r>
    <x v="5"/>
    <s v="Beans"/>
    <x v="0"/>
    <n v="4.8946000000000005"/>
    <n v="7200831.2699999996"/>
    <n v="73420.23"/>
    <d v="2023-06-13T00:00:00"/>
    <n v="2023"/>
  </r>
  <r>
    <x v="8"/>
    <s v="Sorghum"/>
    <x v="0"/>
    <n v="1.0963499999999999"/>
    <n v="1616547.9"/>
    <n v="70673.09"/>
    <d v="2023-11-25T00:00:00"/>
    <n v="2023"/>
  </r>
  <r>
    <x v="8"/>
    <s v="Coffee"/>
    <x v="1"/>
    <n v="3.2448699999999997"/>
    <n v="2299065.6800000002"/>
    <n v="28199.33"/>
    <d v="2023-09-29T00:00:00"/>
    <n v="2023"/>
  </r>
  <r>
    <x v="7"/>
    <s v="Cassava"/>
    <x v="1"/>
    <n v="0.97884000000000004"/>
    <n v="87042.17"/>
    <n v="0"/>
    <d v="2023-09-30T00:00:00"/>
    <n v="2023"/>
  </r>
  <r>
    <x v="2"/>
    <s v="Wheat"/>
    <x v="0"/>
    <n v="0.93096000000000001"/>
    <n v="144718.38"/>
    <n v="33624.629999999997"/>
    <d v="2023-09-08T00:00:00"/>
    <n v="2023"/>
  </r>
  <r>
    <x v="1"/>
    <s v="Tomatoes"/>
    <x v="2"/>
    <n v="2.7638600000000002"/>
    <n v="1565980.97"/>
    <n v="39722.28"/>
    <d v="2023-04-13T00:00:00"/>
    <n v="2023"/>
  </r>
  <r>
    <x v="3"/>
    <s v="Rice"/>
    <x v="0"/>
    <n v="3.3208099999999998"/>
    <n v="1688602"/>
    <n v="81560.09"/>
    <d v="2023-12-18T00:00:00"/>
    <n v="2023"/>
  </r>
  <r>
    <x v="3"/>
    <s v="Sorghum"/>
    <x v="0"/>
    <n v="1.41266"/>
    <n v="357905.89"/>
    <n v="61415.92"/>
    <d v="2023-05-01T00:00:00"/>
    <n v="2023"/>
  </r>
  <r>
    <x v="8"/>
    <s v="Rice"/>
    <x v="1"/>
    <n v="2.4914200000000002"/>
    <n v="3723377.36"/>
    <n v="5548.35"/>
    <d v="2023-08-19T00:00:00"/>
    <n v="2023"/>
  </r>
  <r>
    <x v="7"/>
    <s v="Maize"/>
    <x v="1"/>
    <n v="4.38504"/>
    <n v="4445578.1100000003"/>
    <n v="66182.13"/>
    <d v="2023-04-28T00:00:00"/>
    <n v="2023"/>
  </r>
  <r>
    <x v="1"/>
    <s v="Beans"/>
    <x v="2"/>
    <n v="0.69161000000000006"/>
    <n v="23939.11"/>
    <n v="45767.92"/>
    <d v="2024-02-17T00:00:00"/>
    <n v="2024"/>
  </r>
  <r>
    <x v="3"/>
    <s v="Maize"/>
    <x v="1"/>
    <n v="4.0062699999999998"/>
    <n v="6197012.6100000003"/>
    <n v="97424.01"/>
    <d v="2023-06-28T00:00:00"/>
    <n v="2023"/>
  </r>
  <r>
    <x v="5"/>
    <s v="Wheat"/>
    <x v="2"/>
    <n v="2.0384199999999999"/>
    <n v="4936785.8"/>
    <n v="19026.09"/>
    <d v="2023-12-11T00:00:00"/>
    <n v="2023"/>
  </r>
  <r>
    <x v="3"/>
    <s v="Potatoes"/>
    <x v="2"/>
    <n v="2.8989799999999999"/>
    <n v="10967465.49"/>
    <n v="56080.06"/>
    <d v="2024-02-14T00:00:00"/>
    <n v="2024"/>
  </r>
  <r>
    <x v="8"/>
    <s v="Cassava"/>
    <x v="0"/>
    <n v="3.5113000000000003"/>
    <n v="7739319.5300000003"/>
    <n v="3865.87"/>
    <d v="2023-11-24T00:00:00"/>
    <n v="2023"/>
  </r>
  <r>
    <x v="8"/>
    <s v="Maize"/>
    <x v="2"/>
    <n v="2.3868200000000002"/>
    <n v="4270050.0999999996"/>
    <n v="80737.55"/>
    <d v="2023-04-14T00:00:00"/>
    <n v="2023"/>
  </r>
  <r>
    <x v="2"/>
    <s v="Tea"/>
    <x v="1"/>
    <n v="4.7270699999999994"/>
    <n v="9437532.8599999994"/>
    <n v="78115.179999999993"/>
    <d v="2023-11-09T00:00:00"/>
    <n v="2023"/>
  </r>
  <r>
    <x v="6"/>
    <s v="Coffee"/>
    <x v="1"/>
    <n v="4.9444600000000003"/>
    <n v="590965.81000000006"/>
    <n v="39185.83"/>
    <d v="2024-01-17T00:00:00"/>
    <n v="2024"/>
  </r>
  <r>
    <x v="0"/>
    <s v="Potatoes"/>
    <x v="2"/>
    <n v="4.2593399999999999"/>
    <n v="1659464.42"/>
    <n v="60816.12"/>
    <d v="2023-11-19T00:00:00"/>
    <n v="2023"/>
  </r>
  <r>
    <x v="2"/>
    <s v="Sorghum"/>
    <x v="2"/>
    <n v="0.25830000000000003"/>
    <n v="735882.7"/>
    <n v="71245"/>
    <d v="2023-07-09T00:00:00"/>
    <n v="2023"/>
  </r>
  <r>
    <x v="6"/>
    <s v="Tea"/>
    <x v="2"/>
    <n v="2.7610900000000003"/>
    <n v="3413861.38"/>
    <n v="29000.07"/>
    <d v="2024-02-15T00:00:00"/>
    <n v="2024"/>
  </r>
  <r>
    <x v="9"/>
    <s v="Cassava"/>
    <x v="2"/>
    <n v="3.24011"/>
    <n v="4437872.3899999997"/>
    <n v="81451.600000000006"/>
    <d v="2024-01-27T00:00:00"/>
    <n v="2024"/>
  </r>
  <r>
    <x v="7"/>
    <s v="Rice"/>
    <x v="0"/>
    <n v="3.0670000000000002"/>
    <n v="7432067.2699999996"/>
    <n v="74398.009999999995"/>
    <d v="2023-07-29T00:00:00"/>
    <n v="2023"/>
  </r>
  <r>
    <x v="0"/>
    <s v="Tomatoes"/>
    <x v="0"/>
    <n v="4.8336699999999997"/>
    <n v="3350264.05"/>
    <n v="48178.99"/>
    <d v="2023-07-07T00:00:00"/>
    <n v="2023"/>
  </r>
  <r>
    <x v="9"/>
    <s v="Cassava"/>
    <x v="1"/>
    <n v="2.2313899999999998"/>
    <n v="3823067.26"/>
    <n v="19668.53"/>
    <d v="2023-11-03T00:00:00"/>
    <n v="2023"/>
  </r>
  <r>
    <x v="4"/>
    <s v="Cassava"/>
    <x v="2"/>
    <n v="4.2333800000000004"/>
    <n v="54747.34"/>
    <n v="93685.31"/>
    <d v="2023-07-21T00:00:00"/>
    <n v="2023"/>
  </r>
  <r>
    <x v="5"/>
    <s v="Wheat"/>
    <x v="2"/>
    <n v="3.4773200000000002"/>
    <n v="1349965.17"/>
    <n v="24639.87"/>
    <d v="2023-12-11T00:00:00"/>
    <n v="2023"/>
  </r>
  <r>
    <x v="3"/>
    <s v="Maize"/>
    <x v="2"/>
    <n v="4.1279300000000001"/>
    <n v="1487959.84"/>
    <n v="66095.66"/>
    <d v="2024-01-07T00:00:00"/>
    <n v="2024"/>
  </r>
  <r>
    <x v="3"/>
    <s v="Beans"/>
    <x v="2"/>
    <n v="1.8987100000000001"/>
    <n v="4238809.32"/>
    <n v="87108.86"/>
    <d v="2023-10-13T00:00:00"/>
    <n v="2023"/>
  </r>
  <r>
    <x v="0"/>
    <s v="Rice"/>
    <x v="1"/>
    <n v="3.90618"/>
    <n v="2660914.8199999998"/>
    <n v="0"/>
    <d v="2023-04-12T00:00:00"/>
    <n v="2023"/>
  </r>
  <r>
    <x v="4"/>
    <s v="Potatoes"/>
    <x v="2"/>
    <n v="3.3010600000000001"/>
    <n v="3771136.89"/>
    <n v="43305.06"/>
    <d v="2024-02-17T00:00:00"/>
    <n v="2024"/>
  </r>
  <r>
    <x v="3"/>
    <s v="Tea"/>
    <x v="1"/>
    <n v="3.2390300000000001"/>
    <n v="171943.26"/>
    <n v="56929.32"/>
    <d v="2023-04-16T00:00:00"/>
    <n v="2023"/>
  </r>
  <r>
    <x v="3"/>
    <s v="Sorghum"/>
    <x v="0"/>
    <n v="1.7039600000000001"/>
    <n v="158280.84"/>
    <n v="16592.11"/>
    <d v="2024-01-07T00:00:00"/>
    <n v="2024"/>
  </r>
  <r>
    <x v="7"/>
    <s v="Potatoes"/>
    <x v="2"/>
    <n v="1.1965899999999998"/>
    <n v="992082.72"/>
    <n v="30909.69"/>
    <d v="2023-06-21T00:00:00"/>
    <n v="2023"/>
  </r>
  <r>
    <x v="7"/>
    <s v="Wheat"/>
    <x v="1"/>
    <n v="0.83116000000000001"/>
    <n v="2213176.94"/>
    <n v="4087.29"/>
    <d v="2023-10-25T00:00:00"/>
    <n v="2023"/>
  </r>
  <r>
    <x v="7"/>
    <s v="Potatoes"/>
    <x v="2"/>
    <n v="0.51357000000000008"/>
    <n v="433011.51"/>
    <n v="17592.439999999999"/>
    <d v="2023-09-09T00:00:00"/>
    <n v="2023"/>
  </r>
  <r>
    <x v="9"/>
    <s v="Potatoes"/>
    <x v="2"/>
    <n v="4.2965600000000004"/>
    <n v="11567139.970000001"/>
    <n v="7176.35"/>
    <d v="2023-05-26T00:00:00"/>
    <n v="2023"/>
  </r>
  <r>
    <x v="7"/>
    <s v="Potatoes"/>
    <x v="2"/>
    <n v="4.5773999999999999"/>
    <n v="8050145.21"/>
    <n v="17018.48"/>
    <d v="2024-03-19T00:00:00"/>
    <n v="2024"/>
  </r>
  <r>
    <x v="2"/>
    <s v="Wheat"/>
    <x v="0"/>
    <n v="1.92679"/>
    <n v="3604538.73"/>
    <n v="9643.57"/>
    <d v="2023-06-07T00:00:00"/>
    <n v="2023"/>
  </r>
  <r>
    <x v="1"/>
    <s v="Cassava"/>
    <x v="0"/>
    <n v="4.53308"/>
    <n v="4937032.7300000004"/>
    <n v="96990.95"/>
    <d v="2023-11-13T00:00:00"/>
    <n v="2023"/>
  </r>
  <r>
    <x v="7"/>
    <s v="Rice"/>
    <x v="0"/>
    <n v="4.8898700000000002"/>
    <n v="8647735.0999999996"/>
    <n v="75855.289999999994"/>
    <d v="2023-04-22T00:00:00"/>
    <n v="2023"/>
  </r>
  <r>
    <x v="4"/>
    <s v="Cassava"/>
    <x v="1"/>
    <n v="1.6664400000000001"/>
    <n v="770084.25"/>
    <n v="36889.75"/>
    <d v="2023-07-06T00:00:00"/>
    <n v="2023"/>
  </r>
  <r>
    <x v="1"/>
    <s v="Sorghum"/>
    <x v="1"/>
    <n v="3.3932699999999998"/>
    <n v="1828973.89"/>
    <n v="40623.32"/>
    <d v="2023-05-26T00:00:00"/>
    <n v="2023"/>
  </r>
  <r>
    <x v="7"/>
    <s v="Wheat"/>
    <x v="0"/>
    <n v="3.9189699999999998"/>
    <n v="4391939.5199999996"/>
    <n v="5466.73"/>
    <d v="2023-09-30T00:00:00"/>
    <n v="2023"/>
  </r>
  <r>
    <x v="0"/>
    <s v="Potatoes"/>
    <x v="2"/>
    <n v="1.3992599999999999"/>
    <n v="178457.7"/>
    <n v="65502.14"/>
    <d v="2024-01-21T00:00:00"/>
    <n v="2024"/>
  </r>
  <r>
    <x v="0"/>
    <s v="Beans"/>
    <x v="0"/>
    <n v="0.76851000000000003"/>
    <n v="447127.11"/>
    <n v="93224.01"/>
    <d v="2023-07-30T00:00:00"/>
    <n v="2023"/>
  </r>
  <r>
    <x v="8"/>
    <s v="Coffee"/>
    <x v="2"/>
    <n v="0.6980599999999999"/>
    <n v="1945146.42"/>
    <n v="82203.89"/>
    <d v="2024-01-06T00:00:00"/>
    <n v="2024"/>
  </r>
  <r>
    <x v="9"/>
    <s v="Tea"/>
    <x v="0"/>
    <n v="4.8732299999999995"/>
    <n v="1684940.71"/>
    <n v="78430.070000000007"/>
    <d v="2023-04-15T00:00:00"/>
    <n v="2023"/>
  </r>
  <r>
    <x v="8"/>
    <s v="Potatoes"/>
    <x v="1"/>
    <n v="1.76197"/>
    <n v="3476854.88"/>
    <n v="52180.3"/>
    <d v="2023-06-23T00:00:00"/>
    <n v="2023"/>
  </r>
  <r>
    <x v="9"/>
    <s v="Tea"/>
    <x v="0"/>
    <n v="0.85350000000000004"/>
    <n v="1780451.36"/>
    <n v="95238.12"/>
    <d v="2023-10-24T00:00:00"/>
    <n v="2023"/>
  </r>
  <r>
    <x v="8"/>
    <s v="Potatoes"/>
    <x v="0"/>
    <n v="1.3184"/>
    <n v="86179.06"/>
    <n v="5480.61"/>
    <d v="2023-05-11T00:00:00"/>
    <n v="2023"/>
  </r>
  <r>
    <x v="4"/>
    <s v="Potatoes"/>
    <x v="2"/>
    <n v="0.67064999999999997"/>
    <n v="149853.39000000001"/>
    <n v="73970.75"/>
    <d v="2024-01-09T00:00:00"/>
    <n v="2024"/>
  </r>
  <r>
    <x v="9"/>
    <s v="Potatoes"/>
    <x v="2"/>
    <n v="4.7209700000000003"/>
    <n v="1021542.37"/>
    <n v="49150.16"/>
    <d v="2023-05-27T00:00:00"/>
    <n v="2023"/>
  </r>
  <r>
    <x v="3"/>
    <s v="Wheat"/>
    <x v="1"/>
    <n v="1.2180899999999999"/>
    <n v="2246011.06"/>
    <n v="30276.720000000001"/>
    <d v="2023-04-05T00:00:00"/>
    <n v="2023"/>
  </r>
  <r>
    <x v="4"/>
    <s v="Maize"/>
    <x v="1"/>
    <n v="3.6598999999999999"/>
    <n v="1846530.81"/>
    <n v="71720.75"/>
    <d v="2023-11-30T00:00:00"/>
    <n v="2023"/>
  </r>
  <r>
    <x v="8"/>
    <s v="Tea"/>
    <x v="1"/>
    <n v="0.69225000000000003"/>
    <n v="166173.5"/>
    <n v="76433.17"/>
    <d v="2023-10-27T00:00:00"/>
    <n v="2023"/>
  </r>
  <r>
    <x v="0"/>
    <s v="Wheat"/>
    <x v="1"/>
    <n v="0.32042000000000004"/>
    <n v="163208.94"/>
    <n v="21053.39"/>
    <d v="2023-10-15T00:00:00"/>
    <n v="2023"/>
  </r>
  <r>
    <x v="1"/>
    <s v="Tea"/>
    <x v="2"/>
    <n v="1.82195"/>
    <n v="476825.81"/>
    <n v="34821.35"/>
    <d v="2023-04-02T00:00:00"/>
    <n v="2023"/>
  </r>
  <r>
    <x v="0"/>
    <s v="Beans"/>
    <x v="2"/>
    <n v="1.1836199999999999"/>
    <n v="108954.11"/>
    <n v="97011.26"/>
    <d v="2024-02-27T00:00:00"/>
    <n v="2024"/>
  </r>
  <r>
    <x v="5"/>
    <s v="Rice"/>
    <x v="0"/>
    <n v="0.1396"/>
    <n v="104828.04"/>
    <n v="45975.91"/>
    <d v="2023-10-10T00:00:00"/>
    <n v="2023"/>
  </r>
  <r>
    <x v="1"/>
    <s v="Cassava"/>
    <x v="1"/>
    <n v="2.7342600000000004"/>
    <n v="65865.59"/>
    <n v="67813.67"/>
    <d v="2023-11-19T00:00:00"/>
    <n v="2023"/>
  </r>
  <r>
    <x v="9"/>
    <s v="Cassava"/>
    <x v="2"/>
    <n v="3.71272"/>
    <n v="5811807.6100000003"/>
    <n v="63180.24"/>
    <d v="2023-09-14T00:00:00"/>
    <n v="2023"/>
  </r>
  <r>
    <x v="7"/>
    <s v="Tea"/>
    <x v="0"/>
    <n v="3.7330900000000002"/>
    <n v="463657.24"/>
    <n v="10047.26"/>
    <d v="2023-05-26T00:00:00"/>
    <n v="2023"/>
  </r>
  <r>
    <x v="6"/>
    <s v="Cassava"/>
    <x v="2"/>
    <n v="1.7270300000000001"/>
    <n v="356674.01"/>
    <n v="4752.76"/>
    <d v="2023-09-16T00:00:00"/>
    <n v="2023"/>
  </r>
  <r>
    <x v="9"/>
    <s v="Coffee"/>
    <x v="1"/>
    <n v="3.6361999999999997"/>
    <n v="850691.9"/>
    <n v="16127.07"/>
    <d v="2023-06-09T00:00:00"/>
    <n v="2023"/>
  </r>
  <r>
    <x v="6"/>
    <s v="Sorghum"/>
    <x v="2"/>
    <n v="0.72651999999999994"/>
    <n v="1314813.18"/>
    <n v="89853.58"/>
    <d v="2023-07-24T00:00:00"/>
    <n v="2023"/>
  </r>
  <r>
    <x v="1"/>
    <s v="Tea"/>
    <x v="1"/>
    <n v="3.4292800000000003"/>
    <n v="3264068.26"/>
    <n v="66193.37"/>
    <d v="2023-12-07T00:00:00"/>
    <n v="2023"/>
  </r>
  <r>
    <x v="1"/>
    <s v="Maize"/>
    <x v="2"/>
    <n v="2.9178999999999999"/>
    <n v="4695939.87"/>
    <n v="99682.92"/>
    <d v="2024-01-28T00:00:00"/>
    <n v="2024"/>
  </r>
  <r>
    <x v="5"/>
    <s v="Wheat"/>
    <x v="2"/>
    <n v="0.47987000000000002"/>
    <n v="210884.2"/>
    <n v="35172.120000000003"/>
    <d v="2023-06-05T00:00:00"/>
    <n v="2023"/>
  </r>
  <r>
    <x v="3"/>
    <s v="Sorghum"/>
    <x v="0"/>
    <n v="4.8146199999999997"/>
    <n v="301849.71000000002"/>
    <n v="96500.09"/>
    <d v="2023-06-08T00:00:00"/>
    <n v="2023"/>
  </r>
  <r>
    <x v="4"/>
    <s v="Potatoes"/>
    <x v="2"/>
    <n v="4.5742299999999991"/>
    <n v="2627350.7999999998"/>
    <n v="14234.35"/>
    <d v="2024-03-15T00:00:00"/>
    <n v="2024"/>
  </r>
  <r>
    <x v="2"/>
    <s v="Potatoes"/>
    <x v="0"/>
    <n v="3.0943899999999998"/>
    <n v="732514.52"/>
    <n v="0"/>
    <d v="2023-08-22T00:00:00"/>
    <n v="2023"/>
  </r>
  <r>
    <x v="2"/>
    <s v="Potatoes"/>
    <x v="0"/>
    <n v="1.0393599999999998"/>
    <n v="790670.15"/>
    <n v="51835.28"/>
    <d v="2023-08-18T00:00:00"/>
    <n v="2023"/>
  </r>
  <r>
    <x v="8"/>
    <s v="Beans"/>
    <x v="1"/>
    <n v="4.1094499999999998"/>
    <n v="1038873.89"/>
    <n v="68757.33"/>
    <d v="2023-08-23T00:00:00"/>
    <n v="2023"/>
  </r>
  <r>
    <x v="4"/>
    <s v="Rice"/>
    <x v="0"/>
    <n v="0.72492999999999996"/>
    <n v="322760.58"/>
    <n v="58209.77"/>
    <d v="2023-10-02T00:00:00"/>
    <n v="2023"/>
  </r>
  <r>
    <x v="0"/>
    <s v="Cassava"/>
    <x v="0"/>
    <n v="2.2600599999999997"/>
    <n v="5354259.33"/>
    <n v="85529.09"/>
    <d v="2023-07-12T00:00:00"/>
    <n v="2023"/>
  </r>
  <r>
    <x v="7"/>
    <s v="Maize"/>
    <x v="0"/>
    <n v="4.5180400000000001"/>
    <n v="2648534.69"/>
    <n v="33049.519999999997"/>
    <d v="2023-12-23T00:00:00"/>
    <n v="2023"/>
  </r>
  <r>
    <x v="2"/>
    <s v="Coffee"/>
    <x v="0"/>
    <n v="1.9282999999999999"/>
    <n v="486799.33"/>
    <n v="23065.06"/>
    <d v="2023-11-24T00:00:00"/>
    <n v="2023"/>
  </r>
  <r>
    <x v="3"/>
    <s v="Beans"/>
    <x v="2"/>
    <n v="3.1086199999999997"/>
    <n v="1220009.01"/>
    <n v="47237.33"/>
    <d v="2023-07-15T00:00:00"/>
    <n v="2023"/>
  </r>
  <r>
    <x v="6"/>
    <s v="Rice"/>
    <x v="2"/>
    <n v="1.66109"/>
    <n v="1717674.37"/>
    <n v="29218.65"/>
    <d v="2023-10-24T00:00:00"/>
    <n v="2023"/>
  </r>
  <r>
    <x v="9"/>
    <s v="Tomatoes"/>
    <x v="0"/>
    <n v="1.4614100000000001"/>
    <n v="1500977.97"/>
    <n v="42836.25"/>
    <d v="2023-04-19T00:00:00"/>
    <n v="2023"/>
  </r>
  <r>
    <x v="5"/>
    <s v="Sorghum"/>
    <x v="2"/>
    <n v="3.0106299999999999"/>
    <n v="2023071.71"/>
    <n v="2342.54"/>
    <d v="2023-08-17T00:00:00"/>
    <n v="2023"/>
  </r>
  <r>
    <x v="8"/>
    <s v="Rice"/>
    <x v="0"/>
    <n v="4.64344"/>
    <n v="2093259.04"/>
    <n v="14634.16"/>
    <d v="2023-05-12T00:00:00"/>
    <n v="2023"/>
  </r>
  <r>
    <x v="5"/>
    <s v="Coffee"/>
    <x v="0"/>
    <n v="2.1102699999999999"/>
    <n v="4566968.68"/>
    <n v="33799.449999999997"/>
    <d v="2023-12-21T00:00:00"/>
    <n v="2023"/>
  </r>
  <r>
    <x v="0"/>
    <s v="Cassava"/>
    <x v="2"/>
    <n v="4.5946099999999994"/>
    <n v="8440608.7100000009"/>
    <n v="23324.16"/>
    <d v="2023-04-13T00:00:00"/>
    <n v="2023"/>
  </r>
  <r>
    <x v="9"/>
    <s v="Cassava"/>
    <x v="2"/>
    <n v="4.8437600000000005"/>
    <n v="1705241.35"/>
    <n v="49861.96"/>
    <d v="2023-04-19T00:00:00"/>
    <n v="2023"/>
  </r>
  <r>
    <x v="5"/>
    <s v="Tomatoes"/>
    <x v="1"/>
    <n v="1.1998"/>
    <n v="223577.33"/>
    <n v="39422.949999999997"/>
    <d v="2023-12-22T00:00:00"/>
    <n v="2023"/>
  </r>
  <r>
    <x v="6"/>
    <s v="Sorghum"/>
    <x v="2"/>
    <n v="4.7002899999999999"/>
    <n v="772073.4"/>
    <n v="72113.61"/>
    <d v="2023-09-14T00:00:00"/>
    <n v="2023"/>
  </r>
  <r>
    <x v="1"/>
    <s v="Potatoes"/>
    <x v="0"/>
    <n v="4.1411099999999994"/>
    <n v="434419"/>
    <n v="59366.26"/>
    <d v="2023-05-20T00:00:00"/>
    <n v="2023"/>
  </r>
  <r>
    <x v="4"/>
    <s v="Potatoes"/>
    <x v="1"/>
    <n v="0.22631000000000001"/>
    <n v="38592.51"/>
    <n v="51198.96"/>
    <d v="2023-09-09T00:00:00"/>
    <n v="2023"/>
  </r>
  <r>
    <x v="9"/>
    <s v="Rice"/>
    <x v="2"/>
    <n v="0.98232000000000008"/>
    <n v="1133614.47"/>
    <n v="70777.06"/>
    <d v="2023-12-16T00:00:00"/>
    <n v="2023"/>
  </r>
  <r>
    <x v="0"/>
    <s v="Potatoes"/>
    <x v="1"/>
    <n v="0.80447999999999997"/>
    <n v="339139.81"/>
    <n v="27546.34"/>
    <d v="2023-11-23T00:00:00"/>
    <n v="2023"/>
  </r>
  <r>
    <x v="0"/>
    <s v="Potatoes"/>
    <x v="0"/>
    <n v="2.6639299999999997"/>
    <n v="200054.22"/>
    <n v="23376.92"/>
    <d v="2023-10-24T00:00:00"/>
    <n v="2023"/>
  </r>
  <r>
    <x v="8"/>
    <s v="Potatoes"/>
    <x v="2"/>
    <n v="3.8922099999999999"/>
    <n v="2948889.31"/>
    <n v="35469.870000000003"/>
    <d v="2023-04-06T00:00:00"/>
    <n v="2023"/>
  </r>
  <r>
    <x v="7"/>
    <s v="Maize"/>
    <x v="0"/>
    <n v="1.3962699999999999"/>
    <n v="3664179.98"/>
    <n v="79635.210000000006"/>
    <d v="2024-02-18T00:00:00"/>
    <n v="2024"/>
  </r>
  <r>
    <x v="2"/>
    <s v="Wheat"/>
    <x v="0"/>
    <n v="3.4249200000000002"/>
    <n v="1371635.25"/>
    <n v="80347.47"/>
    <d v="2023-08-04T00:00:00"/>
    <n v="2023"/>
  </r>
  <r>
    <x v="9"/>
    <s v="Rice"/>
    <x v="1"/>
    <n v="3.4232199999999997"/>
    <n v="3899162.6"/>
    <n v="35290.269999999997"/>
    <d v="2023-05-13T00:00:00"/>
    <n v="2023"/>
  </r>
  <r>
    <x v="6"/>
    <s v="Rice"/>
    <x v="0"/>
    <n v="3.4655399999999998"/>
    <n v="11486028.09"/>
    <n v="3875.06"/>
    <d v="2023-10-27T00:00:00"/>
    <n v="2023"/>
  </r>
  <r>
    <x v="5"/>
    <s v="Coffee"/>
    <x v="0"/>
    <n v="3.7681799999999996"/>
    <n v="1180966.45"/>
    <n v="11258.68"/>
    <d v="2023-10-05T00:00:00"/>
    <n v="2023"/>
  </r>
  <r>
    <x v="2"/>
    <s v="Cassava"/>
    <x v="2"/>
    <n v="3.5059"/>
    <n v="689637.17"/>
    <n v="17742.97"/>
    <d v="2023-06-01T00:00:00"/>
    <n v="2023"/>
  </r>
  <r>
    <x v="4"/>
    <s v="Tomatoes"/>
    <x v="1"/>
    <n v="0.39823999999999998"/>
    <n v="38610.480000000003"/>
    <n v="0"/>
    <d v="2023-09-16T00:00:00"/>
    <n v="2023"/>
  </r>
  <r>
    <x v="7"/>
    <s v="Beans"/>
    <x v="1"/>
    <n v="4.01898"/>
    <n v="1490105.56"/>
    <n v="0"/>
    <d v="2023-04-20T00:00:00"/>
    <n v="2023"/>
  </r>
  <r>
    <x v="0"/>
    <s v="Maize"/>
    <x v="0"/>
    <n v="4.8467799999999999"/>
    <n v="920602.72"/>
    <n v="72009.539999999994"/>
    <d v="2024-03-03T00:00:00"/>
    <n v="2024"/>
  </r>
  <r>
    <x v="9"/>
    <s v="Maize"/>
    <x v="1"/>
    <n v="3.7503099999999998"/>
    <n v="1857746.06"/>
    <n v="19078.63"/>
    <d v="2023-04-09T00:00:00"/>
    <n v="2023"/>
  </r>
  <r>
    <x v="5"/>
    <s v="Potatoes"/>
    <x v="2"/>
    <n v="1.6268699999999998"/>
    <n v="1167712.6200000001"/>
    <n v="31804.9"/>
    <d v="2024-02-07T00:00:00"/>
    <n v="2024"/>
  </r>
  <r>
    <x v="9"/>
    <s v="Wheat"/>
    <x v="0"/>
    <n v="2.9703400000000002"/>
    <n v="8504179.3599999994"/>
    <n v="65061.760000000002"/>
    <d v="2024-02-16T00:00:00"/>
    <n v="2024"/>
  </r>
  <r>
    <x v="2"/>
    <s v="Coffee"/>
    <x v="2"/>
    <n v="3.7253099999999999"/>
    <n v="1552667.86"/>
    <n v="69867.97"/>
    <d v="2023-12-29T00:00:00"/>
    <n v="2023"/>
  </r>
  <r>
    <x v="6"/>
    <s v="Cassava"/>
    <x v="1"/>
    <n v="3.7968800000000003"/>
    <n v="7290175.9000000004"/>
    <n v="34986.239999999998"/>
    <d v="2023-04-11T00:00:00"/>
    <n v="2023"/>
  </r>
  <r>
    <x v="0"/>
    <s v="Coffee"/>
    <x v="1"/>
    <n v="0.28999000000000003"/>
    <n v="919117.51"/>
    <n v="84516.54"/>
    <d v="2024-03-01T00:00:00"/>
    <n v="2024"/>
  </r>
  <r>
    <x v="3"/>
    <s v="Beans"/>
    <x v="0"/>
    <n v="2.31637"/>
    <n v="2111625.13"/>
    <n v="49181.81"/>
    <d v="2024-03-12T00:00:00"/>
    <n v="2024"/>
  </r>
  <r>
    <x v="8"/>
    <s v="Rice"/>
    <x v="1"/>
    <n v="3.9421900000000001"/>
    <n v="385248.15"/>
    <n v="80891.64"/>
    <d v="2023-05-25T00:00:00"/>
    <n v="2023"/>
  </r>
  <r>
    <x v="8"/>
    <s v="Tomatoes"/>
    <x v="0"/>
    <n v="3.8058000000000001"/>
    <n v="960674.88"/>
    <n v="67729.47"/>
    <d v="2023-05-04T00:00:00"/>
    <n v="2023"/>
  </r>
  <r>
    <x v="3"/>
    <s v="Beans"/>
    <x v="1"/>
    <n v="2.4142100000000002"/>
    <n v="980355.15"/>
    <n v="31750.58"/>
    <d v="2023-09-22T00:00:00"/>
    <n v="2023"/>
  </r>
  <r>
    <x v="3"/>
    <s v="Tomatoes"/>
    <x v="1"/>
    <n v="2.3671799999999998"/>
    <n v="4766224.1399999997"/>
    <n v="73608.570000000007"/>
    <d v="2023-04-06T00:00:00"/>
    <n v="2023"/>
  </r>
  <r>
    <x v="7"/>
    <s v="Beans"/>
    <x v="1"/>
    <n v="1.4789400000000001"/>
    <n v="792142.74"/>
    <n v="36732.89"/>
    <d v="2023-07-15T00:00:00"/>
    <n v="2023"/>
  </r>
  <r>
    <x v="3"/>
    <s v="Maize"/>
    <x v="0"/>
    <n v="0.52358000000000005"/>
    <n v="752655.88"/>
    <n v="0"/>
    <d v="2024-03-16T00:00:00"/>
    <n v="2024"/>
  </r>
  <r>
    <x v="3"/>
    <s v="Tomatoes"/>
    <x v="2"/>
    <n v="4.0259999999999998"/>
    <n v="2349233.4"/>
    <n v="0"/>
    <d v="2024-02-05T00:00:00"/>
    <n v="2024"/>
  </r>
  <r>
    <x v="8"/>
    <s v="Beans"/>
    <x v="1"/>
    <n v="3.33894"/>
    <n v="1232561.69"/>
    <n v="31328.42"/>
    <d v="2024-03-17T00:00:00"/>
    <n v="2024"/>
  </r>
  <r>
    <x v="3"/>
    <s v="Beans"/>
    <x v="0"/>
    <n v="1.40194"/>
    <n v="49224.92"/>
    <n v="34422.980000000003"/>
    <d v="2023-06-17T00:00:00"/>
    <n v="2023"/>
  </r>
  <r>
    <x v="0"/>
    <s v="Potatoes"/>
    <x v="1"/>
    <n v="2.7521999999999998"/>
    <n v="2380608.96"/>
    <n v="3403.32"/>
    <d v="2023-09-24T00:00:00"/>
    <n v="2023"/>
  </r>
  <r>
    <x v="7"/>
    <s v="Potatoes"/>
    <x v="0"/>
    <n v="1.2225299999999999"/>
    <n v="283777.58"/>
    <n v="13289.59"/>
    <d v="2023-06-25T00:00:00"/>
    <n v="2023"/>
  </r>
  <r>
    <x v="6"/>
    <s v="Potatoes"/>
    <x v="0"/>
    <n v="3.0390100000000002"/>
    <n v="1663281.78"/>
    <n v="90462.7"/>
    <d v="2023-08-30T00:00:00"/>
    <n v="2023"/>
  </r>
  <r>
    <x v="2"/>
    <s v="Sorghum"/>
    <x v="2"/>
    <n v="2.9992899999999998"/>
    <n v="3829493.47"/>
    <n v="49694.22"/>
    <d v="2023-08-25T00:00:00"/>
    <n v="2023"/>
  </r>
  <r>
    <x v="1"/>
    <s v="Rice"/>
    <x v="2"/>
    <n v="3.3261799999999999"/>
    <n v="5070994.24"/>
    <n v="21895.11"/>
    <d v="2024-01-28T00:00:00"/>
    <n v="2024"/>
  </r>
  <r>
    <x v="0"/>
    <s v="Beans"/>
    <x v="0"/>
    <n v="4.79732"/>
    <n v="8951591.8800000008"/>
    <n v="65037.46"/>
    <d v="2023-06-23T00:00:00"/>
    <n v="2023"/>
  </r>
  <r>
    <x v="0"/>
    <s v="Sorghum"/>
    <x v="1"/>
    <n v="4.9564599999999999"/>
    <n v="9406536.3300000001"/>
    <n v="4601.57"/>
    <d v="2023-11-24T00:00:00"/>
    <n v="2023"/>
  </r>
  <r>
    <x v="4"/>
    <s v="Beans"/>
    <x v="0"/>
    <n v="0.77337999999999996"/>
    <n v="2371852.67"/>
    <n v="10943.14"/>
    <d v="2023-05-19T00:00:00"/>
    <n v="2023"/>
  </r>
  <r>
    <x v="3"/>
    <s v="Tea"/>
    <x v="2"/>
    <n v="0.78942000000000001"/>
    <n v="1250002.3600000001"/>
    <n v="26226.31"/>
    <d v="2023-05-25T00:00:00"/>
    <n v="2023"/>
  </r>
  <r>
    <x v="4"/>
    <s v="Maize"/>
    <x v="2"/>
    <n v="4.3056899999999994"/>
    <n v="2917805.94"/>
    <n v="63751.59"/>
    <d v="2024-03-06T00:00:00"/>
    <n v="2024"/>
  </r>
  <r>
    <x v="8"/>
    <s v="Tomatoes"/>
    <x v="2"/>
    <n v="0.79335"/>
    <n v="336200.15"/>
    <n v="94599.83"/>
    <d v="2024-03-15T00:00:00"/>
    <n v="2024"/>
  </r>
  <r>
    <x v="6"/>
    <s v="Wheat"/>
    <x v="2"/>
    <n v="1.1237900000000001"/>
    <n v="1037833.55"/>
    <n v="8607.2199999999993"/>
    <d v="2023-05-19T00:00:00"/>
    <n v="2023"/>
  </r>
  <r>
    <x v="7"/>
    <s v="Maize"/>
    <x v="2"/>
    <n v="1.5055000000000001"/>
    <n v="1034976.6"/>
    <n v="34183.94"/>
    <d v="2023-10-20T00:00:00"/>
    <n v="2023"/>
  </r>
  <r>
    <x v="8"/>
    <s v="Rice"/>
    <x v="2"/>
    <n v="2.5521500000000001"/>
    <n v="1442676.8"/>
    <n v="61066.38"/>
    <d v="2023-12-23T00:00:00"/>
    <n v="2023"/>
  </r>
  <r>
    <x v="5"/>
    <s v="Potatoes"/>
    <x v="0"/>
    <n v="4.1474299999999999"/>
    <n v="5209405.17"/>
    <n v="40729.919999999998"/>
    <d v="2023-11-03T00:00:00"/>
    <n v="2023"/>
  </r>
  <r>
    <x v="4"/>
    <s v="Tea"/>
    <x v="0"/>
    <n v="2.54833"/>
    <n v="6265748.1799999997"/>
    <n v="99595.59"/>
    <d v="2024-03-25T00:00:00"/>
    <n v="2024"/>
  </r>
  <r>
    <x v="8"/>
    <s v="Tomatoes"/>
    <x v="2"/>
    <n v="3.7738499999999999"/>
    <n v="6415202.3300000001"/>
    <n v="85395.68"/>
    <d v="2023-06-11T00:00:00"/>
    <n v="2023"/>
  </r>
  <r>
    <x v="7"/>
    <s v="Sorghum"/>
    <x v="2"/>
    <n v="2.5719600000000002"/>
    <n v="1973809.55"/>
    <n v="52632.72"/>
    <d v="2023-10-04T00:00:00"/>
    <n v="2023"/>
  </r>
  <r>
    <x v="1"/>
    <s v="Potatoes"/>
    <x v="2"/>
    <n v="3.8130500000000001"/>
    <n v="12423929.26"/>
    <n v="98332.24"/>
    <d v="2024-02-09T00:00:00"/>
    <n v="2024"/>
  </r>
  <r>
    <x v="9"/>
    <s v="Coffee"/>
    <x v="1"/>
    <n v="4.8191699999999997"/>
    <n v="2254404.35"/>
    <n v="53056.94"/>
    <d v="2023-10-11T00:00:00"/>
    <n v="2023"/>
  </r>
  <r>
    <x v="3"/>
    <s v="Tea"/>
    <x v="0"/>
    <n v="0.60102"/>
    <n v="176124.7"/>
    <n v="41782.089999999997"/>
    <d v="2023-10-04T00:00:00"/>
    <n v="2023"/>
  </r>
  <r>
    <x v="8"/>
    <s v="Maize"/>
    <x v="2"/>
    <n v="3.5688"/>
    <n v="854018.48"/>
    <n v="55866.79"/>
    <d v="2024-03-07T00:00:00"/>
    <n v="2024"/>
  </r>
  <r>
    <x v="7"/>
    <s v="Cassava"/>
    <x v="2"/>
    <n v="3.3033999999999999"/>
    <n v="4436159.3099999996"/>
    <n v="40866.93"/>
    <d v="2023-08-06T00:00:00"/>
    <n v="2023"/>
  </r>
  <r>
    <x v="0"/>
    <s v="Rice"/>
    <x v="2"/>
    <n v="4.6604299999999999"/>
    <n v="399233.87"/>
    <n v="54424.29"/>
    <d v="2023-12-02T00:00:00"/>
    <n v="2023"/>
  </r>
  <r>
    <x v="4"/>
    <s v="Wheat"/>
    <x v="1"/>
    <n v="2.3122199999999999"/>
    <n v="391177.22"/>
    <n v="9908.09"/>
    <d v="2024-03-09T00:00:00"/>
    <n v="2024"/>
  </r>
  <r>
    <x v="3"/>
    <s v="Sorghum"/>
    <x v="0"/>
    <n v="4.0379000000000005"/>
    <n v="8591617.5"/>
    <n v="70248.25"/>
    <d v="2023-06-03T00:00:00"/>
    <n v="2023"/>
  </r>
  <r>
    <x v="2"/>
    <s v="Wheat"/>
    <x v="2"/>
    <n v="1.9728800000000002"/>
    <n v="410672.33"/>
    <n v="58703.53"/>
    <d v="2024-01-02T00:00:00"/>
    <n v="2024"/>
  </r>
  <r>
    <x v="7"/>
    <s v="Potatoes"/>
    <x v="1"/>
    <n v="2.6144099999999999"/>
    <n v="451175.53"/>
    <n v="9427.68"/>
    <d v="2023-12-15T00:00:00"/>
    <n v="2023"/>
  </r>
  <r>
    <x v="2"/>
    <s v="Cassava"/>
    <x v="0"/>
    <n v="0.99045000000000005"/>
    <n v="213763.57"/>
    <n v="0"/>
    <d v="2023-06-17T00:00:00"/>
    <n v="2023"/>
  </r>
  <r>
    <x v="7"/>
    <s v="Tea"/>
    <x v="1"/>
    <n v="2.5284"/>
    <n v="1997614"/>
    <n v="40669.760000000002"/>
    <d v="2023-09-15T00:00:00"/>
    <n v="2023"/>
  </r>
  <r>
    <x v="4"/>
    <s v="Beans"/>
    <x v="1"/>
    <n v="1.2126400000000002"/>
    <n v="578690.73"/>
    <n v="30572.62"/>
    <d v="2023-11-07T00:00:00"/>
    <n v="2023"/>
  </r>
  <r>
    <x v="4"/>
    <s v="Coffee"/>
    <x v="1"/>
    <n v="0.88528999999999991"/>
    <n v="821651.64"/>
    <n v="91161.17"/>
    <d v="2023-12-03T00:00:00"/>
    <n v="2023"/>
  </r>
  <r>
    <x v="7"/>
    <s v="Tea"/>
    <x v="0"/>
    <n v="0.60570000000000002"/>
    <n v="1824415.04"/>
    <n v="91094.03"/>
    <d v="2024-03-12T00:00:00"/>
    <n v="2024"/>
  </r>
  <r>
    <x v="1"/>
    <s v="Cassava"/>
    <x v="0"/>
    <n v="3.8291599999999999"/>
    <n v="1642256.27"/>
    <n v="19302.939999999999"/>
    <d v="2024-02-03T00:00:00"/>
    <n v="2024"/>
  </r>
  <r>
    <x v="1"/>
    <s v="Tomatoes"/>
    <x v="1"/>
    <n v="0.88133000000000006"/>
    <n v="1255754.24"/>
    <n v="0"/>
    <d v="2023-08-16T00:00:00"/>
    <n v="2023"/>
  </r>
  <r>
    <x v="3"/>
    <s v="Potatoes"/>
    <x v="0"/>
    <n v="0.89632000000000001"/>
    <n v="2432005.13"/>
    <n v="70408.98"/>
    <d v="2023-11-11T00:00:00"/>
    <n v="2023"/>
  </r>
  <r>
    <x v="6"/>
    <s v="Potatoes"/>
    <x v="0"/>
    <n v="3.9472800000000001"/>
    <n v="4814694.78"/>
    <n v="40006.120000000003"/>
    <d v="2023-05-01T00:00:00"/>
    <n v="2023"/>
  </r>
  <r>
    <x v="2"/>
    <s v="Maize"/>
    <x v="1"/>
    <n v="4.9330100000000003"/>
    <n v="7877896.5999999996"/>
    <n v="96603.68"/>
    <d v="2023-04-18T00:00:00"/>
    <n v="2023"/>
  </r>
  <r>
    <x v="7"/>
    <s v="Cassava"/>
    <x v="2"/>
    <n v="0.48749000000000003"/>
    <n v="1662110.02"/>
    <n v="40310.410000000003"/>
    <d v="2023-08-25T00:00:00"/>
    <n v="2023"/>
  </r>
  <r>
    <x v="8"/>
    <s v="Cassava"/>
    <x v="1"/>
    <n v="4.5386300000000004"/>
    <n v="1431912.35"/>
    <n v="41267.03"/>
    <d v="2023-05-03T00:00:00"/>
    <n v="2023"/>
  </r>
  <r>
    <x v="1"/>
    <s v="Tomatoes"/>
    <x v="2"/>
    <n v="3.4851700000000001"/>
    <n v="1230278.25"/>
    <n v="90121.600000000006"/>
    <d v="2024-02-26T00:00:00"/>
    <n v="2024"/>
  </r>
  <r>
    <x v="5"/>
    <s v="Beans"/>
    <x v="0"/>
    <n v="3.1868300000000001"/>
    <n v="7041795.4800000004"/>
    <n v="76489.009999999995"/>
    <d v="2023-07-13T00:00:00"/>
    <n v="2023"/>
  </r>
  <r>
    <x v="4"/>
    <s v="Potatoes"/>
    <x v="1"/>
    <n v="3.14175"/>
    <n v="2300972.46"/>
    <n v="61586.68"/>
    <d v="2024-01-20T00:00:00"/>
    <n v="2024"/>
  </r>
  <r>
    <x v="1"/>
    <s v="Coffee"/>
    <x v="0"/>
    <n v="3.9290100000000003"/>
    <n v="5071572.3899999997"/>
    <n v="83636.800000000003"/>
    <d v="2023-09-21T00:00:00"/>
    <n v="2023"/>
  </r>
  <r>
    <x v="0"/>
    <s v="Maize"/>
    <x v="0"/>
    <n v="4.5272100000000002"/>
    <n v="1437614.18"/>
    <n v="17177.25"/>
    <d v="2024-01-05T00:00:00"/>
    <n v="2024"/>
  </r>
  <r>
    <x v="6"/>
    <s v="Tomatoes"/>
    <x v="2"/>
    <n v="2.5849499999999996"/>
    <n v="7982590.5599999996"/>
    <n v="63298.67"/>
    <d v="2023-05-27T00:00:00"/>
    <n v="2023"/>
  </r>
  <r>
    <x v="8"/>
    <s v="Rice"/>
    <x v="1"/>
    <n v="3.0361799999999999"/>
    <n v="2740046.18"/>
    <n v="17879.14"/>
    <d v="2024-02-04T00:00:00"/>
    <n v="2024"/>
  </r>
  <r>
    <x v="7"/>
    <s v="Beans"/>
    <x v="1"/>
    <n v="4.0754899999999994"/>
    <n v="3859088.41"/>
    <n v="85065.72"/>
    <d v="2023-05-19T00:00:00"/>
    <n v="2023"/>
  </r>
  <r>
    <x v="3"/>
    <s v="Cassava"/>
    <x v="0"/>
    <n v="2.0438700000000001"/>
    <n v="255724.31"/>
    <n v="55555.46"/>
    <d v="2023-04-07T00:00:00"/>
    <n v="2023"/>
  </r>
  <r>
    <x v="9"/>
    <s v="Sorghum"/>
    <x v="0"/>
    <n v="3.24844"/>
    <n v="1608107.74"/>
    <n v="45414.04"/>
    <d v="2023-07-27T00:00:00"/>
    <n v="2023"/>
  </r>
  <r>
    <x v="4"/>
    <s v="Potatoes"/>
    <x v="2"/>
    <n v="2.7621899999999999"/>
    <n v="7153563.8600000003"/>
    <n v="86484.22"/>
    <d v="2023-05-04T00:00:00"/>
    <n v="2023"/>
  </r>
  <r>
    <x v="7"/>
    <s v="Maize"/>
    <x v="0"/>
    <n v="4.5146300000000004"/>
    <n v="9138680.1799999997"/>
    <n v="84020.57"/>
    <d v="2023-11-18T00:00:00"/>
    <n v="2023"/>
  </r>
  <r>
    <x v="5"/>
    <s v="Beans"/>
    <x v="2"/>
    <n v="4.5905299999999993"/>
    <n v="920559.18"/>
    <n v="54307.64"/>
    <d v="2023-05-11T00:00:00"/>
    <n v="2023"/>
  </r>
  <r>
    <x v="1"/>
    <s v="Maize"/>
    <x v="0"/>
    <n v="3.1315399999999998"/>
    <n v="7407156.8200000003"/>
    <n v="49129.75"/>
    <d v="2023-04-03T00:00:00"/>
    <n v="2023"/>
  </r>
  <r>
    <x v="6"/>
    <s v="Coffee"/>
    <x v="2"/>
    <n v="2.6119899999999996"/>
    <n v="3930896.33"/>
    <n v="2948.35"/>
    <d v="2024-02-24T00:00:00"/>
    <n v="2024"/>
  </r>
  <r>
    <x v="8"/>
    <s v="Potatoes"/>
    <x v="1"/>
    <n v="1.9745999999999999"/>
    <n v="761344.15"/>
    <n v="3573.69"/>
    <d v="2023-04-18T00:00:00"/>
    <n v="2023"/>
  </r>
  <r>
    <x v="8"/>
    <s v="Rice"/>
    <x v="0"/>
    <n v="2.6047399999999996"/>
    <n v="4512102.54"/>
    <n v="50912.800000000003"/>
    <d v="2023-06-15T00:00:00"/>
    <n v="2023"/>
  </r>
  <r>
    <x v="6"/>
    <s v="Rice"/>
    <x v="0"/>
    <n v="3.56107"/>
    <n v="1508710.69"/>
    <n v="41747"/>
    <d v="2024-02-12T00:00:00"/>
    <n v="2024"/>
  </r>
  <r>
    <x v="8"/>
    <s v="Maize"/>
    <x v="1"/>
    <n v="4.5318000000000005"/>
    <n v="1157813.72"/>
    <n v="63767.3"/>
    <d v="2023-06-16T00:00:00"/>
    <n v="2023"/>
  </r>
  <r>
    <x v="6"/>
    <s v="Beans"/>
    <x v="2"/>
    <n v="0.88224999999999998"/>
    <n v="288317.36"/>
    <n v="55220.69"/>
    <d v="2023-08-23T00:00:00"/>
    <n v="2023"/>
  </r>
  <r>
    <x v="9"/>
    <s v="Potatoes"/>
    <x v="2"/>
    <n v="1.4669300000000001"/>
    <n v="422067.45"/>
    <n v="21060.94"/>
    <d v="2023-08-02T00:00:00"/>
    <n v="2023"/>
  </r>
  <r>
    <x v="7"/>
    <s v="Maize"/>
    <x v="2"/>
    <n v="2.8347500000000001"/>
    <n v="4893277.42"/>
    <n v="63740.58"/>
    <d v="2024-03-10T00:00:00"/>
    <n v="2024"/>
  </r>
  <r>
    <x v="8"/>
    <s v="Tea"/>
    <x v="1"/>
    <n v="3.7679800000000001"/>
    <n v="2526053.79"/>
    <n v="0"/>
    <d v="2023-05-09T00:00:00"/>
    <n v="2023"/>
  </r>
  <r>
    <x v="3"/>
    <s v="Coffee"/>
    <x v="0"/>
    <n v="2.8195000000000001"/>
    <n v="3411350.27"/>
    <n v="67510.37"/>
    <d v="2024-03-21T00:00:00"/>
    <n v="2024"/>
  </r>
  <r>
    <x v="3"/>
    <s v="Rice"/>
    <x v="2"/>
    <n v="1.37239"/>
    <n v="605281.36"/>
    <n v="55696.23"/>
    <d v="2023-07-01T00:00:00"/>
    <n v="2023"/>
  </r>
  <r>
    <x v="6"/>
    <s v="Wheat"/>
    <x v="1"/>
    <n v="1.2841600000000002"/>
    <n v="1360870.07"/>
    <n v="39374.050000000003"/>
    <d v="2023-11-18T00:00:00"/>
    <n v="2023"/>
  </r>
  <r>
    <x v="3"/>
    <s v="Tomatoes"/>
    <x v="1"/>
    <n v="3.0156100000000001"/>
    <n v="982602.44"/>
    <n v="89848.75"/>
    <d v="2023-07-16T00:00:00"/>
    <n v="2023"/>
  </r>
  <r>
    <x v="2"/>
    <s v="Coffee"/>
    <x v="2"/>
    <n v="1.5693900000000001"/>
    <n v="67947.37"/>
    <n v="41581.019999999997"/>
    <d v="2023-04-26T00:00:00"/>
    <n v="2023"/>
  </r>
  <r>
    <x v="6"/>
    <s v="Beans"/>
    <x v="0"/>
    <n v="1.8345400000000001"/>
    <n v="1452460.35"/>
    <n v="46516.9"/>
    <d v="2024-03-20T00:00:00"/>
    <n v="2024"/>
  </r>
  <r>
    <x v="8"/>
    <s v="Wheat"/>
    <x v="0"/>
    <n v="4.4231099999999994"/>
    <n v="7103514.6600000001"/>
    <n v="0"/>
    <d v="2023-06-09T00:00:00"/>
    <n v="2023"/>
  </r>
  <r>
    <x v="2"/>
    <s v="Maize"/>
    <x v="1"/>
    <n v="4.2348299999999997"/>
    <n v="4962963.28"/>
    <n v="81823.710000000006"/>
    <d v="2023-07-14T00:00:00"/>
    <n v="2023"/>
  </r>
  <r>
    <x v="7"/>
    <s v="Coffee"/>
    <x v="1"/>
    <n v="1.9025399999999999"/>
    <n v="5091139.96"/>
    <n v="64874.78"/>
    <d v="2024-01-23T00:00:00"/>
    <n v="2024"/>
  </r>
  <r>
    <x v="0"/>
    <s v="Maize"/>
    <x v="2"/>
    <n v="2.4739499999999999"/>
    <n v="4200170.38"/>
    <n v="1275.04"/>
    <d v="2023-06-18T00:00:00"/>
    <n v="2023"/>
  </r>
  <r>
    <x v="2"/>
    <s v="Wheat"/>
    <x v="1"/>
    <n v="2.62662"/>
    <n v="840446.96"/>
    <n v="77961.820000000007"/>
    <d v="2024-03-02T00:00:00"/>
    <n v="2024"/>
  </r>
  <r>
    <x v="0"/>
    <s v="Wheat"/>
    <x v="2"/>
    <n v="3.5880300000000003"/>
    <n v="9003420.7200000007"/>
    <n v="32847.9"/>
    <d v="2023-07-31T00:00:00"/>
    <n v="2023"/>
  </r>
  <r>
    <x v="1"/>
    <s v="Potatoes"/>
    <x v="1"/>
    <n v="1.78026"/>
    <n v="291666.40000000002"/>
    <n v="30330.32"/>
    <d v="2024-01-19T00:00:00"/>
    <n v="2024"/>
  </r>
  <r>
    <x v="6"/>
    <s v="Maize"/>
    <x v="2"/>
    <n v="4.20336"/>
    <n v="566299.78"/>
    <n v="16649.88"/>
    <d v="2023-04-23T00:00:00"/>
    <n v="2023"/>
  </r>
  <r>
    <x v="4"/>
    <s v="Sorghum"/>
    <x v="1"/>
    <n v="1.643"/>
    <n v="1265267.3999999999"/>
    <n v="7717.3"/>
    <d v="2024-01-18T00:00:00"/>
    <n v="2024"/>
  </r>
  <r>
    <x v="7"/>
    <s v="Tea"/>
    <x v="2"/>
    <n v="1.1408499999999999"/>
    <n v="479456.02"/>
    <n v="83401.490000000005"/>
    <d v="2023-07-14T00:00:00"/>
    <n v="2023"/>
  </r>
  <r>
    <x v="5"/>
    <s v="Coffee"/>
    <x v="1"/>
    <n v="0.77361000000000002"/>
    <n v="1904106.72"/>
    <n v="65244.22"/>
    <d v="2023-07-12T00:00:00"/>
    <n v="2023"/>
  </r>
  <r>
    <x v="3"/>
    <s v="Potatoes"/>
    <x v="2"/>
    <n v="3.4534799999999999"/>
    <n v="12994105.289999999"/>
    <n v="29825.84"/>
    <d v="2023-12-19T00:00:00"/>
    <n v="2023"/>
  </r>
  <r>
    <x v="0"/>
    <s v="Coffee"/>
    <x v="0"/>
    <n v="3.0762700000000001"/>
    <n v="6303142.4900000002"/>
    <n v="30616.36"/>
    <d v="2024-02-16T00:00:00"/>
    <n v="2024"/>
  </r>
  <r>
    <x v="5"/>
    <s v="Rice"/>
    <x v="0"/>
    <n v="3.6471499999999999"/>
    <n v="723533.29"/>
    <n v="72534.59"/>
    <d v="2023-07-19T00:00:00"/>
    <n v="2023"/>
  </r>
  <r>
    <x v="9"/>
    <s v="Rice"/>
    <x v="2"/>
    <n v="3.9045799999999997"/>
    <n v="13208556.91"/>
    <n v="0"/>
    <d v="2023-12-02T00:00:00"/>
    <n v="2023"/>
  </r>
  <r>
    <x v="9"/>
    <s v="Beans"/>
    <x v="1"/>
    <n v="2.3861599999999998"/>
    <n v="933928.95"/>
    <n v="16994.63"/>
    <d v="2023-09-01T00:00:00"/>
    <n v="2023"/>
  </r>
  <r>
    <x v="5"/>
    <s v="Rice"/>
    <x v="1"/>
    <n v="4.9507399999999997"/>
    <n v="5793652.9900000002"/>
    <n v="49333.99"/>
    <d v="2023-08-29T00:00:00"/>
    <n v="2023"/>
  </r>
  <r>
    <x v="8"/>
    <s v="Tea"/>
    <x v="0"/>
    <n v="4.3057400000000001"/>
    <n v="7851575.4500000002"/>
    <n v="24109.09"/>
    <d v="2024-01-27T00:00:00"/>
    <n v="2024"/>
  </r>
  <r>
    <x v="9"/>
    <s v="Tomatoes"/>
    <x v="0"/>
    <n v="4.2666499999999994"/>
    <n v="1693252.48"/>
    <n v="27494.65"/>
    <d v="2024-02-15T00:00:00"/>
    <n v="2024"/>
  </r>
  <r>
    <x v="2"/>
    <s v="Wheat"/>
    <x v="0"/>
    <n v="3.62643"/>
    <n v="4561352.67"/>
    <n v="46308.99"/>
    <d v="2024-01-06T00:00:00"/>
    <n v="2024"/>
  </r>
  <r>
    <x v="1"/>
    <s v="Wheat"/>
    <x v="2"/>
    <n v="4.1674799999999994"/>
    <n v="5073273.4400000004"/>
    <n v="83994.53"/>
    <d v="2024-01-27T00:00:00"/>
    <n v="2024"/>
  </r>
  <r>
    <x v="7"/>
    <s v="Potatoes"/>
    <x v="2"/>
    <n v="3.8309499999999996"/>
    <n v="1099268.1200000001"/>
    <n v="22434.5"/>
    <d v="2023-06-22T00:00:00"/>
    <n v="2023"/>
  </r>
  <r>
    <x v="5"/>
    <s v="Coffee"/>
    <x v="0"/>
    <n v="4.6118300000000003"/>
    <n v="3162960.42"/>
    <n v="90955.26"/>
    <d v="2023-10-12T00:00:00"/>
    <n v="2023"/>
  </r>
  <r>
    <x v="4"/>
    <s v="Tea"/>
    <x v="1"/>
    <n v="1.8800899999999998"/>
    <n v="3055203.4"/>
    <n v="99050.48"/>
    <d v="2023-05-15T00:00:00"/>
    <n v="2023"/>
  </r>
  <r>
    <x v="5"/>
    <s v="Sorghum"/>
    <x v="1"/>
    <n v="2.26885"/>
    <n v="1594083.12"/>
    <n v="5463.24"/>
    <d v="2023-08-03T00:00:00"/>
    <n v="2023"/>
  </r>
  <r>
    <x v="2"/>
    <s v="Rice"/>
    <x v="0"/>
    <n v="3.2893600000000003"/>
    <n v="3863687.85"/>
    <n v="65162.16"/>
    <d v="2023-05-08T00:00:00"/>
    <n v="2023"/>
  </r>
  <r>
    <x v="9"/>
    <s v="Coffee"/>
    <x v="2"/>
    <n v="3.7576399999999999"/>
    <n v="395521.67"/>
    <n v="71646.960000000006"/>
    <d v="2023-04-16T00:00:00"/>
    <n v="2023"/>
  </r>
  <r>
    <x v="2"/>
    <s v="Coffee"/>
    <x v="0"/>
    <n v="0.20623"/>
    <n v="325050.2"/>
    <n v="26482.66"/>
    <d v="2023-12-09T00:00:00"/>
    <n v="2023"/>
  </r>
  <r>
    <x v="5"/>
    <s v="Sorghum"/>
    <x v="1"/>
    <n v="3.69537"/>
    <n v="4051197.18"/>
    <n v="93208.29"/>
    <d v="2024-02-06T00:00:00"/>
    <n v="2024"/>
  </r>
  <r>
    <x v="8"/>
    <s v="Tomatoes"/>
    <x v="2"/>
    <n v="2.7416799999999997"/>
    <n v="2280831.2799999998"/>
    <n v="34179.96"/>
    <d v="2023-06-20T00:00:00"/>
    <n v="2023"/>
  </r>
  <r>
    <x v="5"/>
    <s v="Sorghum"/>
    <x v="1"/>
    <n v="2.3338100000000002"/>
    <n v="2099546.8199999998"/>
    <n v="30225.119999999999"/>
    <d v="2023-06-01T00:00:00"/>
    <n v="2023"/>
  </r>
  <r>
    <x v="8"/>
    <s v="Coffee"/>
    <x v="1"/>
    <n v="4.5180400000000001"/>
    <n v="420660.25"/>
    <n v="20616.599999999999"/>
    <d v="2023-04-30T00:00:00"/>
    <n v="2023"/>
  </r>
  <r>
    <x v="5"/>
    <s v="Coffee"/>
    <x v="2"/>
    <n v="1.80907"/>
    <n v="2263311.0099999998"/>
    <n v="94740.89"/>
    <d v="2023-09-05T00:00:00"/>
    <n v="2023"/>
  </r>
  <r>
    <x v="8"/>
    <s v="Tea"/>
    <x v="1"/>
    <n v="0.15484999999999999"/>
    <n v="408827.35"/>
    <n v="62626.2"/>
    <d v="2023-12-29T00:00:00"/>
    <n v="2023"/>
  </r>
  <r>
    <x v="0"/>
    <s v="Rice"/>
    <x v="0"/>
    <n v="2.7899699999999998"/>
    <n v="7009376.9400000004"/>
    <n v="1452.97"/>
    <d v="2024-02-28T00:00:00"/>
    <n v="2024"/>
  </r>
  <r>
    <x v="6"/>
    <s v="Maize"/>
    <x v="0"/>
    <n v="2.9924200000000001"/>
    <n v="455039.35"/>
    <n v="77406.09"/>
    <d v="2023-08-01T00:00:00"/>
    <n v="2023"/>
  </r>
  <r>
    <x v="6"/>
    <s v="Cassava"/>
    <x v="2"/>
    <n v="4.6266499999999997"/>
    <n v="1375743.63"/>
    <n v="0"/>
    <d v="2023-05-13T00:00:00"/>
    <n v="2023"/>
  </r>
  <r>
    <x v="3"/>
    <s v="Tea"/>
    <x v="2"/>
    <n v="1.5308900000000001"/>
    <n v="264851.32"/>
    <n v="35275.79"/>
    <d v="2023-08-18T00:00:00"/>
    <n v="2023"/>
  </r>
  <r>
    <x v="4"/>
    <s v="Sorghum"/>
    <x v="0"/>
    <n v="2.1348400000000001"/>
    <n v="5945385.2999999998"/>
    <n v="73024.600000000006"/>
    <d v="2023-06-29T00:00:00"/>
    <n v="2023"/>
  </r>
  <r>
    <x v="8"/>
    <s v="Tomatoes"/>
    <x v="0"/>
    <n v="3.4814699999999998"/>
    <n v="1524988.3"/>
    <n v="45188.65"/>
    <d v="2023-12-23T00:00:00"/>
    <n v="2023"/>
  </r>
  <r>
    <x v="2"/>
    <s v="Sorghum"/>
    <x v="2"/>
    <n v="3.79114"/>
    <n v="9211674.0600000005"/>
    <n v="94828.19"/>
    <d v="2024-03-19T00:00:00"/>
    <n v="2024"/>
  </r>
  <r>
    <x v="9"/>
    <s v="Tea"/>
    <x v="2"/>
    <n v="3.1973799999999999"/>
    <n v="1405265.46"/>
    <n v="57573.38"/>
    <d v="2023-04-27T00:00:00"/>
    <n v="2023"/>
  </r>
  <r>
    <x v="7"/>
    <s v="Tea"/>
    <x v="2"/>
    <n v="3.1463299999999998"/>
    <n v="6958612.8399999999"/>
    <n v="79299.360000000001"/>
    <d v="2024-03-08T00:00:00"/>
    <n v="2024"/>
  </r>
  <r>
    <x v="8"/>
    <s v="Maize"/>
    <x v="0"/>
    <n v="1.66567"/>
    <n v="3482035.5"/>
    <n v="57299.43"/>
    <d v="2024-02-29T00:00:00"/>
    <n v="2024"/>
  </r>
  <r>
    <x v="9"/>
    <s v="Cassava"/>
    <x v="0"/>
    <n v="3.81968"/>
    <n v="819696.07"/>
    <n v="0"/>
    <d v="2024-01-07T00:00:00"/>
    <n v="2024"/>
  </r>
  <r>
    <x v="6"/>
    <s v="Wheat"/>
    <x v="0"/>
    <n v="1.75966"/>
    <n v="3563843.09"/>
    <n v="41487.11"/>
    <d v="2024-03-30T00:00:00"/>
    <n v="2024"/>
  </r>
  <r>
    <x v="9"/>
    <s v="Cassava"/>
    <x v="0"/>
    <n v="1.94913"/>
    <n v="3030268.36"/>
    <n v="59918.21"/>
    <d v="2024-01-01T00:00:00"/>
    <n v="2024"/>
  </r>
  <r>
    <x v="2"/>
    <s v="Beans"/>
    <x v="0"/>
    <n v="3.1050500000000003"/>
    <n v="8923903.7599999998"/>
    <n v="31504.41"/>
    <d v="2023-10-27T00:00:00"/>
    <n v="2023"/>
  </r>
  <r>
    <x v="9"/>
    <s v="Tea"/>
    <x v="2"/>
    <n v="3.7919800000000001"/>
    <n v="646467.37"/>
    <n v="67450.25"/>
    <d v="2023-10-08T00:00:00"/>
    <n v="2023"/>
  </r>
  <r>
    <x v="5"/>
    <s v="Rice"/>
    <x v="0"/>
    <n v="2.3102300000000002"/>
    <n v="735988.68"/>
    <n v="70268.45"/>
    <d v="2023-07-06T00:00:00"/>
    <n v="2023"/>
  </r>
  <r>
    <x v="5"/>
    <s v="Cassava"/>
    <x v="2"/>
    <n v="1.1796600000000002"/>
    <n v="3659756.89"/>
    <n v="69224.600000000006"/>
    <d v="2023-07-08T00:00:00"/>
    <n v="2023"/>
  </r>
  <r>
    <x v="4"/>
    <s v="Wheat"/>
    <x v="1"/>
    <n v="2.3691"/>
    <n v="1004443.44"/>
    <n v="18176.75"/>
    <d v="2024-02-05T00:00:00"/>
    <n v="2024"/>
  </r>
  <r>
    <x v="7"/>
    <s v="Sorghum"/>
    <x v="2"/>
    <n v="3.6618900000000001"/>
    <n v="929435.29"/>
    <n v="73255.41"/>
    <d v="2023-10-03T00:00:00"/>
    <n v="2023"/>
  </r>
  <r>
    <x v="8"/>
    <s v="Tomatoes"/>
    <x v="0"/>
    <n v="1.3028"/>
    <n v="273164.84999999998"/>
    <n v="48019.44"/>
    <d v="2024-02-16T00:00:00"/>
    <n v="2024"/>
  </r>
  <r>
    <x v="5"/>
    <s v="Rice"/>
    <x v="1"/>
    <n v="4.4996599999999995"/>
    <n v="523043.18"/>
    <n v="86000.98"/>
    <d v="2023-11-23T00:00:00"/>
    <n v="2023"/>
  </r>
  <r>
    <x v="1"/>
    <s v="Rice"/>
    <x v="2"/>
    <n v="2.4813200000000002"/>
    <n v="4361819.63"/>
    <n v="71915.41"/>
    <d v="2023-08-27T00:00:00"/>
    <n v="2023"/>
  </r>
  <r>
    <x v="0"/>
    <s v="Wheat"/>
    <x v="2"/>
    <n v="1.2581199999999999"/>
    <n v="1143276.29"/>
    <n v="45991"/>
    <d v="2023-09-06T00:00:00"/>
    <n v="2023"/>
  </r>
  <r>
    <x v="7"/>
    <s v="Coffee"/>
    <x v="1"/>
    <n v="4.7015900000000004"/>
    <n v="6501723.5"/>
    <n v="15293.74"/>
    <d v="2023-07-04T00:00:00"/>
    <n v="2023"/>
  </r>
  <r>
    <x v="5"/>
    <s v="Rice"/>
    <x v="0"/>
    <n v="0.26262999999999997"/>
    <n v="96020.68"/>
    <n v="92305.07"/>
    <d v="2023-12-18T00:00:00"/>
    <n v="2023"/>
  </r>
  <r>
    <x v="6"/>
    <s v="Cassava"/>
    <x v="0"/>
    <n v="4.6654900000000001"/>
    <n v="8903530.6099999994"/>
    <n v="76315.850000000006"/>
    <d v="2024-01-11T00:00:00"/>
    <n v="2024"/>
  </r>
  <r>
    <x v="9"/>
    <s v="Cassava"/>
    <x v="1"/>
    <n v="2.25007"/>
    <n v="2395999.41"/>
    <n v="45507.92"/>
    <d v="2023-06-17T00:00:00"/>
    <n v="2023"/>
  </r>
  <r>
    <x v="7"/>
    <s v="Tea"/>
    <x v="1"/>
    <n v="1.62399"/>
    <n v="1326693.78"/>
    <n v="25661.54"/>
    <d v="2024-01-29T00:00:00"/>
    <n v="2024"/>
  </r>
  <r>
    <x v="8"/>
    <s v="Wheat"/>
    <x v="0"/>
    <n v="0.88012999999999997"/>
    <n v="221166.99"/>
    <n v="28301.72"/>
    <d v="2023-07-06T00:00:00"/>
    <n v="2023"/>
  </r>
  <r>
    <x v="2"/>
    <s v="Potatoes"/>
    <x v="1"/>
    <n v="0.73272000000000004"/>
    <n v="47393.5"/>
    <n v="60552.65"/>
    <d v="2023-09-06T00:00:00"/>
    <n v="2023"/>
  </r>
  <r>
    <x v="7"/>
    <s v="Cassava"/>
    <x v="2"/>
    <n v="2.5274999999999999"/>
    <n v="3060204.49"/>
    <n v="57194.79"/>
    <d v="2023-04-17T00:00:00"/>
    <n v="2023"/>
  </r>
  <r>
    <x v="0"/>
    <s v="Tea"/>
    <x v="1"/>
    <n v="3.2231199999999998"/>
    <n v="5768024.6399999997"/>
    <n v="15181.7"/>
    <d v="2024-02-25T00:00:00"/>
    <n v="2024"/>
  </r>
  <r>
    <x v="3"/>
    <s v="Maize"/>
    <x v="0"/>
    <n v="3.9768000000000003"/>
    <n v="924689.51"/>
    <n v="57435.63"/>
    <d v="2023-04-15T00:00:00"/>
    <n v="2023"/>
  </r>
  <r>
    <x v="4"/>
    <s v="Beans"/>
    <x v="1"/>
    <n v="4.8731200000000001"/>
    <n v="2632478.92"/>
    <n v="8368.91"/>
    <d v="2023-05-08T00:00:00"/>
    <n v="2023"/>
  </r>
  <r>
    <x v="9"/>
    <s v="Beans"/>
    <x v="2"/>
    <n v="2.6627100000000001"/>
    <n v="1227253.69"/>
    <n v="2191.12"/>
    <d v="2023-07-17T00:00:00"/>
    <n v="2023"/>
  </r>
  <r>
    <x v="7"/>
    <s v="Rice"/>
    <x v="1"/>
    <n v="4.4767600000000005"/>
    <n v="4214462.1500000004"/>
    <n v="38474.29"/>
    <d v="2024-03-10T00:00:00"/>
    <n v="2024"/>
  </r>
  <r>
    <x v="6"/>
    <s v="Potatoes"/>
    <x v="0"/>
    <n v="3.59796"/>
    <n v="2088379.75"/>
    <n v="13834.29"/>
    <d v="2023-05-11T00:00:00"/>
    <n v="2023"/>
  </r>
  <r>
    <x v="6"/>
    <s v="Wheat"/>
    <x v="2"/>
    <n v="3.7497199999999999"/>
    <n v="7489928.0899999999"/>
    <n v="60364.71"/>
    <d v="2023-12-25T00:00:00"/>
    <n v="2023"/>
  </r>
  <r>
    <x v="7"/>
    <s v="Rice"/>
    <x v="2"/>
    <n v="2.96977"/>
    <n v="5329189.9000000004"/>
    <n v="92980.35"/>
    <d v="2024-03-03T00:00:00"/>
    <n v="2024"/>
  </r>
  <r>
    <x v="6"/>
    <s v="Sorghum"/>
    <x v="1"/>
    <n v="4.6994899999999999"/>
    <n v="1263322.54"/>
    <n v="36849.47"/>
    <d v="2023-09-15T00:00:00"/>
    <n v="2023"/>
  </r>
  <r>
    <x v="2"/>
    <s v="Rice"/>
    <x v="0"/>
    <n v="1.1257699999999999"/>
    <n v="262421.49"/>
    <n v="74836.399999999994"/>
    <d v="2024-01-20T00:00:00"/>
    <n v="2024"/>
  </r>
  <r>
    <x v="1"/>
    <s v="Rice"/>
    <x v="0"/>
    <n v="0.58928000000000003"/>
    <n v="418731.29"/>
    <n v="55714.77"/>
    <d v="2023-09-27T00:00:00"/>
    <n v="2023"/>
  </r>
  <r>
    <x v="7"/>
    <s v="Sorghum"/>
    <x v="1"/>
    <n v="4.0079000000000002"/>
    <n v="1196703.23"/>
    <n v="98272.89"/>
    <d v="2023-06-13T00:00:00"/>
    <n v="2023"/>
  </r>
  <r>
    <x v="0"/>
    <s v="Tea"/>
    <x v="2"/>
    <n v="3.7637399999999999"/>
    <n v="8895153.4900000002"/>
    <n v="94395.1"/>
    <d v="2023-08-11T00:00:00"/>
    <n v="2023"/>
  </r>
  <r>
    <x v="4"/>
    <s v="Sorghum"/>
    <x v="0"/>
    <n v="4.6060600000000003"/>
    <n v="13277973.91"/>
    <n v="51230.93"/>
    <d v="2023-11-13T00:00:00"/>
    <n v="2023"/>
  </r>
  <r>
    <x v="1"/>
    <s v="Potatoes"/>
    <x v="2"/>
    <n v="1.72197"/>
    <n v="1307601.17"/>
    <n v="98213.78"/>
    <d v="2023-10-02T00:00:00"/>
    <n v="2023"/>
  </r>
  <r>
    <x v="7"/>
    <s v="Wheat"/>
    <x v="2"/>
    <n v="1.20784"/>
    <n v="1444855.05"/>
    <n v="55971.47"/>
    <d v="2023-05-12T00:00:00"/>
    <n v="2023"/>
  </r>
  <r>
    <x v="7"/>
    <s v="Potatoes"/>
    <x v="0"/>
    <n v="2.34707"/>
    <n v="5737524.3399999999"/>
    <n v="46322.7"/>
    <d v="2024-01-27T00:00:00"/>
    <n v="2024"/>
  </r>
  <r>
    <x v="8"/>
    <s v="Rice"/>
    <x v="0"/>
    <n v="4.4956300000000002"/>
    <n v="6752526.1699999999"/>
    <n v="55118.239999999998"/>
    <d v="2024-02-07T00:00:00"/>
    <n v="2024"/>
  </r>
  <r>
    <x v="0"/>
    <s v="Tomatoes"/>
    <x v="1"/>
    <n v="4.9664399999999995"/>
    <n v="6933509.3099999996"/>
    <n v="69434.33"/>
    <d v="2023-12-27T00:00:00"/>
    <n v="2023"/>
  </r>
  <r>
    <x v="9"/>
    <s v="Maize"/>
    <x v="0"/>
    <n v="3.7772299999999999"/>
    <n v="2251241.92"/>
    <n v="35324.97"/>
    <d v="2024-01-08T00:00:00"/>
    <n v="2024"/>
  </r>
  <r>
    <x v="7"/>
    <s v="Potatoes"/>
    <x v="2"/>
    <n v="3.7543800000000003"/>
    <n v="8616915.9399999995"/>
    <n v="46814.07"/>
    <d v="2023-07-23T00:00:00"/>
    <n v="2023"/>
  </r>
  <r>
    <x v="6"/>
    <s v="Potatoes"/>
    <x v="2"/>
    <n v="3.8401799999999997"/>
    <n v="6388697.0199999996"/>
    <n v="46563.24"/>
    <d v="2023-11-07T00:00:00"/>
    <n v="2023"/>
  </r>
  <r>
    <x v="0"/>
    <s v="Tea"/>
    <x v="0"/>
    <n v="3.6345700000000001"/>
    <n v="6778849.5899999999"/>
    <n v="32558.240000000002"/>
    <d v="2024-03-22T00:00:00"/>
    <n v="2024"/>
  </r>
  <r>
    <x v="9"/>
    <s v="Beans"/>
    <x v="1"/>
    <n v="0.51687000000000005"/>
    <n v="587110.56999999995"/>
    <n v="48000.18"/>
    <d v="2023-04-14T00:00:00"/>
    <n v="2023"/>
  </r>
  <r>
    <x v="7"/>
    <s v="Coffee"/>
    <x v="1"/>
    <n v="4.3465699999999998"/>
    <n v="8223303.5999999996"/>
    <n v="15071.92"/>
    <d v="2024-01-07T00:00:00"/>
    <n v="2024"/>
  </r>
  <r>
    <x v="1"/>
    <s v="Coffee"/>
    <x v="2"/>
    <n v="4.7242799999999994"/>
    <n v="91233.88"/>
    <n v="54362.48"/>
    <d v="2023-10-22T00:00:00"/>
    <n v="2023"/>
  </r>
  <r>
    <x v="5"/>
    <s v="Potatoes"/>
    <x v="2"/>
    <n v="3.5209999999999999"/>
    <n v="2377567.9300000002"/>
    <n v="95599.42"/>
    <d v="2024-03-30T00:00:00"/>
    <n v="2024"/>
  </r>
  <r>
    <x v="9"/>
    <s v="Sorghum"/>
    <x v="1"/>
    <n v="4.4293000000000005"/>
    <n v="1410403.4"/>
    <n v="38800.639999999999"/>
    <d v="2023-12-07T00:00:00"/>
    <n v="2023"/>
  </r>
  <r>
    <x v="6"/>
    <s v="Tomatoes"/>
    <x v="1"/>
    <n v="2.20885"/>
    <n v="1809263.73"/>
    <n v="52498.53"/>
    <d v="2023-04-19T00:00:00"/>
    <n v="2023"/>
  </r>
  <r>
    <x v="5"/>
    <s v="Sorghum"/>
    <x v="2"/>
    <n v="1.7358399999999998"/>
    <n v="212076.25"/>
    <n v="73511.64"/>
    <d v="2023-11-25T00:00:00"/>
    <n v="2023"/>
  </r>
  <r>
    <x v="8"/>
    <s v="Coffee"/>
    <x v="1"/>
    <n v="2.5367299999999999"/>
    <n v="2276962.25"/>
    <n v="63593.32"/>
    <d v="2024-01-29T00:00:00"/>
    <n v="2024"/>
  </r>
  <r>
    <x v="5"/>
    <s v="Potatoes"/>
    <x v="0"/>
    <n v="2.33839"/>
    <n v="835218.89"/>
    <n v="87818.14"/>
    <d v="2023-12-10T00:00:00"/>
    <n v="2023"/>
  </r>
  <r>
    <x v="3"/>
    <s v="Tea"/>
    <x v="0"/>
    <n v="3.9605900000000003"/>
    <n v="3675669.12"/>
    <n v="21283.89"/>
    <d v="2024-02-03T00:00:00"/>
    <n v="2024"/>
  </r>
  <r>
    <x v="1"/>
    <s v="Coffee"/>
    <x v="0"/>
    <n v="1.81534"/>
    <n v="4510165.03"/>
    <n v="9966.52"/>
    <d v="2023-08-14T00:00:00"/>
    <n v="2023"/>
  </r>
  <r>
    <x v="8"/>
    <s v="Potatoes"/>
    <x v="1"/>
    <n v="2.19312"/>
    <n v="4553290.83"/>
    <n v="72975.429999999993"/>
    <d v="2023-12-23T00:00:00"/>
    <n v="2023"/>
  </r>
  <r>
    <x v="6"/>
    <s v="Sorghum"/>
    <x v="2"/>
    <n v="2.9341500000000003"/>
    <n v="4701833.95"/>
    <n v="21196.74"/>
    <d v="2023-11-03T00:00:00"/>
    <n v="2023"/>
  </r>
  <r>
    <x v="9"/>
    <s v="Wheat"/>
    <x v="2"/>
    <n v="2.5028899999999998"/>
    <n v="6381765.5499999998"/>
    <n v="20371.04"/>
    <d v="2023-11-07T00:00:00"/>
    <n v="2023"/>
  </r>
  <r>
    <x v="7"/>
    <s v="Coffee"/>
    <x v="0"/>
    <n v="2.23339"/>
    <n v="1777773.53"/>
    <n v="89787.75"/>
    <d v="2023-09-22T00:00:00"/>
    <n v="2023"/>
  </r>
  <r>
    <x v="5"/>
    <s v="Potatoes"/>
    <x v="1"/>
    <n v="0.51746999999999999"/>
    <n v="236503.14"/>
    <n v="10180.219999999999"/>
    <d v="2023-05-26T00:00:00"/>
    <n v="2023"/>
  </r>
  <r>
    <x v="4"/>
    <s v="Wheat"/>
    <x v="0"/>
    <n v="0.57374999999999998"/>
    <n v="1610964.52"/>
    <n v="63062.99"/>
    <d v="2024-02-05T00:00:00"/>
    <n v="2024"/>
  </r>
  <r>
    <x v="2"/>
    <s v="Maize"/>
    <x v="0"/>
    <n v="1.1837800000000001"/>
    <n v="1172998.1299999999"/>
    <n v="26897.32"/>
    <d v="2023-11-07T00:00:00"/>
    <n v="2023"/>
  </r>
  <r>
    <x v="2"/>
    <s v="Rice"/>
    <x v="2"/>
    <n v="1.9437"/>
    <n v="5116216.47"/>
    <n v="69245.399999999994"/>
    <d v="2023-07-16T00:00:00"/>
    <n v="2023"/>
  </r>
  <r>
    <x v="3"/>
    <s v="Coffee"/>
    <x v="0"/>
    <n v="0.16255"/>
    <n v="30309.24"/>
    <n v="66486.570000000007"/>
    <d v="2023-11-21T00:00:00"/>
    <n v="2023"/>
  </r>
  <r>
    <x v="2"/>
    <s v="Cassava"/>
    <x v="0"/>
    <n v="2.1584899999999996"/>
    <n v="1572554.94"/>
    <n v="20875.689999999999"/>
    <d v="2023-12-22T00:00:00"/>
    <n v="2023"/>
  </r>
  <r>
    <x v="4"/>
    <s v="Maize"/>
    <x v="0"/>
    <n v="0.13572999999999999"/>
    <n v="150425.26999999999"/>
    <n v="47997.14"/>
    <d v="2023-06-12T00:00:00"/>
    <n v="2023"/>
  </r>
  <r>
    <x v="4"/>
    <s v="Potatoes"/>
    <x v="1"/>
    <n v="2.5301900000000002"/>
    <n v="7978668.25"/>
    <n v="1979.2"/>
    <d v="2023-08-10T00:00:00"/>
    <n v="2023"/>
  </r>
  <r>
    <x v="7"/>
    <s v="Coffee"/>
    <x v="2"/>
    <n v="4.8010299999999999"/>
    <n v="5325335.12"/>
    <n v="17171.89"/>
    <d v="2023-04-20T00:00:00"/>
    <n v="2023"/>
  </r>
  <r>
    <x v="4"/>
    <s v="Coffee"/>
    <x v="0"/>
    <n v="0.77661000000000002"/>
    <n v="2510252.04"/>
    <n v="0"/>
    <d v="2024-01-25T00:00:00"/>
    <n v="2024"/>
  </r>
  <r>
    <x v="2"/>
    <s v="Coffee"/>
    <x v="1"/>
    <n v="1.5134400000000001"/>
    <n v="1723981.3"/>
    <n v="43210.78"/>
    <d v="2023-11-17T00:00:00"/>
    <n v="2023"/>
  </r>
  <r>
    <x v="2"/>
    <s v="Coffee"/>
    <x v="2"/>
    <n v="3.52684"/>
    <n v="3521681.64"/>
    <n v="47891.29"/>
    <d v="2023-08-03T00:00:00"/>
    <n v="2023"/>
  </r>
  <r>
    <x v="1"/>
    <s v="Wheat"/>
    <x v="1"/>
    <n v="3.2177800000000003"/>
    <n v="297816.8"/>
    <n v="54824.08"/>
    <d v="2024-03-16T00:00:00"/>
    <n v="2024"/>
  </r>
  <r>
    <x v="7"/>
    <s v="Beans"/>
    <x v="0"/>
    <n v="2.8220399999999999"/>
    <n v="2011947.46"/>
    <n v="56458.31"/>
    <d v="2023-09-02T00:00:00"/>
    <n v="2023"/>
  </r>
  <r>
    <x v="2"/>
    <s v="Cassava"/>
    <x v="1"/>
    <n v="0.91148000000000007"/>
    <n v="963854.1"/>
    <n v="41475.94"/>
    <d v="2023-12-13T00:00:00"/>
    <n v="2023"/>
  </r>
  <r>
    <x v="0"/>
    <s v="Sorghum"/>
    <x v="1"/>
    <n v="0.13775000000000001"/>
    <n v="270056.56"/>
    <n v="53442.79"/>
    <d v="2024-01-23T00:00:00"/>
    <n v="2024"/>
  </r>
  <r>
    <x v="7"/>
    <s v="Maize"/>
    <x v="2"/>
    <n v="1.26677"/>
    <n v="3096677.28"/>
    <n v="86398.23"/>
    <d v="2024-01-02T00:00:00"/>
    <n v="2024"/>
  </r>
  <r>
    <x v="4"/>
    <s v="Potatoes"/>
    <x v="2"/>
    <n v="2.8861300000000001"/>
    <n v="1033984.93"/>
    <n v="24306.75"/>
    <d v="2024-01-28T00:00:00"/>
    <n v="2024"/>
  </r>
  <r>
    <x v="7"/>
    <s v="Rice"/>
    <x v="1"/>
    <n v="1.60276"/>
    <n v="1982812.86"/>
    <n v="18609"/>
    <d v="2023-05-13T00:00:00"/>
    <n v="2023"/>
  </r>
  <r>
    <x v="9"/>
    <s v="Tomatoes"/>
    <x v="2"/>
    <n v="0.30387000000000003"/>
    <n v="246058.12"/>
    <n v="61649.8"/>
    <d v="2024-02-24T00:00:00"/>
    <n v="2024"/>
  </r>
  <r>
    <x v="7"/>
    <s v="Wheat"/>
    <x v="1"/>
    <n v="2.0159199999999999"/>
    <n v="495694.57"/>
    <n v="14602.01"/>
    <d v="2024-01-04T00:00:00"/>
    <n v="2024"/>
  </r>
  <r>
    <x v="4"/>
    <s v="Tomatoes"/>
    <x v="0"/>
    <n v="3.5339200000000002"/>
    <n v="895921.17"/>
    <n v="7408.42"/>
    <d v="2023-12-05T00:00:00"/>
    <n v="2023"/>
  </r>
  <r>
    <x v="8"/>
    <s v="Tea"/>
    <x v="0"/>
    <n v="3.0502199999999999"/>
    <n v="7294634.6799999997"/>
    <n v="50952.31"/>
    <d v="2023-08-10T00:00:00"/>
    <n v="2023"/>
  </r>
  <r>
    <x v="0"/>
    <s v="Coffee"/>
    <x v="2"/>
    <n v="0.79758000000000007"/>
    <n v="390689.14"/>
    <n v="65730.27"/>
    <d v="2023-06-22T00:00:00"/>
    <n v="2023"/>
  </r>
  <r>
    <x v="1"/>
    <s v="Tea"/>
    <x v="2"/>
    <n v="0.55413000000000001"/>
    <n v="429384.25"/>
    <n v="85549.6"/>
    <d v="2023-04-24T00:00:00"/>
    <n v="2023"/>
  </r>
  <r>
    <x v="6"/>
    <s v="Tea"/>
    <x v="2"/>
    <n v="2.2459799999999999"/>
    <n v="3613544.64"/>
    <n v="32589.43"/>
    <d v="2024-03-17T00:00:00"/>
    <n v="2024"/>
  </r>
  <r>
    <x v="7"/>
    <s v="Tomatoes"/>
    <x v="2"/>
    <n v="4.4923900000000003"/>
    <n v="5456498.2199999997"/>
    <n v="46147.22"/>
    <d v="2023-04-17T00:00:00"/>
    <n v="2023"/>
  </r>
  <r>
    <x v="3"/>
    <s v="Cassava"/>
    <x v="0"/>
    <n v="1.5730299999999999"/>
    <n v="2821749.35"/>
    <n v="48805.58"/>
    <d v="2023-11-13T00:00:00"/>
    <n v="2023"/>
  </r>
  <r>
    <x v="0"/>
    <s v="Rice"/>
    <x v="0"/>
    <n v="1.9685299999999999"/>
    <n v="234768.86"/>
    <n v="73963.53"/>
    <d v="2023-11-11T00:00:00"/>
    <n v="2023"/>
  </r>
  <r>
    <x v="4"/>
    <s v="Rice"/>
    <x v="2"/>
    <n v="1.2200499999999999"/>
    <n v="265885.5"/>
    <n v="23909.22"/>
    <d v="2024-02-20T00:00:00"/>
    <n v="2024"/>
  </r>
  <r>
    <x v="3"/>
    <s v="Tea"/>
    <x v="2"/>
    <n v="1.97502"/>
    <n v="1433379.46"/>
    <n v="21749.66"/>
    <d v="2023-06-21T00:00:00"/>
    <n v="2023"/>
  </r>
  <r>
    <x v="3"/>
    <s v="Cassava"/>
    <x v="1"/>
    <n v="3.2209599999999998"/>
    <n v="35650.230000000003"/>
    <n v="13071.97"/>
    <d v="2023-11-27T00:00:00"/>
    <n v="2023"/>
  </r>
  <r>
    <x v="7"/>
    <s v="Maize"/>
    <x v="1"/>
    <n v="0.13463"/>
    <n v="102032.31"/>
    <n v="56651.74"/>
    <d v="2024-01-19T00:00:00"/>
    <n v="2024"/>
  </r>
  <r>
    <x v="0"/>
    <s v="Maize"/>
    <x v="2"/>
    <n v="0.89490999999999998"/>
    <n v="217859.75"/>
    <n v="35297.769999999997"/>
    <d v="2023-12-13T00:00:00"/>
    <n v="2023"/>
  </r>
  <r>
    <x v="7"/>
    <s v="Tomatoes"/>
    <x v="2"/>
    <n v="3.0003600000000001"/>
    <n v="6232428.2000000002"/>
    <n v="81857.72"/>
    <d v="2024-03-04T00:00:00"/>
    <n v="2024"/>
  </r>
  <r>
    <x v="4"/>
    <s v="Tea"/>
    <x v="0"/>
    <n v="0.54758000000000007"/>
    <n v="111477.32"/>
    <n v="78985.75"/>
    <d v="2024-01-11T00:00:00"/>
    <n v="2024"/>
  </r>
  <r>
    <x v="0"/>
    <s v="Cassava"/>
    <x v="0"/>
    <n v="4.1781199999999998"/>
    <n v="6936162.6100000003"/>
    <n v="86590.45"/>
    <d v="2023-10-03T00:00:00"/>
    <n v="2023"/>
  </r>
  <r>
    <x v="6"/>
    <s v="Potatoes"/>
    <x v="1"/>
    <n v="1.6637899999999999"/>
    <n v="2069510.18"/>
    <n v="88586.17"/>
    <d v="2023-11-23T00:00:00"/>
    <n v="2023"/>
  </r>
  <r>
    <x v="1"/>
    <s v="Wheat"/>
    <x v="1"/>
    <n v="1.86856"/>
    <n v="2209724.2999999998"/>
    <n v="59199.47"/>
    <d v="2023-09-05T00:00:00"/>
    <n v="2023"/>
  </r>
  <r>
    <x v="5"/>
    <s v="Coffee"/>
    <x v="0"/>
    <n v="4.0689500000000001"/>
    <n v="6778792.5800000001"/>
    <n v="73148.88"/>
    <d v="2023-10-11T00:00:00"/>
    <n v="2023"/>
  </r>
  <r>
    <x v="3"/>
    <s v="Rice"/>
    <x v="2"/>
    <n v="2.61469"/>
    <n v="3101382.12"/>
    <n v="23725.24"/>
    <d v="2023-07-07T00:00:00"/>
    <n v="2023"/>
  </r>
  <r>
    <x v="1"/>
    <s v="Tea"/>
    <x v="1"/>
    <n v="0.65495000000000003"/>
    <n v="31489.21"/>
    <n v="29723.21"/>
    <d v="2023-11-26T00:00:00"/>
    <n v="2023"/>
  </r>
  <r>
    <x v="0"/>
    <s v="Sorghum"/>
    <x v="0"/>
    <n v="0.37445000000000001"/>
    <n v="47454.39"/>
    <n v="82273.66"/>
    <d v="2023-05-19T00:00:00"/>
    <n v="2023"/>
  </r>
  <r>
    <x v="9"/>
    <s v="Tomatoes"/>
    <x v="1"/>
    <n v="3.5728899999999997"/>
    <n v="2399684.0499999998"/>
    <n v="35333.53"/>
    <d v="2023-10-25T00:00:00"/>
    <n v="2023"/>
  </r>
  <r>
    <x v="9"/>
    <s v="Maize"/>
    <x v="1"/>
    <n v="1.4882299999999999"/>
    <n v="864482.74"/>
    <n v="16980.580000000002"/>
    <d v="2024-03-04T00:00:00"/>
    <n v="2024"/>
  </r>
  <r>
    <x v="2"/>
    <s v="Maize"/>
    <x v="0"/>
    <n v="1.3298699999999999"/>
    <n v="4513685.17"/>
    <n v="81393.02"/>
    <d v="2023-10-15T00:00:00"/>
    <n v="2023"/>
  </r>
  <r>
    <x v="8"/>
    <s v="Potatoes"/>
    <x v="2"/>
    <n v="0.17388000000000001"/>
    <n v="21155.21"/>
    <n v="3310.6"/>
    <d v="2023-06-20T00:00:00"/>
    <n v="2023"/>
  </r>
  <r>
    <x v="9"/>
    <s v="Rice"/>
    <x v="0"/>
    <n v="3.7824200000000001"/>
    <n v="1111629.03"/>
    <n v="94193.14"/>
    <d v="2024-01-04T00:00:00"/>
    <n v="2024"/>
  </r>
  <r>
    <x v="4"/>
    <s v="Wheat"/>
    <x v="2"/>
    <n v="0.23961000000000002"/>
    <n v="235063.02"/>
    <n v="95959.19"/>
    <d v="2023-06-26T00:00:00"/>
    <n v="2023"/>
  </r>
  <r>
    <x v="4"/>
    <s v="Beans"/>
    <x v="0"/>
    <n v="1.80297"/>
    <n v="3108079.04"/>
    <n v="79023.56"/>
    <d v="2023-08-27T00:00:00"/>
    <n v="2023"/>
  </r>
  <r>
    <x v="1"/>
    <s v="Cassava"/>
    <x v="1"/>
    <n v="4.2310400000000001"/>
    <n v="6774683.71"/>
    <n v="48535.98"/>
    <d v="2023-04-26T00:00:00"/>
    <n v="2023"/>
  </r>
  <r>
    <x v="2"/>
    <s v="Cassava"/>
    <x v="1"/>
    <n v="4.2861499999999992"/>
    <n v="3361693.88"/>
    <n v="17485.82"/>
    <d v="2023-04-13T00:00:00"/>
    <n v="2023"/>
  </r>
  <r>
    <x v="3"/>
    <s v="Potatoes"/>
    <x v="2"/>
    <n v="2.0230999999999999"/>
    <n v="1024742.64"/>
    <n v="27940.080000000002"/>
    <d v="2023-04-07T00:00:00"/>
    <n v="2023"/>
  </r>
  <r>
    <x v="3"/>
    <s v="Beans"/>
    <x v="2"/>
    <n v="3.2232699999999999"/>
    <n v="5953618.21"/>
    <n v="68258.75"/>
    <d v="2023-09-11T00:00:00"/>
    <n v="2023"/>
  </r>
</pivotCacheRecords>
</file>

<file path=xl/pivotCache/pivotCacheRecords2.xml><?xml version="1.0" encoding="utf-8"?>
<pivotCacheRecords xmlns="http://schemas.openxmlformats.org/spreadsheetml/2006/main" xmlns:r="http://schemas.openxmlformats.org/officeDocument/2006/relationships" count="362">
  <r>
    <x v="0"/>
    <x v="0"/>
    <x v="0"/>
    <x v="0"/>
    <n v="2510066.7200000002"/>
    <n v="8977.19"/>
    <d v="2023-11-02T00:00:00"/>
    <x v="0"/>
    <n v="2501089.5300000003"/>
  </r>
  <r>
    <x v="1"/>
    <x v="1"/>
    <x v="1"/>
    <x v="1"/>
    <n v="4469713.42"/>
    <n v="47882.55"/>
    <d v="2023-09-07T00:00:00"/>
    <x v="0"/>
    <n v="4421830.87"/>
  </r>
  <r>
    <x v="2"/>
    <x v="2"/>
    <x v="0"/>
    <x v="2"/>
    <n v="9283667.0299999993"/>
    <n v="69370.320000000007"/>
    <d v="2023-12-28T00:00:00"/>
    <x v="0"/>
    <n v="9214296.709999999"/>
  </r>
  <r>
    <x v="3"/>
    <x v="0"/>
    <x v="1"/>
    <x v="3"/>
    <n v="82066.2"/>
    <n v="43454.15"/>
    <d v="2024-01-08T00:00:00"/>
    <x v="1"/>
    <n v="38612.049999999996"/>
  </r>
  <r>
    <x v="4"/>
    <x v="3"/>
    <x v="1"/>
    <x v="4"/>
    <n v="1068176.53"/>
    <n v="54319.48"/>
    <d v="2023-10-13T00:00:00"/>
    <x v="0"/>
    <n v="1013857.05"/>
  </r>
  <r>
    <x v="5"/>
    <x v="0"/>
    <x v="1"/>
    <x v="5"/>
    <n v="2988889.22"/>
    <n v="44731.25"/>
    <d v="2023-11-20T00:00:00"/>
    <x v="0"/>
    <n v="2944157.97"/>
  </r>
  <r>
    <x v="0"/>
    <x v="4"/>
    <x v="0"/>
    <x v="6"/>
    <n v="2146124.33"/>
    <n v="80654.179999999993"/>
    <d v="2023-05-26T00:00:00"/>
    <x v="0"/>
    <n v="2065470.1500000001"/>
  </r>
  <r>
    <x v="6"/>
    <x v="3"/>
    <x v="1"/>
    <x v="7"/>
    <n v="1438937.21"/>
    <n v="21508.58"/>
    <d v="2023-04-14T00:00:00"/>
    <x v="0"/>
    <n v="1417428.63"/>
  </r>
  <r>
    <x v="1"/>
    <x v="3"/>
    <x v="2"/>
    <x v="8"/>
    <n v="74047.42"/>
    <n v="31939.83"/>
    <d v="2024-03-09T00:00:00"/>
    <x v="1"/>
    <n v="42107.59"/>
  </r>
  <r>
    <x v="1"/>
    <x v="0"/>
    <x v="0"/>
    <x v="9"/>
    <n v="1058128.01"/>
    <n v="33519.18"/>
    <d v="2023-10-03T00:00:00"/>
    <x v="0"/>
    <n v="1024608.83"/>
  </r>
  <r>
    <x v="6"/>
    <x v="4"/>
    <x v="2"/>
    <x v="10"/>
    <n v="511977"/>
    <n v="55055.360000000001"/>
    <d v="2023-06-09T00:00:00"/>
    <x v="0"/>
    <n v="456921.64"/>
  </r>
  <r>
    <x v="0"/>
    <x v="2"/>
    <x v="0"/>
    <x v="11"/>
    <n v="1406519.38"/>
    <n v="78349.89"/>
    <d v="2024-03-13T00:00:00"/>
    <x v="1"/>
    <n v="1328169.49"/>
  </r>
  <r>
    <x v="1"/>
    <x v="5"/>
    <x v="0"/>
    <x v="12"/>
    <n v="1049041.1599999999"/>
    <n v="87918.06"/>
    <d v="2023-04-29T00:00:00"/>
    <x v="0"/>
    <n v="961123.09999999986"/>
  </r>
  <r>
    <x v="4"/>
    <x v="6"/>
    <x v="2"/>
    <x v="13"/>
    <n v="982397.85"/>
    <n v="24932.05"/>
    <d v="2023-07-07T00:00:00"/>
    <x v="0"/>
    <n v="957465.79999999993"/>
  </r>
  <r>
    <x v="7"/>
    <x v="3"/>
    <x v="0"/>
    <x v="14"/>
    <n v="1103660.8600000001"/>
    <n v="71165.240000000005"/>
    <d v="2024-01-31T00:00:00"/>
    <x v="1"/>
    <n v="1032495.6200000001"/>
  </r>
  <r>
    <x v="0"/>
    <x v="3"/>
    <x v="1"/>
    <x v="15"/>
    <n v="378692.05"/>
    <n v="15501.14"/>
    <d v="2024-01-01T00:00:00"/>
    <x v="1"/>
    <n v="363190.91"/>
  </r>
  <r>
    <x v="3"/>
    <x v="7"/>
    <x v="1"/>
    <x v="16"/>
    <n v="4425826.45"/>
    <n v="67765.710000000006"/>
    <d v="2023-12-20T00:00:00"/>
    <x v="0"/>
    <n v="4358060.74"/>
  </r>
  <r>
    <x v="5"/>
    <x v="8"/>
    <x v="0"/>
    <x v="17"/>
    <n v="7200831.2699999996"/>
    <n v="73420.23"/>
    <d v="2023-06-13T00:00:00"/>
    <x v="0"/>
    <n v="7127411.0399999991"/>
  </r>
  <r>
    <x v="8"/>
    <x v="2"/>
    <x v="0"/>
    <x v="18"/>
    <n v="1616547.9"/>
    <n v="70673.09"/>
    <d v="2023-11-25T00:00:00"/>
    <x v="0"/>
    <n v="1545874.8099999998"/>
  </r>
  <r>
    <x v="8"/>
    <x v="1"/>
    <x v="1"/>
    <x v="19"/>
    <n v="2299065.6800000002"/>
    <n v="28199.33"/>
    <d v="2023-09-29T00:00:00"/>
    <x v="0"/>
    <n v="2270866.35"/>
  </r>
  <r>
    <x v="7"/>
    <x v="3"/>
    <x v="1"/>
    <x v="20"/>
    <n v="87042.17"/>
    <n v="0"/>
    <d v="2023-09-30T00:00:00"/>
    <x v="0"/>
    <n v="87042.17"/>
  </r>
  <r>
    <x v="2"/>
    <x v="6"/>
    <x v="0"/>
    <x v="21"/>
    <n v="144718.38"/>
    <n v="33624.629999999997"/>
    <d v="2023-09-08T00:00:00"/>
    <x v="0"/>
    <n v="111093.75"/>
  </r>
  <r>
    <x v="1"/>
    <x v="9"/>
    <x v="2"/>
    <x v="22"/>
    <n v="1565980.97"/>
    <n v="39722.28"/>
    <d v="2023-04-13T00:00:00"/>
    <x v="0"/>
    <n v="1526258.69"/>
  </r>
  <r>
    <x v="3"/>
    <x v="5"/>
    <x v="0"/>
    <x v="23"/>
    <n v="1688602"/>
    <n v="81560.09"/>
    <d v="2023-12-18T00:00:00"/>
    <x v="0"/>
    <n v="1607041.91"/>
  </r>
  <r>
    <x v="3"/>
    <x v="2"/>
    <x v="0"/>
    <x v="24"/>
    <n v="357905.89"/>
    <n v="61415.92"/>
    <d v="2023-05-01T00:00:00"/>
    <x v="0"/>
    <n v="296489.97000000003"/>
  </r>
  <r>
    <x v="8"/>
    <x v="5"/>
    <x v="1"/>
    <x v="25"/>
    <n v="3723377.36"/>
    <n v="5548.35"/>
    <d v="2023-08-19T00:00:00"/>
    <x v="0"/>
    <n v="3717829.01"/>
  </r>
  <r>
    <x v="7"/>
    <x v="4"/>
    <x v="1"/>
    <x v="26"/>
    <n v="4445578.1100000003"/>
    <n v="66182.13"/>
    <d v="2023-04-28T00:00:00"/>
    <x v="0"/>
    <n v="4379395.9800000004"/>
  </r>
  <r>
    <x v="1"/>
    <x v="8"/>
    <x v="2"/>
    <x v="27"/>
    <n v="23939.11"/>
    <n v="45767.92"/>
    <d v="2024-02-17T00:00:00"/>
    <x v="1"/>
    <n v="-21828.809999999998"/>
  </r>
  <r>
    <x v="3"/>
    <x v="4"/>
    <x v="1"/>
    <x v="28"/>
    <n v="6197012.6100000003"/>
    <n v="97424.01"/>
    <d v="2023-06-28T00:00:00"/>
    <x v="0"/>
    <n v="6099588.6000000006"/>
  </r>
  <r>
    <x v="5"/>
    <x v="6"/>
    <x v="2"/>
    <x v="29"/>
    <n v="4936785.8"/>
    <n v="19026.09"/>
    <d v="2023-12-11T00:00:00"/>
    <x v="0"/>
    <n v="4917759.71"/>
  </r>
  <r>
    <x v="3"/>
    <x v="0"/>
    <x v="2"/>
    <x v="30"/>
    <n v="10967465.49"/>
    <n v="56080.06"/>
    <d v="2024-02-14T00:00:00"/>
    <x v="1"/>
    <n v="10911385.43"/>
  </r>
  <r>
    <x v="8"/>
    <x v="3"/>
    <x v="0"/>
    <x v="31"/>
    <n v="7739319.5300000003"/>
    <n v="3865.87"/>
    <d v="2023-11-24T00:00:00"/>
    <x v="0"/>
    <n v="7735453.6600000001"/>
  </r>
  <r>
    <x v="8"/>
    <x v="4"/>
    <x v="2"/>
    <x v="32"/>
    <n v="4270050.0999999996"/>
    <n v="80737.55"/>
    <d v="2023-04-14T00:00:00"/>
    <x v="0"/>
    <n v="4189312.55"/>
  </r>
  <r>
    <x v="2"/>
    <x v="7"/>
    <x v="1"/>
    <x v="33"/>
    <n v="9437532.8599999994"/>
    <n v="78115.179999999993"/>
    <d v="2023-11-09T00:00:00"/>
    <x v="0"/>
    <n v="9359417.6799999997"/>
  </r>
  <r>
    <x v="6"/>
    <x v="1"/>
    <x v="1"/>
    <x v="34"/>
    <n v="590965.81000000006"/>
    <n v="39185.83"/>
    <d v="2024-01-17T00:00:00"/>
    <x v="1"/>
    <n v="551779.9800000001"/>
  </r>
  <r>
    <x v="0"/>
    <x v="0"/>
    <x v="2"/>
    <x v="35"/>
    <n v="1659464.42"/>
    <n v="60816.12"/>
    <d v="2023-11-19T00:00:00"/>
    <x v="0"/>
    <n v="1598648.2999999998"/>
  </r>
  <r>
    <x v="2"/>
    <x v="2"/>
    <x v="2"/>
    <x v="36"/>
    <n v="735882.7"/>
    <n v="71245"/>
    <d v="2023-07-09T00:00:00"/>
    <x v="0"/>
    <n v="664637.69999999995"/>
  </r>
  <r>
    <x v="6"/>
    <x v="7"/>
    <x v="2"/>
    <x v="37"/>
    <n v="3413861.38"/>
    <n v="29000.07"/>
    <d v="2024-02-15T00:00:00"/>
    <x v="1"/>
    <n v="3384861.31"/>
  </r>
  <r>
    <x v="9"/>
    <x v="3"/>
    <x v="2"/>
    <x v="38"/>
    <n v="4437872.3899999997"/>
    <n v="81451.600000000006"/>
    <d v="2024-01-27T00:00:00"/>
    <x v="1"/>
    <n v="4356420.79"/>
  </r>
  <r>
    <x v="7"/>
    <x v="5"/>
    <x v="0"/>
    <x v="39"/>
    <n v="7432067.2699999996"/>
    <n v="74398.009999999995"/>
    <d v="2023-07-29T00:00:00"/>
    <x v="0"/>
    <n v="7357669.2599999998"/>
  </r>
  <r>
    <x v="0"/>
    <x v="9"/>
    <x v="0"/>
    <x v="40"/>
    <n v="3350264.05"/>
    <n v="48178.99"/>
    <d v="2023-07-07T00:00:00"/>
    <x v="0"/>
    <n v="3302085.0599999996"/>
  </r>
  <r>
    <x v="9"/>
    <x v="3"/>
    <x v="1"/>
    <x v="41"/>
    <n v="3823067.26"/>
    <n v="19668.53"/>
    <d v="2023-11-03T00:00:00"/>
    <x v="0"/>
    <n v="3803398.73"/>
  </r>
  <r>
    <x v="4"/>
    <x v="3"/>
    <x v="2"/>
    <x v="42"/>
    <n v="54747.34"/>
    <n v="93685.31"/>
    <d v="2023-07-21T00:00:00"/>
    <x v="0"/>
    <n v="-38937.97"/>
  </r>
  <r>
    <x v="5"/>
    <x v="6"/>
    <x v="2"/>
    <x v="43"/>
    <n v="1349965.17"/>
    <n v="24639.87"/>
    <d v="2023-12-11T00:00:00"/>
    <x v="0"/>
    <n v="1325325.2999999998"/>
  </r>
  <r>
    <x v="3"/>
    <x v="4"/>
    <x v="2"/>
    <x v="44"/>
    <n v="1487959.84"/>
    <n v="66095.66"/>
    <d v="2024-01-07T00:00:00"/>
    <x v="1"/>
    <n v="1421864.1800000002"/>
  </r>
  <r>
    <x v="3"/>
    <x v="8"/>
    <x v="2"/>
    <x v="45"/>
    <n v="4238809.32"/>
    <n v="87108.86"/>
    <d v="2023-10-13T00:00:00"/>
    <x v="0"/>
    <n v="4151700.4600000004"/>
  </r>
  <r>
    <x v="0"/>
    <x v="5"/>
    <x v="1"/>
    <x v="46"/>
    <n v="2660914.8199999998"/>
    <n v="0"/>
    <d v="2023-04-12T00:00:00"/>
    <x v="0"/>
    <n v="2660914.8199999998"/>
  </r>
  <r>
    <x v="4"/>
    <x v="0"/>
    <x v="2"/>
    <x v="47"/>
    <n v="3771136.89"/>
    <n v="43305.06"/>
    <d v="2024-02-17T00:00:00"/>
    <x v="1"/>
    <n v="3727831.83"/>
  </r>
  <r>
    <x v="3"/>
    <x v="7"/>
    <x v="1"/>
    <x v="48"/>
    <n v="171943.26"/>
    <n v="56929.32"/>
    <d v="2023-04-16T00:00:00"/>
    <x v="0"/>
    <n v="115013.94"/>
  </r>
  <r>
    <x v="3"/>
    <x v="2"/>
    <x v="0"/>
    <x v="49"/>
    <n v="158280.84"/>
    <n v="16592.11"/>
    <d v="2024-01-07T00:00:00"/>
    <x v="1"/>
    <n v="141688.72999999998"/>
  </r>
  <r>
    <x v="7"/>
    <x v="0"/>
    <x v="2"/>
    <x v="50"/>
    <n v="992082.72"/>
    <n v="30909.69"/>
    <d v="2023-06-21T00:00:00"/>
    <x v="0"/>
    <n v="961173.03"/>
  </r>
  <r>
    <x v="7"/>
    <x v="6"/>
    <x v="1"/>
    <x v="51"/>
    <n v="2213176.94"/>
    <n v="4087.29"/>
    <d v="2023-10-25T00:00:00"/>
    <x v="0"/>
    <n v="2209089.65"/>
  </r>
  <r>
    <x v="7"/>
    <x v="0"/>
    <x v="2"/>
    <x v="52"/>
    <n v="433011.51"/>
    <n v="17592.439999999999"/>
    <d v="2023-09-09T00:00:00"/>
    <x v="0"/>
    <n v="415419.07"/>
  </r>
  <r>
    <x v="9"/>
    <x v="0"/>
    <x v="2"/>
    <x v="53"/>
    <n v="11567139.970000001"/>
    <n v="7176.35"/>
    <d v="2023-05-26T00:00:00"/>
    <x v="0"/>
    <n v="11559963.620000001"/>
  </r>
  <r>
    <x v="7"/>
    <x v="0"/>
    <x v="2"/>
    <x v="54"/>
    <n v="8050145.21"/>
    <n v="17018.48"/>
    <d v="2024-03-19T00:00:00"/>
    <x v="1"/>
    <n v="8033126.7299999995"/>
  </r>
  <r>
    <x v="2"/>
    <x v="6"/>
    <x v="0"/>
    <x v="55"/>
    <n v="3604538.73"/>
    <n v="9643.57"/>
    <d v="2023-06-07T00:00:00"/>
    <x v="0"/>
    <n v="3594895.16"/>
  </r>
  <r>
    <x v="1"/>
    <x v="3"/>
    <x v="0"/>
    <x v="56"/>
    <n v="4937032.7300000004"/>
    <n v="96990.95"/>
    <d v="2023-11-13T00:00:00"/>
    <x v="0"/>
    <n v="4840041.78"/>
  </r>
  <r>
    <x v="7"/>
    <x v="5"/>
    <x v="0"/>
    <x v="57"/>
    <n v="8647735.0999999996"/>
    <n v="75855.289999999994"/>
    <d v="2023-04-22T00:00:00"/>
    <x v="0"/>
    <n v="8571879.8100000005"/>
  </r>
  <r>
    <x v="4"/>
    <x v="3"/>
    <x v="1"/>
    <x v="58"/>
    <n v="770084.25"/>
    <n v="36889.75"/>
    <d v="2023-07-06T00:00:00"/>
    <x v="0"/>
    <n v="733194.5"/>
  </r>
  <r>
    <x v="1"/>
    <x v="2"/>
    <x v="1"/>
    <x v="59"/>
    <n v="1828973.89"/>
    <n v="40623.32"/>
    <d v="2023-05-26T00:00:00"/>
    <x v="0"/>
    <n v="1788350.5699999998"/>
  </r>
  <r>
    <x v="7"/>
    <x v="6"/>
    <x v="0"/>
    <x v="60"/>
    <n v="4391939.5199999996"/>
    <n v="5466.73"/>
    <d v="2023-09-30T00:00:00"/>
    <x v="0"/>
    <n v="4386472.7899999991"/>
  </r>
  <r>
    <x v="0"/>
    <x v="0"/>
    <x v="2"/>
    <x v="61"/>
    <n v="178457.7"/>
    <n v="65502.14"/>
    <d v="2024-01-21T00:00:00"/>
    <x v="1"/>
    <n v="112955.56000000001"/>
  </r>
  <r>
    <x v="0"/>
    <x v="8"/>
    <x v="0"/>
    <x v="62"/>
    <n v="447127.11"/>
    <n v="93224.01"/>
    <d v="2023-07-30T00:00:00"/>
    <x v="0"/>
    <n v="353903.1"/>
  </r>
  <r>
    <x v="8"/>
    <x v="1"/>
    <x v="2"/>
    <x v="63"/>
    <n v="1945146.42"/>
    <n v="82203.89"/>
    <d v="2024-01-06T00:00:00"/>
    <x v="1"/>
    <n v="1862942.53"/>
  </r>
  <r>
    <x v="9"/>
    <x v="7"/>
    <x v="0"/>
    <x v="64"/>
    <n v="1684940.71"/>
    <n v="78430.070000000007"/>
    <d v="2023-04-15T00:00:00"/>
    <x v="0"/>
    <n v="1606510.64"/>
  </r>
  <r>
    <x v="8"/>
    <x v="0"/>
    <x v="1"/>
    <x v="65"/>
    <n v="3476854.88"/>
    <n v="52180.3"/>
    <d v="2023-06-23T00:00:00"/>
    <x v="0"/>
    <n v="3424674.58"/>
  </r>
  <r>
    <x v="9"/>
    <x v="7"/>
    <x v="0"/>
    <x v="66"/>
    <n v="1780451.36"/>
    <n v="95238.12"/>
    <d v="2023-10-24T00:00:00"/>
    <x v="0"/>
    <n v="1685213.2400000002"/>
  </r>
  <r>
    <x v="8"/>
    <x v="0"/>
    <x v="0"/>
    <x v="67"/>
    <n v="86179.06"/>
    <n v="5480.61"/>
    <d v="2023-05-11T00:00:00"/>
    <x v="0"/>
    <n v="80698.45"/>
  </r>
  <r>
    <x v="4"/>
    <x v="0"/>
    <x v="2"/>
    <x v="68"/>
    <n v="149853.39000000001"/>
    <n v="73970.75"/>
    <d v="2024-01-09T00:00:00"/>
    <x v="1"/>
    <n v="75882.640000000014"/>
  </r>
  <r>
    <x v="9"/>
    <x v="0"/>
    <x v="2"/>
    <x v="69"/>
    <n v="1021542.37"/>
    <n v="49150.16"/>
    <d v="2023-05-27T00:00:00"/>
    <x v="0"/>
    <n v="972392.21"/>
  </r>
  <r>
    <x v="3"/>
    <x v="6"/>
    <x v="1"/>
    <x v="70"/>
    <n v="2246011.06"/>
    <n v="30276.720000000001"/>
    <d v="2023-04-05T00:00:00"/>
    <x v="0"/>
    <n v="2215734.34"/>
  </r>
  <r>
    <x v="4"/>
    <x v="4"/>
    <x v="1"/>
    <x v="71"/>
    <n v="1846530.81"/>
    <n v="71720.75"/>
    <d v="2023-11-30T00:00:00"/>
    <x v="0"/>
    <n v="1774810.06"/>
  </r>
  <r>
    <x v="8"/>
    <x v="7"/>
    <x v="1"/>
    <x v="72"/>
    <n v="166173.5"/>
    <n v="76433.17"/>
    <d v="2023-10-27T00:00:00"/>
    <x v="0"/>
    <n v="89740.33"/>
  </r>
  <r>
    <x v="0"/>
    <x v="6"/>
    <x v="1"/>
    <x v="73"/>
    <n v="163208.94"/>
    <n v="21053.39"/>
    <d v="2023-10-15T00:00:00"/>
    <x v="0"/>
    <n v="142155.54999999999"/>
  </r>
  <r>
    <x v="1"/>
    <x v="7"/>
    <x v="2"/>
    <x v="74"/>
    <n v="476825.81"/>
    <n v="34821.35"/>
    <d v="2023-04-02T00:00:00"/>
    <x v="0"/>
    <n v="442004.46"/>
  </r>
  <r>
    <x v="0"/>
    <x v="8"/>
    <x v="2"/>
    <x v="75"/>
    <n v="108954.11"/>
    <n v="97011.26"/>
    <d v="2024-02-27T00:00:00"/>
    <x v="1"/>
    <n v="11942.850000000006"/>
  </r>
  <r>
    <x v="5"/>
    <x v="5"/>
    <x v="0"/>
    <x v="76"/>
    <n v="104828.04"/>
    <n v="45975.91"/>
    <d v="2023-10-10T00:00:00"/>
    <x v="0"/>
    <n v="58852.12999999999"/>
  </r>
  <r>
    <x v="1"/>
    <x v="3"/>
    <x v="1"/>
    <x v="77"/>
    <n v="65865.59"/>
    <n v="67813.67"/>
    <d v="2023-11-19T00:00:00"/>
    <x v="0"/>
    <n v="-1948.0800000000017"/>
  </r>
  <r>
    <x v="9"/>
    <x v="3"/>
    <x v="2"/>
    <x v="78"/>
    <n v="5811807.6100000003"/>
    <n v="63180.24"/>
    <d v="2023-09-14T00:00:00"/>
    <x v="0"/>
    <n v="5748627.3700000001"/>
  </r>
  <r>
    <x v="7"/>
    <x v="7"/>
    <x v="0"/>
    <x v="79"/>
    <n v="463657.24"/>
    <n v="10047.26"/>
    <d v="2023-05-26T00:00:00"/>
    <x v="0"/>
    <n v="453609.98"/>
  </r>
  <r>
    <x v="6"/>
    <x v="3"/>
    <x v="2"/>
    <x v="80"/>
    <n v="356674.01"/>
    <n v="4752.76"/>
    <d v="2023-09-16T00:00:00"/>
    <x v="0"/>
    <n v="351921.25"/>
  </r>
  <r>
    <x v="9"/>
    <x v="1"/>
    <x v="1"/>
    <x v="81"/>
    <n v="850691.9"/>
    <n v="16127.07"/>
    <d v="2023-06-09T00:00:00"/>
    <x v="0"/>
    <n v="834564.83000000007"/>
  </r>
  <r>
    <x v="6"/>
    <x v="2"/>
    <x v="2"/>
    <x v="82"/>
    <n v="1314813.18"/>
    <n v="89853.58"/>
    <d v="2023-07-24T00:00:00"/>
    <x v="0"/>
    <n v="1224959.5999999999"/>
  </r>
  <r>
    <x v="1"/>
    <x v="7"/>
    <x v="1"/>
    <x v="83"/>
    <n v="3264068.26"/>
    <n v="66193.37"/>
    <d v="2023-12-07T00:00:00"/>
    <x v="0"/>
    <n v="3197874.8899999997"/>
  </r>
  <r>
    <x v="1"/>
    <x v="4"/>
    <x v="2"/>
    <x v="84"/>
    <n v="4695939.87"/>
    <n v="99682.92"/>
    <d v="2024-01-28T00:00:00"/>
    <x v="1"/>
    <n v="4596256.95"/>
  </r>
  <r>
    <x v="5"/>
    <x v="6"/>
    <x v="2"/>
    <x v="85"/>
    <n v="210884.2"/>
    <n v="35172.120000000003"/>
    <d v="2023-06-05T00:00:00"/>
    <x v="0"/>
    <n v="175712.08000000002"/>
  </r>
  <r>
    <x v="3"/>
    <x v="2"/>
    <x v="0"/>
    <x v="86"/>
    <n v="301849.71000000002"/>
    <n v="96500.09"/>
    <d v="2023-06-08T00:00:00"/>
    <x v="0"/>
    <n v="205349.62000000002"/>
  </r>
  <r>
    <x v="4"/>
    <x v="0"/>
    <x v="2"/>
    <x v="87"/>
    <n v="2627350.7999999998"/>
    <n v="14234.35"/>
    <d v="2024-03-15T00:00:00"/>
    <x v="1"/>
    <n v="2613116.4499999997"/>
  </r>
  <r>
    <x v="2"/>
    <x v="0"/>
    <x v="0"/>
    <x v="88"/>
    <n v="732514.52"/>
    <n v="0"/>
    <d v="2023-08-22T00:00:00"/>
    <x v="0"/>
    <n v="732514.52"/>
  </r>
  <r>
    <x v="2"/>
    <x v="0"/>
    <x v="0"/>
    <x v="89"/>
    <n v="790670.15"/>
    <n v="51835.28"/>
    <d v="2023-08-18T00:00:00"/>
    <x v="0"/>
    <n v="738834.87"/>
  </r>
  <r>
    <x v="8"/>
    <x v="8"/>
    <x v="1"/>
    <x v="90"/>
    <n v="1038873.89"/>
    <n v="68757.33"/>
    <d v="2023-08-23T00:00:00"/>
    <x v="0"/>
    <n v="970116.56"/>
  </r>
  <r>
    <x v="4"/>
    <x v="5"/>
    <x v="0"/>
    <x v="91"/>
    <n v="322760.58"/>
    <n v="58209.77"/>
    <d v="2023-10-02T00:00:00"/>
    <x v="0"/>
    <n v="264550.81"/>
  </r>
  <r>
    <x v="0"/>
    <x v="3"/>
    <x v="0"/>
    <x v="92"/>
    <n v="5354259.33"/>
    <n v="85529.09"/>
    <d v="2023-07-12T00:00:00"/>
    <x v="0"/>
    <n v="5268730.24"/>
  </r>
  <r>
    <x v="7"/>
    <x v="4"/>
    <x v="0"/>
    <x v="93"/>
    <n v="2648534.69"/>
    <n v="33049.519999999997"/>
    <d v="2023-12-23T00:00:00"/>
    <x v="0"/>
    <n v="2615485.17"/>
  </r>
  <r>
    <x v="2"/>
    <x v="1"/>
    <x v="0"/>
    <x v="94"/>
    <n v="486799.33"/>
    <n v="23065.06"/>
    <d v="2023-11-24T00:00:00"/>
    <x v="0"/>
    <n v="463734.27"/>
  </r>
  <r>
    <x v="3"/>
    <x v="8"/>
    <x v="2"/>
    <x v="95"/>
    <n v="1220009.01"/>
    <n v="47237.33"/>
    <d v="2023-07-15T00:00:00"/>
    <x v="0"/>
    <n v="1172771.68"/>
  </r>
  <r>
    <x v="6"/>
    <x v="5"/>
    <x v="2"/>
    <x v="96"/>
    <n v="1717674.37"/>
    <n v="29218.65"/>
    <d v="2023-10-24T00:00:00"/>
    <x v="0"/>
    <n v="1688455.7200000002"/>
  </r>
  <r>
    <x v="9"/>
    <x v="9"/>
    <x v="0"/>
    <x v="97"/>
    <n v="1500977.97"/>
    <n v="42836.25"/>
    <d v="2023-04-19T00:00:00"/>
    <x v="0"/>
    <n v="1458141.72"/>
  </r>
  <r>
    <x v="5"/>
    <x v="2"/>
    <x v="2"/>
    <x v="98"/>
    <n v="2023071.71"/>
    <n v="2342.54"/>
    <d v="2023-08-17T00:00:00"/>
    <x v="0"/>
    <n v="2020729.17"/>
  </r>
  <r>
    <x v="8"/>
    <x v="5"/>
    <x v="0"/>
    <x v="99"/>
    <n v="2093259.04"/>
    <n v="14634.16"/>
    <d v="2023-05-12T00:00:00"/>
    <x v="0"/>
    <n v="2078624.8800000001"/>
  </r>
  <r>
    <x v="5"/>
    <x v="1"/>
    <x v="0"/>
    <x v="100"/>
    <n v="4566968.68"/>
    <n v="33799.449999999997"/>
    <d v="2023-12-21T00:00:00"/>
    <x v="0"/>
    <n v="4533169.2299999995"/>
  </r>
  <r>
    <x v="0"/>
    <x v="3"/>
    <x v="2"/>
    <x v="101"/>
    <n v="8440608.7100000009"/>
    <n v="23324.16"/>
    <d v="2023-04-13T00:00:00"/>
    <x v="0"/>
    <n v="8417284.5500000007"/>
  </r>
  <r>
    <x v="9"/>
    <x v="3"/>
    <x v="2"/>
    <x v="102"/>
    <n v="1705241.35"/>
    <n v="49861.96"/>
    <d v="2023-04-19T00:00:00"/>
    <x v="0"/>
    <n v="1655379.3900000001"/>
  </r>
  <r>
    <x v="5"/>
    <x v="9"/>
    <x v="1"/>
    <x v="103"/>
    <n v="223577.33"/>
    <n v="39422.949999999997"/>
    <d v="2023-12-22T00:00:00"/>
    <x v="0"/>
    <n v="184154.38"/>
  </r>
  <r>
    <x v="6"/>
    <x v="2"/>
    <x v="2"/>
    <x v="104"/>
    <n v="772073.4"/>
    <n v="72113.61"/>
    <d v="2023-09-14T00:00:00"/>
    <x v="0"/>
    <n v="699959.79"/>
  </r>
  <r>
    <x v="1"/>
    <x v="0"/>
    <x v="0"/>
    <x v="105"/>
    <n v="434419"/>
    <n v="59366.26"/>
    <d v="2023-05-20T00:00:00"/>
    <x v="0"/>
    <n v="375052.74"/>
  </r>
  <r>
    <x v="4"/>
    <x v="0"/>
    <x v="1"/>
    <x v="106"/>
    <n v="38592.51"/>
    <n v="51198.96"/>
    <d v="2023-09-09T00:00:00"/>
    <x v="0"/>
    <n v="-12606.449999999997"/>
  </r>
  <r>
    <x v="9"/>
    <x v="5"/>
    <x v="2"/>
    <x v="107"/>
    <n v="1133614.47"/>
    <n v="70777.06"/>
    <d v="2023-12-16T00:00:00"/>
    <x v="0"/>
    <n v="1062837.4099999999"/>
  </r>
  <r>
    <x v="0"/>
    <x v="0"/>
    <x v="1"/>
    <x v="108"/>
    <n v="339139.81"/>
    <n v="27546.34"/>
    <d v="2023-11-23T00:00:00"/>
    <x v="0"/>
    <n v="311593.46999999997"/>
  </r>
  <r>
    <x v="0"/>
    <x v="0"/>
    <x v="0"/>
    <x v="109"/>
    <n v="200054.22"/>
    <n v="23376.92"/>
    <d v="2023-10-24T00:00:00"/>
    <x v="0"/>
    <n v="176677.3"/>
  </r>
  <r>
    <x v="8"/>
    <x v="0"/>
    <x v="2"/>
    <x v="110"/>
    <n v="2948889.31"/>
    <n v="35469.870000000003"/>
    <d v="2023-04-06T00:00:00"/>
    <x v="0"/>
    <n v="2913419.44"/>
  </r>
  <r>
    <x v="7"/>
    <x v="4"/>
    <x v="0"/>
    <x v="111"/>
    <n v="3664179.98"/>
    <n v="79635.210000000006"/>
    <d v="2024-02-18T00:00:00"/>
    <x v="1"/>
    <n v="3584544.77"/>
  </r>
  <r>
    <x v="2"/>
    <x v="6"/>
    <x v="0"/>
    <x v="112"/>
    <n v="1371635.25"/>
    <n v="80347.47"/>
    <d v="2023-08-04T00:00:00"/>
    <x v="0"/>
    <n v="1291287.78"/>
  </r>
  <r>
    <x v="9"/>
    <x v="5"/>
    <x v="1"/>
    <x v="113"/>
    <n v="3899162.6"/>
    <n v="35290.269999999997"/>
    <d v="2023-05-13T00:00:00"/>
    <x v="0"/>
    <n v="3863872.33"/>
  </r>
  <r>
    <x v="6"/>
    <x v="5"/>
    <x v="0"/>
    <x v="114"/>
    <n v="11486028.09"/>
    <n v="3875.06"/>
    <d v="2023-10-27T00:00:00"/>
    <x v="0"/>
    <n v="11482153.029999999"/>
  </r>
  <r>
    <x v="5"/>
    <x v="1"/>
    <x v="0"/>
    <x v="115"/>
    <n v="1180966.45"/>
    <n v="11258.68"/>
    <d v="2023-10-05T00:00:00"/>
    <x v="0"/>
    <n v="1169707.77"/>
  </r>
  <r>
    <x v="2"/>
    <x v="3"/>
    <x v="2"/>
    <x v="116"/>
    <n v="689637.17"/>
    <n v="17742.97"/>
    <d v="2023-06-01T00:00:00"/>
    <x v="0"/>
    <n v="671894.20000000007"/>
  </r>
  <r>
    <x v="4"/>
    <x v="9"/>
    <x v="1"/>
    <x v="117"/>
    <n v="38610.480000000003"/>
    <n v="0"/>
    <d v="2023-09-16T00:00:00"/>
    <x v="0"/>
    <n v="38610.480000000003"/>
  </r>
  <r>
    <x v="7"/>
    <x v="8"/>
    <x v="1"/>
    <x v="118"/>
    <n v="1490105.56"/>
    <n v="0"/>
    <d v="2023-04-20T00:00:00"/>
    <x v="0"/>
    <n v="1490105.56"/>
  </r>
  <r>
    <x v="0"/>
    <x v="4"/>
    <x v="0"/>
    <x v="119"/>
    <n v="920602.72"/>
    <n v="72009.539999999994"/>
    <d v="2024-03-03T00:00:00"/>
    <x v="1"/>
    <n v="848593.17999999993"/>
  </r>
  <r>
    <x v="9"/>
    <x v="4"/>
    <x v="1"/>
    <x v="120"/>
    <n v="1857746.06"/>
    <n v="19078.63"/>
    <d v="2023-04-09T00:00:00"/>
    <x v="0"/>
    <n v="1838667.4300000002"/>
  </r>
  <r>
    <x v="5"/>
    <x v="0"/>
    <x v="2"/>
    <x v="121"/>
    <n v="1167712.6200000001"/>
    <n v="31804.9"/>
    <d v="2024-02-07T00:00:00"/>
    <x v="1"/>
    <n v="1135907.7200000002"/>
  </r>
  <r>
    <x v="9"/>
    <x v="6"/>
    <x v="0"/>
    <x v="122"/>
    <n v="8504179.3599999994"/>
    <n v="65061.760000000002"/>
    <d v="2024-02-16T00:00:00"/>
    <x v="1"/>
    <n v="8439117.5999999996"/>
  </r>
  <r>
    <x v="2"/>
    <x v="1"/>
    <x v="2"/>
    <x v="123"/>
    <n v="1552667.86"/>
    <n v="69867.97"/>
    <d v="2023-12-29T00:00:00"/>
    <x v="0"/>
    <n v="1482799.8900000001"/>
  </r>
  <r>
    <x v="6"/>
    <x v="3"/>
    <x v="1"/>
    <x v="124"/>
    <n v="7290175.9000000004"/>
    <n v="34986.239999999998"/>
    <d v="2023-04-11T00:00:00"/>
    <x v="0"/>
    <n v="7255189.6600000001"/>
  </r>
  <r>
    <x v="0"/>
    <x v="1"/>
    <x v="1"/>
    <x v="125"/>
    <n v="919117.51"/>
    <n v="84516.54"/>
    <d v="2024-03-01T00:00:00"/>
    <x v="1"/>
    <n v="834600.97"/>
  </r>
  <r>
    <x v="3"/>
    <x v="8"/>
    <x v="0"/>
    <x v="126"/>
    <n v="2111625.13"/>
    <n v="49181.81"/>
    <d v="2024-03-12T00:00:00"/>
    <x v="1"/>
    <n v="2062443.3199999998"/>
  </r>
  <r>
    <x v="8"/>
    <x v="5"/>
    <x v="1"/>
    <x v="127"/>
    <n v="385248.15"/>
    <n v="80891.64"/>
    <d v="2023-05-25T00:00:00"/>
    <x v="0"/>
    <n v="304356.51"/>
  </r>
  <r>
    <x v="8"/>
    <x v="9"/>
    <x v="0"/>
    <x v="128"/>
    <n v="960674.88"/>
    <n v="67729.47"/>
    <d v="2023-05-04T00:00:00"/>
    <x v="0"/>
    <n v="892945.41"/>
  </r>
  <r>
    <x v="3"/>
    <x v="8"/>
    <x v="1"/>
    <x v="129"/>
    <n v="980355.15"/>
    <n v="31750.58"/>
    <d v="2023-09-22T00:00:00"/>
    <x v="0"/>
    <n v="948604.57000000007"/>
  </r>
  <r>
    <x v="3"/>
    <x v="9"/>
    <x v="1"/>
    <x v="130"/>
    <n v="4766224.1399999997"/>
    <n v="73608.570000000007"/>
    <d v="2023-04-06T00:00:00"/>
    <x v="0"/>
    <n v="4692615.5699999994"/>
  </r>
  <r>
    <x v="7"/>
    <x v="8"/>
    <x v="1"/>
    <x v="131"/>
    <n v="792142.74"/>
    <n v="36732.89"/>
    <d v="2023-07-15T00:00:00"/>
    <x v="0"/>
    <n v="755409.85"/>
  </r>
  <r>
    <x v="3"/>
    <x v="4"/>
    <x v="0"/>
    <x v="132"/>
    <n v="752655.88"/>
    <n v="0"/>
    <d v="2024-03-16T00:00:00"/>
    <x v="1"/>
    <n v="752655.88"/>
  </r>
  <r>
    <x v="3"/>
    <x v="9"/>
    <x v="2"/>
    <x v="133"/>
    <n v="2349233.4"/>
    <n v="0"/>
    <d v="2024-02-05T00:00:00"/>
    <x v="1"/>
    <n v="2349233.4"/>
  </r>
  <r>
    <x v="8"/>
    <x v="8"/>
    <x v="1"/>
    <x v="134"/>
    <n v="1232561.69"/>
    <n v="31328.42"/>
    <d v="2024-03-17T00:00:00"/>
    <x v="1"/>
    <n v="1201233.27"/>
  </r>
  <r>
    <x v="3"/>
    <x v="8"/>
    <x v="0"/>
    <x v="135"/>
    <n v="49224.92"/>
    <n v="34422.980000000003"/>
    <d v="2023-06-17T00:00:00"/>
    <x v="0"/>
    <n v="14801.939999999995"/>
  </r>
  <r>
    <x v="0"/>
    <x v="0"/>
    <x v="1"/>
    <x v="136"/>
    <n v="2380608.96"/>
    <n v="3403.32"/>
    <d v="2023-09-24T00:00:00"/>
    <x v="0"/>
    <n v="2377205.64"/>
  </r>
  <r>
    <x v="7"/>
    <x v="0"/>
    <x v="0"/>
    <x v="137"/>
    <n v="283777.58"/>
    <n v="13289.59"/>
    <d v="2023-06-25T00:00:00"/>
    <x v="0"/>
    <n v="270487.99"/>
  </r>
  <r>
    <x v="6"/>
    <x v="0"/>
    <x v="0"/>
    <x v="138"/>
    <n v="1663281.78"/>
    <n v="90462.7"/>
    <d v="2023-08-30T00:00:00"/>
    <x v="0"/>
    <n v="1572819.08"/>
  </r>
  <r>
    <x v="2"/>
    <x v="2"/>
    <x v="2"/>
    <x v="139"/>
    <n v="3829493.47"/>
    <n v="49694.22"/>
    <d v="2023-08-25T00:00:00"/>
    <x v="0"/>
    <n v="3779799.25"/>
  </r>
  <r>
    <x v="1"/>
    <x v="5"/>
    <x v="2"/>
    <x v="140"/>
    <n v="5070994.24"/>
    <n v="21895.11"/>
    <d v="2024-01-28T00:00:00"/>
    <x v="1"/>
    <n v="5049099.13"/>
  </r>
  <r>
    <x v="0"/>
    <x v="8"/>
    <x v="0"/>
    <x v="141"/>
    <n v="8951591.8800000008"/>
    <n v="65037.46"/>
    <d v="2023-06-23T00:00:00"/>
    <x v="0"/>
    <n v="8886554.4199999999"/>
  </r>
  <r>
    <x v="0"/>
    <x v="2"/>
    <x v="1"/>
    <x v="142"/>
    <n v="9406536.3300000001"/>
    <n v="4601.57"/>
    <d v="2023-11-24T00:00:00"/>
    <x v="0"/>
    <n v="9401934.7599999998"/>
  </r>
  <r>
    <x v="4"/>
    <x v="8"/>
    <x v="0"/>
    <x v="143"/>
    <n v="2371852.67"/>
    <n v="10943.14"/>
    <d v="2023-05-19T00:00:00"/>
    <x v="0"/>
    <n v="2360909.5299999998"/>
  </r>
  <r>
    <x v="3"/>
    <x v="7"/>
    <x v="2"/>
    <x v="144"/>
    <n v="1250002.3600000001"/>
    <n v="26226.31"/>
    <d v="2023-05-25T00:00:00"/>
    <x v="0"/>
    <n v="1223776.05"/>
  </r>
  <r>
    <x v="4"/>
    <x v="4"/>
    <x v="2"/>
    <x v="145"/>
    <n v="2917805.94"/>
    <n v="63751.59"/>
    <d v="2024-03-06T00:00:00"/>
    <x v="1"/>
    <n v="2854054.35"/>
  </r>
  <r>
    <x v="8"/>
    <x v="9"/>
    <x v="2"/>
    <x v="146"/>
    <n v="336200.15"/>
    <n v="94599.83"/>
    <d v="2024-03-15T00:00:00"/>
    <x v="1"/>
    <n v="241600.32"/>
  </r>
  <r>
    <x v="6"/>
    <x v="6"/>
    <x v="2"/>
    <x v="147"/>
    <n v="1037833.55"/>
    <n v="8607.2199999999993"/>
    <d v="2023-05-19T00:00:00"/>
    <x v="0"/>
    <n v="1029226.3300000001"/>
  </r>
  <r>
    <x v="7"/>
    <x v="4"/>
    <x v="2"/>
    <x v="148"/>
    <n v="1034976.6"/>
    <n v="34183.94"/>
    <d v="2023-10-20T00:00:00"/>
    <x v="0"/>
    <n v="1000792.6599999999"/>
  </r>
  <r>
    <x v="8"/>
    <x v="5"/>
    <x v="2"/>
    <x v="149"/>
    <n v="1442676.8"/>
    <n v="61066.38"/>
    <d v="2023-12-23T00:00:00"/>
    <x v="0"/>
    <n v="1381610.4200000002"/>
  </r>
  <r>
    <x v="5"/>
    <x v="0"/>
    <x v="0"/>
    <x v="150"/>
    <n v="5209405.17"/>
    <n v="40729.919999999998"/>
    <d v="2023-11-03T00:00:00"/>
    <x v="0"/>
    <n v="5168675.25"/>
  </r>
  <r>
    <x v="4"/>
    <x v="7"/>
    <x v="0"/>
    <x v="151"/>
    <n v="6265748.1799999997"/>
    <n v="99595.59"/>
    <d v="2024-03-25T00:00:00"/>
    <x v="1"/>
    <n v="6166152.5899999999"/>
  </r>
  <r>
    <x v="8"/>
    <x v="9"/>
    <x v="2"/>
    <x v="152"/>
    <n v="6415202.3300000001"/>
    <n v="85395.68"/>
    <d v="2023-06-11T00:00:00"/>
    <x v="0"/>
    <n v="6329806.6500000004"/>
  </r>
  <r>
    <x v="7"/>
    <x v="2"/>
    <x v="2"/>
    <x v="153"/>
    <n v="1973809.55"/>
    <n v="52632.72"/>
    <d v="2023-10-04T00:00:00"/>
    <x v="0"/>
    <n v="1921176.83"/>
  </r>
  <r>
    <x v="1"/>
    <x v="0"/>
    <x v="2"/>
    <x v="154"/>
    <n v="12423929.26"/>
    <n v="98332.24"/>
    <d v="2024-02-09T00:00:00"/>
    <x v="1"/>
    <n v="12325597.02"/>
  </r>
  <r>
    <x v="9"/>
    <x v="1"/>
    <x v="1"/>
    <x v="155"/>
    <n v="2254404.35"/>
    <n v="53056.94"/>
    <d v="2023-10-11T00:00:00"/>
    <x v="0"/>
    <n v="2201347.41"/>
  </r>
  <r>
    <x v="3"/>
    <x v="7"/>
    <x v="0"/>
    <x v="156"/>
    <n v="176124.7"/>
    <n v="41782.089999999997"/>
    <d v="2023-10-04T00:00:00"/>
    <x v="0"/>
    <n v="134342.61000000002"/>
  </r>
  <r>
    <x v="8"/>
    <x v="4"/>
    <x v="2"/>
    <x v="157"/>
    <n v="854018.48"/>
    <n v="55866.79"/>
    <d v="2024-03-07T00:00:00"/>
    <x v="1"/>
    <n v="798151.69"/>
  </r>
  <r>
    <x v="7"/>
    <x v="3"/>
    <x v="2"/>
    <x v="158"/>
    <n v="4436159.3099999996"/>
    <n v="40866.93"/>
    <d v="2023-08-06T00:00:00"/>
    <x v="0"/>
    <n v="4395292.38"/>
  </r>
  <r>
    <x v="0"/>
    <x v="5"/>
    <x v="2"/>
    <x v="159"/>
    <n v="399233.87"/>
    <n v="54424.29"/>
    <d v="2023-12-02T00:00:00"/>
    <x v="0"/>
    <n v="344809.58"/>
  </r>
  <r>
    <x v="4"/>
    <x v="6"/>
    <x v="1"/>
    <x v="160"/>
    <n v="391177.22"/>
    <n v="9908.09"/>
    <d v="2024-03-09T00:00:00"/>
    <x v="1"/>
    <n v="381269.12999999995"/>
  </r>
  <r>
    <x v="3"/>
    <x v="2"/>
    <x v="0"/>
    <x v="161"/>
    <n v="8591617.5"/>
    <n v="70248.25"/>
    <d v="2023-06-03T00:00:00"/>
    <x v="0"/>
    <n v="8521369.25"/>
  </r>
  <r>
    <x v="2"/>
    <x v="6"/>
    <x v="2"/>
    <x v="162"/>
    <n v="410672.33"/>
    <n v="58703.53"/>
    <d v="2024-01-02T00:00:00"/>
    <x v="1"/>
    <n v="351968.80000000005"/>
  </r>
  <r>
    <x v="7"/>
    <x v="0"/>
    <x v="1"/>
    <x v="163"/>
    <n v="451175.53"/>
    <n v="9427.68"/>
    <d v="2023-12-15T00:00:00"/>
    <x v="0"/>
    <n v="441747.85000000003"/>
  </r>
  <r>
    <x v="2"/>
    <x v="3"/>
    <x v="0"/>
    <x v="164"/>
    <n v="213763.57"/>
    <n v="0"/>
    <d v="2023-06-17T00:00:00"/>
    <x v="0"/>
    <n v="213763.57"/>
  </r>
  <r>
    <x v="7"/>
    <x v="7"/>
    <x v="1"/>
    <x v="165"/>
    <n v="1997614"/>
    <n v="40669.760000000002"/>
    <d v="2023-09-15T00:00:00"/>
    <x v="0"/>
    <n v="1956944.24"/>
  </r>
  <r>
    <x v="4"/>
    <x v="8"/>
    <x v="1"/>
    <x v="166"/>
    <n v="578690.73"/>
    <n v="30572.62"/>
    <d v="2023-11-07T00:00:00"/>
    <x v="0"/>
    <n v="548118.11"/>
  </r>
  <r>
    <x v="4"/>
    <x v="1"/>
    <x v="1"/>
    <x v="167"/>
    <n v="821651.64"/>
    <n v="91161.17"/>
    <d v="2023-12-03T00:00:00"/>
    <x v="0"/>
    <n v="730490.47"/>
  </r>
  <r>
    <x v="7"/>
    <x v="7"/>
    <x v="0"/>
    <x v="168"/>
    <n v="1824415.04"/>
    <n v="91094.03"/>
    <d v="2024-03-12T00:00:00"/>
    <x v="1"/>
    <n v="1733321.01"/>
  </r>
  <r>
    <x v="1"/>
    <x v="3"/>
    <x v="0"/>
    <x v="169"/>
    <n v="1642256.27"/>
    <n v="19302.939999999999"/>
    <d v="2024-02-03T00:00:00"/>
    <x v="1"/>
    <n v="1622953.33"/>
  </r>
  <r>
    <x v="1"/>
    <x v="9"/>
    <x v="1"/>
    <x v="170"/>
    <n v="1255754.24"/>
    <n v="0"/>
    <d v="2023-08-16T00:00:00"/>
    <x v="0"/>
    <n v="1255754.24"/>
  </r>
  <r>
    <x v="3"/>
    <x v="0"/>
    <x v="0"/>
    <x v="171"/>
    <n v="2432005.13"/>
    <n v="70408.98"/>
    <d v="2023-11-11T00:00:00"/>
    <x v="0"/>
    <n v="2361596.15"/>
  </r>
  <r>
    <x v="6"/>
    <x v="0"/>
    <x v="0"/>
    <x v="172"/>
    <n v="4814694.78"/>
    <n v="40006.120000000003"/>
    <d v="2023-05-01T00:00:00"/>
    <x v="0"/>
    <n v="4774688.66"/>
  </r>
  <r>
    <x v="2"/>
    <x v="4"/>
    <x v="1"/>
    <x v="173"/>
    <n v="7877896.5999999996"/>
    <n v="96603.68"/>
    <d v="2023-04-18T00:00:00"/>
    <x v="0"/>
    <n v="7781292.9199999999"/>
  </r>
  <r>
    <x v="7"/>
    <x v="3"/>
    <x v="2"/>
    <x v="174"/>
    <n v="1662110.02"/>
    <n v="40310.410000000003"/>
    <d v="2023-08-25T00:00:00"/>
    <x v="0"/>
    <n v="1621799.61"/>
  </r>
  <r>
    <x v="8"/>
    <x v="3"/>
    <x v="1"/>
    <x v="175"/>
    <n v="1431912.35"/>
    <n v="41267.03"/>
    <d v="2023-05-03T00:00:00"/>
    <x v="0"/>
    <n v="1390645.32"/>
  </r>
  <r>
    <x v="1"/>
    <x v="9"/>
    <x v="2"/>
    <x v="176"/>
    <n v="1230278.25"/>
    <n v="90121.600000000006"/>
    <d v="2024-02-26T00:00:00"/>
    <x v="1"/>
    <n v="1140156.6499999999"/>
  </r>
  <r>
    <x v="5"/>
    <x v="8"/>
    <x v="0"/>
    <x v="177"/>
    <n v="7041795.4800000004"/>
    <n v="76489.009999999995"/>
    <d v="2023-07-13T00:00:00"/>
    <x v="0"/>
    <n v="6965306.4700000007"/>
  </r>
  <r>
    <x v="4"/>
    <x v="0"/>
    <x v="1"/>
    <x v="178"/>
    <n v="2300972.46"/>
    <n v="61586.68"/>
    <d v="2024-01-20T00:00:00"/>
    <x v="1"/>
    <n v="2239385.7799999998"/>
  </r>
  <r>
    <x v="1"/>
    <x v="1"/>
    <x v="0"/>
    <x v="179"/>
    <n v="5071572.3899999997"/>
    <n v="83636.800000000003"/>
    <d v="2023-09-21T00:00:00"/>
    <x v="0"/>
    <n v="4987935.59"/>
  </r>
  <r>
    <x v="0"/>
    <x v="4"/>
    <x v="0"/>
    <x v="180"/>
    <n v="1437614.18"/>
    <n v="17177.25"/>
    <d v="2024-01-05T00:00:00"/>
    <x v="1"/>
    <n v="1420436.93"/>
  </r>
  <r>
    <x v="6"/>
    <x v="9"/>
    <x v="2"/>
    <x v="181"/>
    <n v="7982590.5599999996"/>
    <n v="63298.67"/>
    <d v="2023-05-27T00:00:00"/>
    <x v="0"/>
    <n v="7919291.8899999997"/>
  </r>
  <r>
    <x v="8"/>
    <x v="5"/>
    <x v="1"/>
    <x v="182"/>
    <n v="2740046.18"/>
    <n v="17879.14"/>
    <d v="2024-02-04T00:00:00"/>
    <x v="1"/>
    <n v="2722167.04"/>
  </r>
  <r>
    <x v="7"/>
    <x v="8"/>
    <x v="1"/>
    <x v="183"/>
    <n v="3859088.41"/>
    <n v="85065.72"/>
    <d v="2023-05-19T00:00:00"/>
    <x v="0"/>
    <n v="3774022.69"/>
  </r>
  <r>
    <x v="3"/>
    <x v="3"/>
    <x v="0"/>
    <x v="184"/>
    <n v="255724.31"/>
    <n v="55555.46"/>
    <d v="2023-04-07T00:00:00"/>
    <x v="0"/>
    <n v="200168.85"/>
  </r>
  <r>
    <x v="9"/>
    <x v="2"/>
    <x v="0"/>
    <x v="185"/>
    <n v="1608107.74"/>
    <n v="45414.04"/>
    <d v="2023-07-27T00:00:00"/>
    <x v="0"/>
    <n v="1562693.7"/>
  </r>
  <r>
    <x v="4"/>
    <x v="0"/>
    <x v="2"/>
    <x v="186"/>
    <n v="7153563.8600000003"/>
    <n v="86484.22"/>
    <d v="2023-05-04T00:00:00"/>
    <x v="0"/>
    <n v="7067079.6400000006"/>
  </r>
  <r>
    <x v="7"/>
    <x v="4"/>
    <x v="0"/>
    <x v="187"/>
    <n v="9138680.1799999997"/>
    <n v="84020.57"/>
    <d v="2023-11-18T00:00:00"/>
    <x v="0"/>
    <n v="9054659.6099999994"/>
  </r>
  <r>
    <x v="5"/>
    <x v="8"/>
    <x v="2"/>
    <x v="188"/>
    <n v="920559.18"/>
    <n v="54307.64"/>
    <d v="2023-05-11T00:00:00"/>
    <x v="0"/>
    <n v="866251.54"/>
  </r>
  <r>
    <x v="1"/>
    <x v="4"/>
    <x v="0"/>
    <x v="189"/>
    <n v="7407156.8200000003"/>
    <n v="49129.75"/>
    <d v="2023-04-03T00:00:00"/>
    <x v="0"/>
    <n v="7358027.0700000003"/>
  </r>
  <r>
    <x v="6"/>
    <x v="1"/>
    <x v="2"/>
    <x v="190"/>
    <n v="3930896.33"/>
    <n v="2948.35"/>
    <d v="2024-02-24T00:00:00"/>
    <x v="1"/>
    <n v="3927947.98"/>
  </r>
  <r>
    <x v="8"/>
    <x v="0"/>
    <x v="1"/>
    <x v="191"/>
    <n v="761344.15"/>
    <n v="3573.69"/>
    <d v="2023-04-18T00:00:00"/>
    <x v="0"/>
    <n v="757770.46000000008"/>
  </r>
  <r>
    <x v="8"/>
    <x v="5"/>
    <x v="0"/>
    <x v="192"/>
    <n v="4512102.54"/>
    <n v="50912.800000000003"/>
    <d v="2023-06-15T00:00:00"/>
    <x v="0"/>
    <n v="4461189.74"/>
  </r>
  <r>
    <x v="6"/>
    <x v="5"/>
    <x v="0"/>
    <x v="193"/>
    <n v="1508710.69"/>
    <n v="41747"/>
    <d v="2024-02-12T00:00:00"/>
    <x v="1"/>
    <n v="1466963.69"/>
  </r>
  <r>
    <x v="8"/>
    <x v="4"/>
    <x v="1"/>
    <x v="194"/>
    <n v="1157813.72"/>
    <n v="63767.3"/>
    <d v="2023-06-16T00:00:00"/>
    <x v="0"/>
    <n v="1094046.42"/>
  </r>
  <r>
    <x v="6"/>
    <x v="8"/>
    <x v="2"/>
    <x v="195"/>
    <n v="288317.36"/>
    <n v="55220.69"/>
    <d v="2023-08-23T00:00:00"/>
    <x v="0"/>
    <n v="233096.66999999998"/>
  </r>
  <r>
    <x v="9"/>
    <x v="0"/>
    <x v="2"/>
    <x v="196"/>
    <n v="422067.45"/>
    <n v="21060.94"/>
    <d v="2023-08-02T00:00:00"/>
    <x v="0"/>
    <n v="401006.51"/>
  </r>
  <r>
    <x v="7"/>
    <x v="4"/>
    <x v="2"/>
    <x v="197"/>
    <n v="4893277.42"/>
    <n v="63740.58"/>
    <d v="2024-03-10T00:00:00"/>
    <x v="1"/>
    <n v="4829536.84"/>
  </r>
  <r>
    <x v="8"/>
    <x v="7"/>
    <x v="1"/>
    <x v="198"/>
    <n v="2526053.79"/>
    <n v="0"/>
    <d v="2023-05-09T00:00:00"/>
    <x v="0"/>
    <n v="2526053.79"/>
  </r>
  <r>
    <x v="3"/>
    <x v="1"/>
    <x v="0"/>
    <x v="199"/>
    <n v="3411350.27"/>
    <n v="67510.37"/>
    <d v="2024-03-21T00:00:00"/>
    <x v="1"/>
    <n v="3343839.9"/>
  </r>
  <r>
    <x v="3"/>
    <x v="5"/>
    <x v="2"/>
    <x v="200"/>
    <n v="605281.36"/>
    <n v="55696.23"/>
    <d v="2023-07-01T00:00:00"/>
    <x v="0"/>
    <n v="549585.13"/>
  </r>
  <r>
    <x v="6"/>
    <x v="6"/>
    <x v="1"/>
    <x v="201"/>
    <n v="1360870.07"/>
    <n v="39374.050000000003"/>
    <d v="2023-11-18T00:00:00"/>
    <x v="0"/>
    <n v="1321496.02"/>
  </r>
  <r>
    <x v="3"/>
    <x v="9"/>
    <x v="1"/>
    <x v="202"/>
    <n v="982602.44"/>
    <n v="89848.75"/>
    <d v="2023-07-16T00:00:00"/>
    <x v="0"/>
    <n v="892753.69"/>
  </r>
  <r>
    <x v="2"/>
    <x v="1"/>
    <x v="2"/>
    <x v="203"/>
    <n v="67947.37"/>
    <n v="41581.019999999997"/>
    <d v="2023-04-26T00:00:00"/>
    <x v="0"/>
    <n v="26366.35"/>
  </r>
  <r>
    <x v="6"/>
    <x v="8"/>
    <x v="0"/>
    <x v="204"/>
    <n v="1452460.35"/>
    <n v="46516.9"/>
    <d v="2024-03-20T00:00:00"/>
    <x v="1"/>
    <n v="1405943.4500000002"/>
  </r>
  <r>
    <x v="8"/>
    <x v="6"/>
    <x v="0"/>
    <x v="205"/>
    <n v="7103514.6600000001"/>
    <n v="0"/>
    <d v="2023-06-09T00:00:00"/>
    <x v="0"/>
    <n v="7103514.6600000001"/>
  </r>
  <r>
    <x v="2"/>
    <x v="4"/>
    <x v="1"/>
    <x v="206"/>
    <n v="4962963.28"/>
    <n v="81823.710000000006"/>
    <d v="2023-07-14T00:00:00"/>
    <x v="0"/>
    <n v="4881139.57"/>
  </r>
  <r>
    <x v="7"/>
    <x v="1"/>
    <x v="1"/>
    <x v="207"/>
    <n v="5091139.96"/>
    <n v="64874.78"/>
    <d v="2024-01-23T00:00:00"/>
    <x v="1"/>
    <n v="5026265.18"/>
  </r>
  <r>
    <x v="0"/>
    <x v="4"/>
    <x v="2"/>
    <x v="208"/>
    <n v="4200170.38"/>
    <n v="1275.04"/>
    <d v="2023-06-18T00:00:00"/>
    <x v="0"/>
    <n v="4198895.34"/>
  </r>
  <r>
    <x v="2"/>
    <x v="6"/>
    <x v="1"/>
    <x v="209"/>
    <n v="840446.96"/>
    <n v="77961.820000000007"/>
    <d v="2024-03-02T00:00:00"/>
    <x v="1"/>
    <n v="762485.1399999999"/>
  </r>
  <r>
    <x v="0"/>
    <x v="6"/>
    <x v="2"/>
    <x v="210"/>
    <n v="9003420.7200000007"/>
    <n v="32847.9"/>
    <d v="2023-07-31T00:00:00"/>
    <x v="0"/>
    <n v="8970572.8200000003"/>
  </r>
  <r>
    <x v="1"/>
    <x v="0"/>
    <x v="1"/>
    <x v="211"/>
    <n v="291666.40000000002"/>
    <n v="30330.32"/>
    <d v="2024-01-19T00:00:00"/>
    <x v="1"/>
    <n v="261336.08000000002"/>
  </r>
  <r>
    <x v="6"/>
    <x v="4"/>
    <x v="2"/>
    <x v="212"/>
    <n v="566299.78"/>
    <n v="16649.88"/>
    <d v="2023-04-23T00:00:00"/>
    <x v="0"/>
    <n v="549649.9"/>
  </r>
  <r>
    <x v="4"/>
    <x v="2"/>
    <x v="1"/>
    <x v="213"/>
    <n v="1265267.3999999999"/>
    <n v="7717.3"/>
    <d v="2024-01-18T00:00:00"/>
    <x v="1"/>
    <n v="1257550.0999999999"/>
  </r>
  <r>
    <x v="7"/>
    <x v="7"/>
    <x v="2"/>
    <x v="214"/>
    <n v="479456.02"/>
    <n v="83401.490000000005"/>
    <d v="2023-07-14T00:00:00"/>
    <x v="0"/>
    <n v="396054.53"/>
  </r>
  <r>
    <x v="5"/>
    <x v="1"/>
    <x v="1"/>
    <x v="215"/>
    <n v="1904106.72"/>
    <n v="65244.22"/>
    <d v="2023-07-12T00:00:00"/>
    <x v="0"/>
    <n v="1838862.5"/>
  </r>
  <r>
    <x v="3"/>
    <x v="0"/>
    <x v="2"/>
    <x v="216"/>
    <n v="12994105.289999999"/>
    <n v="29825.84"/>
    <d v="2023-12-19T00:00:00"/>
    <x v="0"/>
    <n v="12964279.449999999"/>
  </r>
  <r>
    <x v="0"/>
    <x v="1"/>
    <x v="0"/>
    <x v="217"/>
    <n v="6303142.4900000002"/>
    <n v="30616.36"/>
    <d v="2024-02-16T00:00:00"/>
    <x v="1"/>
    <n v="6272526.1299999999"/>
  </r>
  <r>
    <x v="5"/>
    <x v="5"/>
    <x v="0"/>
    <x v="218"/>
    <n v="723533.29"/>
    <n v="72534.59"/>
    <d v="2023-07-19T00:00:00"/>
    <x v="0"/>
    <n v="650998.70000000007"/>
  </r>
  <r>
    <x v="9"/>
    <x v="5"/>
    <x v="2"/>
    <x v="219"/>
    <n v="13208556.91"/>
    <n v="0"/>
    <d v="2023-12-02T00:00:00"/>
    <x v="0"/>
    <n v="13208556.91"/>
  </r>
  <r>
    <x v="9"/>
    <x v="8"/>
    <x v="1"/>
    <x v="220"/>
    <n v="933928.95"/>
    <n v="16994.63"/>
    <d v="2023-09-01T00:00:00"/>
    <x v="0"/>
    <n v="916934.32"/>
  </r>
  <r>
    <x v="5"/>
    <x v="5"/>
    <x v="1"/>
    <x v="221"/>
    <n v="5793652.9900000002"/>
    <n v="49333.99"/>
    <d v="2023-08-29T00:00:00"/>
    <x v="0"/>
    <n v="5744319"/>
  </r>
  <r>
    <x v="8"/>
    <x v="7"/>
    <x v="0"/>
    <x v="222"/>
    <n v="7851575.4500000002"/>
    <n v="24109.09"/>
    <d v="2024-01-27T00:00:00"/>
    <x v="1"/>
    <n v="7827466.3600000003"/>
  </r>
  <r>
    <x v="9"/>
    <x v="9"/>
    <x v="0"/>
    <x v="223"/>
    <n v="1693252.48"/>
    <n v="27494.65"/>
    <d v="2024-02-15T00:00:00"/>
    <x v="1"/>
    <n v="1665757.83"/>
  </r>
  <r>
    <x v="2"/>
    <x v="6"/>
    <x v="0"/>
    <x v="224"/>
    <n v="4561352.67"/>
    <n v="46308.99"/>
    <d v="2024-01-06T00:00:00"/>
    <x v="1"/>
    <n v="4515043.68"/>
  </r>
  <r>
    <x v="1"/>
    <x v="6"/>
    <x v="2"/>
    <x v="225"/>
    <n v="5073273.4400000004"/>
    <n v="83994.53"/>
    <d v="2024-01-27T00:00:00"/>
    <x v="1"/>
    <n v="4989278.91"/>
  </r>
  <r>
    <x v="7"/>
    <x v="0"/>
    <x v="2"/>
    <x v="226"/>
    <n v="1099268.1200000001"/>
    <n v="22434.5"/>
    <d v="2023-06-22T00:00:00"/>
    <x v="0"/>
    <n v="1076833.6200000001"/>
  </r>
  <r>
    <x v="5"/>
    <x v="1"/>
    <x v="0"/>
    <x v="227"/>
    <n v="3162960.42"/>
    <n v="90955.26"/>
    <d v="2023-10-12T00:00:00"/>
    <x v="0"/>
    <n v="3072005.16"/>
  </r>
  <r>
    <x v="4"/>
    <x v="7"/>
    <x v="1"/>
    <x v="228"/>
    <n v="3055203.4"/>
    <n v="99050.48"/>
    <d v="2023-05-15T00:00:00"/>
    <x v="0"/>
    <n v="2956152.92"/>
  </r>
  <r>
    <x v="5"/>
    <x v="2"/>
    <x v="1"/>
    <x v="229"/>
    <n v="1594083.12"/>
    <n v="5463.24"/>
    <d v="2023-08-03T00:00:00"/>
    <x v="0"/>
    <n v="1588619.8800000001"/>
  </r>
  <r>
    <x v="2"/>
    <x v="5"/>
    <x v="0"/>
    <x v="230"/>
    <n v="3863687.85"/>
    <n v="65162.16"/>
    <d v="2023-05-08T00:00:00"/>
    <x v="0"/>
    <n v="3798525.69"/>
  </r>
  <r>
    <x v="9"/>
    <x v="1"/>
    <x v="2"/>
    <x v="231"/>
    <n v="395521.67"/>
    <n v="71646.960000000006"/>
    <d v="2023-04-16T00:00:00"/>
    <x v="0"/>
    <n v="323874.70999999996"/>
  </r>
  <r>
    <x v="2"/>
    <x v="1"/>
    <x v="0"/>
    <x v="232"/>
    <n v="325050.2"/>
    <n v="26482.66"/>
    <d v="2023-12-09T00:00:00"/>
    <x v="0"/>
    <n v="298567.54000000004"/>
  </r>
  <r>
    <x v="5"/>
    <x v="2"/>
    <x v="1"/>
    <x v="233"/>
    <n v="4051197.18"/>
    <n v="93208.29"/>
    <d v="2024-02-06T00:00:00"/>
    <x v="1"/>
    <n v="3957988.89"/>
  </r>
  <r>
    <x v="8"/>
    <x v="9"/>
    <x v="2"/>
    <x v="234"/>
    <n v="2280831.2799999998"/>
    <n v="34179.96"/>
    <d v="2023-06-20T00:00:00"/>
    <x v="0"/>
    <n v="2246651.3199999998"/>
  </r>
  <r>
    <x v="5"/>
    <x v="2"/>
    <x v="1"/>
    <x v="235"/>
    <n v="2099546.8199999998"/>
    <n v="30225.119999999999"/>
    <d v="2023-06-01T00:00:00"/>
    <x v="0"/>
    <n v="2069321.6999999997"/>
  </r>
  <r>
    <x v="8"/>
    <x v="1"/>
    <x v="1"/>
    <x v="93"/>
    <n v="420660.25"/>
    <n v="20616.599999999999"/>
    <d v="2023-04-30T00:00:00"/>
    <x v="0"/>
    <n v="400043.65"/>
  </r>
  <r>
    <x v="5"/>
    <x v="1"/>
    <x v="2"/>
    <x v="236"/>
    <n v="2263311.0099999998"/>
    <n v="94740.89"/>
    <d v="2023-09-05T00:00:00"/>
    <x v="0"/>
    <n v="2168570.1199999996"/>
  </r>
  <r>
    <x v="8"/>
    <x v="7"/>
    <x v="1"/>
    <x v="237"/>
    <n v="408827.35"/>
    <n v="62626.2"/>
    <d v="2023-12-29T00:00:00"/>
    <x v="0"/>
    <n v="346201.14999999997"/>
  </r>
  <r>
    <x v="0"/>
    <x v="5"/>
    <x v="0"/>
    <x v="238"/>
    <n v="7009376.9400000004"/>
    <n v="1452.97"/>
    <d v="2024-02-28T00:00:00"/>
    <x v="1"/>
    <n v="7007923.9700000007"/>
  </r>
  <r>
    <x v="6"/>
    <x v="4"/>
    <x v="0"/>
    <x v="239"/>
    <n v="455039.35"/>
    <n v="77406.09"/>
    <d v="2023-08-01T00:00:00"/>
    <x v="0"/>
    <n v="377633.26"/>
  </r>
  <r>
    <x v="6"/>
    <x v="3"/>
    <x v="2"/>
    <x v="240"/>
    <n v="1375743.63"/>
    <n v="0"/>
    <d v="2023-05-13T00:00:00"/>
    <x v="0"/>
    <n v="1375743.63"/>
  </r>
  <r>
    <x v="3"/>
    <x v="7"/>
    <x v="2"/>
    <x v="241"/>
    <n v="264851.32"/>
    <n v="35275.79"/>
    <d v="2023-08-18T00:00:00"/>
    <x v="0"/>
    <n v="229575.53"/>
  </r>
  <r>
    <x v="4"/>
    <x v="2"/>
    <x v="0"/>
    <x v="242"/>
    <n v="5945385.2999999998"/>
    <n v="73024.600000000006"/>
    <d v="2023-06-29T00:00:00"/>
    <x v="0"/>
    <n v="5872360.7000000002"/>
  </r>
  <r>
    <x v="8"/>
    <x v="9"/>
    <x v="0"/>
    <x v="243"/>
    <n v="1524988.3"/>
    <n v="45188.65"/>
    <d v="2023-12-23T00:00:00"/>
    <x v="0"/>
    <n v="1479799.6500000001"/>
  </r>
  <r>
    <x v="2"/>
    <x v="2"/>
    <x v="2"/>
    <x v="244"/>
    <n v="9211674.0600000005"/>
    <n v="94828.19"/>
    <d v="2024-03-19T00:00:00"/>
    <x v="1"/>
    <n v="9116845.870000001"/>
  </r>
  <r>
    <x v="9"/>
    <x v="7"/>
    <x v="2"/>
    <x v="245"/>
    <n v="1405265.46"/>
    <n v="57573.38"/>
    <d v="2023-04-27T00:00:00"/>
    <x v="0"/>
    <n v="1347692.08"/>
  </r>
  <r>
    <x v="7"/>
    <x v="7"/>
    <x v="2"/>
    <x v="246"/>
    <n v="6958612.8399999999"/>
    <n v="79299.360000000001"/>
    <d v="2024-03-08T00:00:00"/>
    <x v="1"/>
    <n v="6879313.4799999995"/>
  </r>
  <r>
    <x v="8"/>
    <x v="4"/>
    <x v="0"/>
    <x v="247"/>
    <n v="3482035.5"/>
    <n v="57299.43"/>
    <d v="2024-02-29T00:00:00"/>
    <x v="1"/>
    <n v="3424736.07"/>
  </r>
  <r>
    <x v="9"/>
    <x v="3"/>
    <x v="0"/>
    <x v="248"/>
    <n v="819696.07"/>
    <n v="0"/>
    <d v="2024-01-07T00:00:00"/>
    <x v="1"/>
    <n v="819696.07"/>
  </r>
  <r>
    <x v="6"/>
    <x v="6"/>
    <x v="0"/>
    <x v="249"/>
    <n v="3563843.09"/>
    <n v="41487.11"/>
    <d v="2024-03-30T00:00:00"/>
    <x v="1"/>
    <n v="3522355.98"/>
  </r>
  <r>
    <x v="9"/>
    <x v="3"/>
    <x v="0"/>
    <x v="250"/>
    <n v="3030268.36"/>
    <n v="59918.21"/>
    <d v="2024-01-01T00:00:00"/>
    <x v="1"/>
    <n v="2970350.15"/>
  </r>
  <r>
    <x v="2"/>
    <x v="8"/>
    <x v="0"/>
    <x v="251"/>
    <n v="8923903.7599999998"/>
    <n v="31504.41"/>
    <d v="2023-10-27T00:00:00"/>
    <x v="0"/>
    <n v="8892399.3499999996"/>
  </r>
  <r>
    <x v="9"/>
    <x v="7"/>
    <x v="2"/>
    <x v="252"/>
    <n v="646467.37"/>
    <n v="67450.25"/>
    <d v="2023-10-08T00:00:00"/>
    <x v="0"/>
    <n v="579017.12"/>
  </r>
  <r>
    <x v="5"/>
    <x v="5"/>
    <x v="0"/>
    <x v="253"/>
    <n v="735988.68"/>
    <n v="70268.45"/>
    <d v="2023-07-06T00:00:00"/>
    <x v="0"/>
    <n v="665720.2300000001"/>
  </r>
  <r>
    <x v="5"/>
    <x v="3"/>
    <x v="2"/>
    <x v="254"/>
    <n v="3659756.89"/>
    <n v="69224.600000000006"/>
    <d v="2023-07-08T00:00:00"/>
    <x v="0"/>
    <n v="3590532.29"/>
  </r>
  <r>
    <x v="4"/>
    <x v="6"/>
    <x v="1"/>
    <x v="255"/>
    <n v="1004443.44"/>
    <n v="18176.75"/>
    <d v="2024-02-05T00:00:00"/>
    <x v="1"/>
    <n v="986266.69"/>
  </r>
  <r>
    <x v="7"/>
    <x v="2"/>
    <x v="2"/>
    <x v="256"/>
    <n v="929435.29"/>
    <n v="73255.41"/>
    <d v="2023-10-03T00:00:00"/>
    <x v="0"/>
    <n v="856179.88"/>
  </r>
  <r>
    <x v="8"/>
    <x v="9"/>
    <x v="0"/>
    <x v="257"/>
    <n v="273164.84999999998"/>
    <n v="48019.44"/>
    <d v="2024-02-16T00:00:00"/>
    <x v="1"/>
    <n v="225145.40999999997"/>
  </r>
  <r>
    <x v="5"/>
    <x v="5"/>
    <x v="1"/>
    <x v="258"/>
    <n v="523043.18"/>
    <n v="86000.98"/>
    <d v="2023-11-23T00:00:00"/>
    <x v="0"/>
    <n v="437042.2"/>
  </r>
  <r>
    <x v="1"/>
    <x v="5"/>
    <x v="2"/>
    <x v="259"/>
    <n v="4361819.63"/>
    <n v="71915.41"/>
    <d v="2023-08-27T00:00:00"/>
    <x v="0"/>
    <n v="4289904.22"/>
  </r>
  <r>
    <x v="0"/>
    <x v="6"/>
    <x v="2"/>
    <x v="260"/>
    <n v="1143276.29"/>
    <n v="45991"/>
    <d v="2023-09-06T00:00:00"/>
    <x v="0"/>
    <n v="1097285.29"/>
  </r>
  <r>
    <x v="7"/>
    <x v="1"/>
    <x v="1"/>
    <x v="261"/>
    <n v="6501723.5"/>
    <n v="15293.74"/>
    <d v="2023-07-04T00:00:00"/>
    <x v="0"/>
    <n v="6486429.7599999998"/>
  </r>
  <r>
    <x v="5"/>
    <x v="5"/>
    <x v="0"/>
    <x v="262"/>
    <n v="96020.68"/>
    <n v="92305.07"/>
    <d v="2023-12-18T00:00:00"/>
    <x v="0"/>
    <n v="3715.609999999986"/>
  </r>
  <r>
    <x v="6"/>
    <x v="3"/>
    <x v="0"/>
    <x v="263"/>
    <n v="8903530.6099999994"/>
    <n v="76315.850000000006"/>
    <d v="2024-01-11T00:00:00"/>
    <x v="1"/>
    <n v="8827214.7599999998"/>
  </r>
  <r>
    <x v="9"/>
    <x v="3"/>
    <x v="1"/>
    <x v="264"/>
    <n v="2395999.41"/>
    <n v="45507.92"/>
    <d v="2023-06-17T00:00:00"/>
    <x v="0"/>
    <n v="2350491.4900000002"/>
  </r>
  <r>
    <x v="7"/>
    <x v="7"/>
    <x v="1"/>
    <x v="265"/>
    <n v="1326693.78"/>
    <n v="25661.54"/>
    <d v="2024-01-29T00:00:00"/>
    <x v="1"/>
    <n v="1301032.24"/>
  </r>
  <r>
    <x v="8"/>
    <x v="6"/>
    <x v="0"/>
    <x v="266"/>
    <n v="221166.99"/>
    <n v="28301.72"/>
    <d v="2023-07-06T00:00:00"/>
    <x v="0"/>
    <n v="192865.27"/>
  </r>
  <r>
    <x v="2"/>
    <x v="0"/>
    <x v="1"/>
    <x v="267"/>
    <n v="47393.5"/>
    <n v="60552.65"/>
    <d v="2023-09-06T00:00:00"/>
    <x v="0"/>
    <n v="-13159.150000000001"/>
  </r>
  <r>
    <x v="7"/>
    <x v="3"/>
    <x v="2"/>
    <x v="268"/>
    <n v="3060204.49"/>
    <n v="57194.79"/>
    <d v="2023-04-17T00:00:00"/>
    <x v="0"/>
    <n v="3003009.7"/>
  </r>
  <r>
    <x v="0"/>
    <x v="7"/>
    <x v="1"/>
    <x v="269"/>
    <n v="5768024.6399999997"/>
    <n v="15181.7"/>
    <d v="2024-02-25T00:00:00"/>
    <x v="1"/>
    <n v="5752842.9399999995"/>
  </r>
  <r>
    <x v="3"/>
    <x v="4"/>
    <x v="0"/>
    <x v="270"/>
    <n v="924689.51"/>
    <n v="57435.63"/>
    <d v="2023-04-15T00:00:00"/>
    <x v="0"/>
    <n v="867253.88"/>
  </r>
  <r>
    <x v="4"/>
    <x v="8"/>
    <x v="1"/>
    <x v="271"/>
    <n v="2632478.92"/>
    <n v="8368.91"/>
    <d v="2023-05-08T00:00:00"/>
    <x v="0"/>
    <n v="2624110.0099999998"/>
  </r>
  <r>
    <x v="9"/>
    <x v="8"/>
    <x v="2"/>
    <x v="272"/>
    <n v="1227253.69"/>
    <n v="2191.12"/>
    <d v="2023-07-17T00:00:00"/>
    <x v="0"/>
    <n v="1225062.5699999998"/>
  </r>
  <r>
    <x v="7"/>
    <x v="5"/>
    <x v="1"/>
    <x v="273"/>
    <n v="4214462.1500000004"/>
    <n v="38474.29"/>
    <d v="2024-03-10T00:00:00"/>
    <x v="1"/>
    <n v="4175987.8600000003"/>
  </r>
  <r>
    <x v="6"/>
    <x v="0"/>
    <x v="0"/>
    <x v="274"/>
    <n v="2088379.75"/>
    <n v="13834.29"/>
    <d v="2023-05-11T00:00:00"/>
    <x v="0"/>
    <n v="2074545.46"/>
  </r>
  <r>
    <x v="6"/>
    <x v="6"/>
    <x v="2"/>
    <x v="275"/>
    <n v="7489928.0899999999"/>
    <n v="60364.71"/>
    <d v="2023-12-25T00:00:00"/>
    <x v="0"/>
    <n v="7429563.3799999999"/>
  </r>
  <r>
    <x v="7"/>
    <x v="5"/>
    <x v="2"/>
    <x v="276"/>
    <n v="5329189.9000000004"/>
    <n v="92980.35"/>
    <d v="2024-03-03T00:00:00"/>
    <x v="1"/>
    <n v="5236209.5500000007"/>
  </r>
  <r>
    <x v="6"/>
    <x v="2"/>
    <x v="1"/>
    <x v="277"/>
    <n v="1263322.54"/>
    <n v="36849.47"/>
    <d v="2023-09-15T00:00:00"/>
    <x v="0"/>
    <n v="1226473.07"/>
  </r>
  <r>
    <x v="2"/>
    <x v="5"/>
    <x v="0"/>
    <x v="278"/>
    <n v="262421.49"/>
    <n v="74836.399999999994"/>
    <d v="2024-01-20T00:00:00"/>
    <x v="1"/>
    <n v="187585.09"/>
  </r>
  <r>
    <x v="1"/>
    <x v="5"/>
    <x v="0"/>
    <x v="279"/>
    <n v="418731.29"/>
    <n v="55714.77"/>
    <d v="2023-09-27T00:00:00"/>
    <x v="0"/>
    <n v="363016.51999999996"/>
  </r>
  <r>
    <x v="7"/>
    <x v="2"/>
    <x v="1"/>
    <x v="280"/>
    <n v="1196703.23"/>
    <n v="98272.89"/>
    <d v="2023-06-13T00:00:00"/>
    <x v="0"/>
    <n v="1098430.3400000001"/>
  </r>
  <r>
    <x v="0"/>
    <x v="7"/>
    <x v="2"/>
    <x v="281"/>
    <n v="8895153.4900000002"/>
    <n v="94395.1"/>
    <d v="2023-08-11T00:00:00"/>
    <x v="0"/>
    <n v="8800758.3900000006"/>
  </r>
  <r>
    <x v="4"/>
    <x v="2"/>
    <x v="0"/>
    <x v="282"/>
    <n v="13277973.91"/>
    <n v="51230.93"/>
    <d v="2023-11-13T00:00:00"/>
    <x v="0"/>
    <n v="13226742.98"/>
  </r>
  <r>
    <x v="1"/>
    <x v="0"/>
    <x v="2"/>
    <x v="283"/>
    <n v="1307601.17"/>
    <n v="98213.78"/>
    <d v="2023-10-02T00:00:00"/>
    <x v="0"/>
    <n v="1209387.3899999999"/>
  </r>
  <r>
    <x v="7"/>
    <x v="6"/>
    <x v="2"/>
    <x v="284"/>
    <n v="1444855.05"/>
    <n v="55971.47"/>
    <d v="2023-05-12T00:00:00"/>
    <x v="0"/>
    <n v="1388883.58"/>
  </r>
  <r>
    <x v="7"/>
    <x v="0"/>
    <x v="0"/>
    <x v="285"/>
    <n v="5737524.3399999999"/>
    <n v="46322.7"/>
    <d v="2024-01-27T00:00:00"/>
    <x v="1"/>
    <n v="5691201.6399999997"/>
  </r>
  <r>
    <x v="8"/>
    <x v="5"/>
    <x v="0"/>
    <x v="286"/>
    <n v="6752526.1699999999"/>
    <n v="55118.239999999998"/>
    <d v="2024-02-07T00:00:00"/>
    <x v="1"/>
    <n v="6697407.9299999997"/>
  </r>
  <r>
    <x v="0"/>
    <x v="9"/>
    <x v="1"/>
    <x v="287"/>
    <n v="6933509.3099999996"/>
    <n v="69434.33"/>
    <d v="2023-12-27T00:00:00"/>
    <x v="0"/>
    <n v="6864074.9799999995"/>
  </r>
  <r>
    <x v="9"/>
    <x v="4"/>
    <x v="0"/>
    <x v="288"/>
    <n v="2251241.92"/>
    <n v="35324.97"/>
    <d v="2024-01-08T00:00:00"/>
    <x v="1"/>
    <n v="2215916.9499999997"/>
  </r>
  <r>
    <x v="7"/>
    <x v="0"/>
    <x v="2"/>
    <x v="289"/>
    <n v="8616915.9399999995"/>
    <n v="46814.07"/>
    <d v="2023-07-23T00:00:00"/>
    <x v="0"/>
    <n v="8570101.8699999992"/>
  </r>
  <r>
    <x v="6"/>
    <x v="0"/>
    <x v="2"/>
    <x v="290"/>
    <n v="6388697.0199999996"/>
    <n v="46563.24"/>
    <d v="2023-11-07T00:00:00"/>
    <x v="0"/>
    <n v="6342133.7799999993"/>
  </r>
  <r>
    <x v="0"/>
    <x v="7"/>
    <x v="0"/>
    <x v="291"/>
    <n v="6778849.5899999999"/>
    <n v="32558.240000000002"/>
    <d v="2024-03-22T00:00:00"/>
    <x v="1"/>
    <n v="6746291.3499999996"/>
  </r>
  <r>
    <x v="9"/>
    <x v="8"/>
    <x v="1"/>
    <x v="292"/>
    <n v="587110.56999999995"/>
    <n v="48000.18"/>
    <d v="2023-04-14T00:00:00"/>
    <x v="0"/>
    <n v="539110.3899999999"/>
  </r>
  <r>
    <x v="7"/>
    <x v="1"/>
    <x v="1"/>
    <x v="293"/>
    <n v="8223303.5999999996"/>
    <n v="15071.92"/>
    <d v="2024-01-07T00:00:00"/>
    <x v="1"/>
    <n v="8208231.6799999997"/>
  </r>
  <r>
    <x v="1"/>
    <x v="1"/>
    <x v="2"/>
    <x v="294"/>
    <n v="91233.88"/>
    <n v="54362.48"/>
    <d v="2023-10-22T00:00:00"/>
    <x v="0"/>
    <n v="36871.4"/>
  </r>
  <r>
    <x v="5"/>
    <x v="0"/>
    <x v="2"/>
    <x v="295"/>
    <n v="2377567.9300000002"/>
    <n v="95599.42"/>
    <d v="2024-03-30T00:00:00"/>
    <x v="1"/>
    <n v="2281968.5100000002"/>
  </r>
  <r>
    <x v="9"/>
    <x v="2"/>
    <x v="1"/>
    <x v="296"/>
    <n v="1410403.4"/>
    <n v="38800.639999999999"/>
    <d v="2023-12-07T00:00:00"/>
    <x v="0"/>
    <n v="1371602.76"/>
  </r>
  <r>
    <x v="6"/>
    <x v="9"/>
    <x v="1"/>
    <x v="297"/>
    <n v="1809263.73"/>
    <n v="52498.53"/>
    <d v="2023-04-19T00:00:00"/>
    <x v="0"/>
    <n v="1756765.2"/>
  </r>
  <r>
    <x v="5"/>
    <x v="2"/>
    <x v="2"/>
    <x v="298"/>
    <n v="212076.25"/>
    <n v="73511.64"/>
    <d v="2023-11-25T00:00:00"/>
    <x v="0"/>
    <n v="138564.60999999999"/>
  </r>
  <r>
    <x v="8"/>
    <x v="1"/>
    <x v="1"/>
    <x v="299"/>
    <n v="2276962.25"/>
    <n v="63593.32"/>
    <d v="2024-01-29T00:00:00"/>
    <x v="1"/>
    <n v="2213368.9300000002"/>
  </r>
  <r>
    <x v="5"/>
    <x v="0"/>
    <x v="0"/>
    <x v="300"/>
    <n v="835218.89"/>
    <n v="87818.14"/>
    <d v="2023-12-10T00:00:00"/>
    <x v="0"/>
    <n v="747400.75"/>
  </r>
  <r>
    <x v="3"/>
    <x v="7"/>
    <x v="0"/>
    <x v="301"/>
    <n v="3675669.12"/>
    <n v="21283.89"/>
    <d v="2024-02-03T00:00:00"/>
    <x v="1"/>
    <n v="3654385.23"/>
  </r>
  <r>
    <x v="1"/>
    <x v="1"/>
    <x v="0"/>
    <x v="302"/>
    <n v="4510165.03"/>
    <n v="9966.52"/>
    <d v="2023-08-14T00:00:00"/>
    <x v="0"/>
    <n v="4500198.5100000007"/>
  </r>
  <r>
    <x v="8"/>
    <x v="0"/>
    <x v="1"/>
    <x v="303"/>
    <n v="4553290.83"/>
    <n v="72975.429999999993"/>
    <d v="2023-12-23T00:00:00"/>
    <x v="0"/>
    <n v="4480315.4000000004"/>
  </r>
  <r>
    <x v="6"/>
    <x v="2"/>
    <x v="2"/>
    <x v="304"/>
    <n v="4701833.95"/>
    <n v="21196.74"/>
    <d v="2023-11-03T00:00:00"/>
    <x v="0"/>
    <n v="4680637.21"/>
  </r>
  <r>
    <x v="9"/>
    <x v="6"/>
    <x v="2"/>
    <x v="305"/>
    <n v="6381765.5499999998"/>
    <n v="20371.04"/>
    <d v="2023-11-07T00:00:00"/>
    <x v="0"/>
    <n v="6361394.5099999998"/>
  </r>
  <r>
    <x v="7"/>
    <x v="1"/>
    <x v="0"/>
    <x v="306"/>
    <n v="1777773.53"/>
    <n v="89787.75"/>
    <d v="2023-09-22T00:00:00"/>
    <x v="0"/>
    <n v="1687985.78"/>
  </r>
  <r>
    <x v="5"/>
    <x v="0"/>
    <x v="1"/>
    <x v="307"/>
    <n v="236503.14"/>
    <n v="10180.219999999999"/>
    <d v="2023-05-26T00:00:00"/>
    <x v="0"/>
    <n v="226322.92"/>
  </r>
  <r>
    <x v="4"/>
    <x v="6"/>
    <x v="0"/>
    <x v="308"/>
    <n v="1610964.52"/>
    <n v="63062.99"/>
    <d v="2024-02-05T00:00:00"/>
    <x v="1"/>
    <n v="1547901.53"/>
  </r>
  <r>
    <x v="2"/>
    <x v="4"/>
    <x v="0"/>
    <x v="309"/>
    <n v="1172998.1299999999"/>
    <n v="26897.32"/>
    <d v="2023-11-07T00:00:00"/>
    <x v="0"/>
    <n v="1146100.8099999998"/>
  </r>
  <r>
    <x v="2"/>
    <x v="5"/>
    <x v="2"/>
    <x v="310"/>
    <n v="5116216.47"/>
    <n v="69245.399999999994"/>
    <d v="2023-07-16T00:00:00"/>
    <x v="0"/>
    <n v="5046971.0699999994"/>
  </r>
  <r>
    <x v="3"/>
    <x v="1"/>
    <x v="0"/>
    <x v="311"/>
    <n v="30309.24"/>
    <n v="66486.570000000007"/>
    <d v="2023-11-21T00:00:00"/>
    <x v="0"/>
    <n v="-36177.33"/>
  </r>
  <r>
    <x v="2"/>
    <x v="3"/>
    <x v="0"/>
    <x v="312"/>
    <n v="1572554.94"/>
    <n v="20875.689999999999"/>
    <d v="2023-12-22T00:00:00"/>
    <x v="0"/>
    <n v="1551679.25"/>
  </r>
  <r>
    <x v="4"/>
    <x v="4"/>
    <x v="0"/>
    <x v="313"/>
    <n v="150425.26999999999"/>
    <n v="47997.14"/>
    <d v="2023-06-12T00:00:00"/>
    <x v="0"/>
    <n v="102428.12999999999"/>
  </r>
  <r>
    <x v="4"/>
    <x v="0"/>
    <x v="1"/>
    <x v="314"/>
    <n v="7978668.25"/>
    <n v="1979.2"/>
    <d v="2023-08-10T00:00:00"/>
    <x v="0"/>
    <n v="7976689.0499999998"/>
  </r>
  <r>
    <x v="7"/>
    <x v="1"/>
    <x v="2"/>
    <x v="315"/>
    <n v="5325335.12"/>
    <n v="17171.89"/>
    <d v="2023-04-20T00:00:00"/>
    <x v="0"/>
    <n v="5308163.2300000004"/>
  </r>
  <r>
    <x v="4"/>
    <x v="1"/>
    <x v="0"/>
    <x v="316"/>
    <n v="2510252.04"/>
    <n v="0"/>
    <d v="2024-01-25T00:00:00"/>
    <x v="1"/>
    <n v="2510252.04"/>
  </r>
  <r>
    <x v="2"/>
    <x v="1"/>
    <x v="1"/>
    <x v="317"/>
    <n v="1723981.3"/>
    <n v="43210.78"/>
    <d v="2023-11-17T00:00:00"/>
    <x v="0"/>
    <n v="1680770.52"/>
  </r>
  <r>
    <x v="2"/>
    <x v="1"/>
    <x v="2"/>
    <x v="318"/>
    <n v="3521681.64"/>
    <n v="47891.29"/>
    <d v="2023-08-03T00:00:00"/>
    <x v="0"/>
    <n v="3473790.35"/>
  </r>
  <r>
    <x v="1"/>
    <x v="6"/>
    <x v="1"/>
    <x v="319"/>
    <n v="297816.8"/>
    <n v="54824.08"/>
    <d v="2024-03-16T00:00:00"/>
    <x v="1"/>
    <n v="242992.71999999997"/>
  </r>
  <r>
    <x v="7"/>
    <x v="8"/>
    <x v="0"/>
    <x v="320"/>
    <n v="2011947.46"/>
    <n v="56458.31"/>
    <d v="2023-09-02T00:00:00"/>
    <x v="0"/>
    <n v="1955489.15"/>
  </r>
  <r>
    <x v="2"/>
    <x v="3"/>
    <x v="1"/>
    <x v="321"/>
    <n v="963854.1"/>
    <n v="41475.94"/>
    <d v="2023-12-13T00:00:00"/>
    <x v="0"/>
    <n v="922378.15999999992"/>
  </r>
  <r>
    <x v="0"/>
    <x v="2"/>
    <x v="1"/>
    <x v="322"/>
    <n v="270056.56"/>
    <n v="53442.79"/>
    <d v="2024-01-23T00:00:00"/>
    <x v="1"/>
    <n v="216613.77"/>
  </r>
  <r>
    <x v="7"/>
    <x v="4"/>
    <x v="2"/>
    <x v="323"/>
    <n v="3096677.28"/>
    <n v="86398.23"/>
    <d v="2024-01-02T00:00:00"/>
    <x v="1"/>
    <n v="3010279.05"/>
  </r>
  <r>
    <x v="4"/>
    <x v="0"/>
    <x v="2"/>
    <x v="324"/>
    <n v="1033984.93"/>
    <n v="24306.75"/>
    <d v="2024-01-28T00:00:00"/>
    <x v="1"/>
    <n v="1009678.18"/>
  </r>
  <r>
    <x v="7"/>
    <x v="5"/>
    <x v="1"/>
    <x v="325"/>
    <n v="1982812.86"/>
    <n v="18609"/>
    <d v="2023-05-13T00:00:00"/>
    <x v="0"/>
    <n v="1964203.86"/>
  </r>
  <r>
    <x v="9"/>
    <x v="9"/>
    <x v="2"/>
    <x v="326"/>
    <n v="246058.12"/>
    <n v="61649.8"/>
    <d v="2024-02-24T00:00:00"/>
    <x v="1"/>
    <n v="184408.32000000001"/>
  </r>
  <r>
    <x v="7"/>
    <x v="6"/>
    <x v="1"/>
    <x v="327"/>
    <n v="495694.57"/>
    <n v="14602.01"/>
    <d v="2024-01-04T00:00:00"/>
    <x v="1"/>
    <n v="481092.56"/>
  </r>
  <r>
    <x v="4"/>
    <x v="9"/>
    <x v="0"/>
    <x v="328"/>
    <n v="895921.17"/>
    <n v="7408.42"/>
    <d v="2023-12-05T00:00:00"/>
    <x v="0"/>
    <n v="888512.75"/>
  </r>
  <r>
    <x v="8"/>
    <x v="7"/>
    <x v="0"/>
    <x v="329"/>
    <n v="7294634.6799999997"/>
    <n v="50952.31"/>
    <d v="2023-08-10T00:00:00"/>
    <x v="0"/>
    <n v="7243682.3700000001"/>
  </r>
  <r>
    <x v="0"/>
    <x v="1"/>
    <x v="2"/>
    <x v="330"/>
    <n v="390689.14"/>
    <n v="65730.27"/>
    <d v="2023-06-22T00:00:00"/>
    <x v="0"/>
    <n v="324958.87"/>
  </r>
  <r>
    <x v="1"/>
    <x v="7"/>
    <x v="2"/>
    <x v="331"/>
    <n v="429384.25"/>
    <n v="85549.6"/>
    <d v="2023-04-24T00:00:00"/>
    <x v="0"/>
    <n v="343834.65"/>
  </r>
  <r>
    <x v="6"/>
    <x v="7"/>
    <x v="2"/>
    <x v="332"/>
    <n v="3613544.64"/>
    <n v="32589.43"/>
    <d v="2024-03-17T00:00:00"/>
    <x v="1"/>
    <n v="3580955.21"/>
  </r>
  <r>
    <x v="7"/>
    <x v="9"/>
    <x v="2"/>
    <x v="333"/>
    <n v="5456498.2199999997"/>
    <n v="46147.22"/>
    <d v="2023-04-17T00:00:00"/>
    <x v="0"/>
    <n v="5410351"/>
  </r>
  <r>
    <x v="3"/>
    <x v="3"/>
    <x v="0"/>
    <x v="334"/>
    <n v="2821749.35"/>
    <n v="48805.58"/>
    <d v="2023-11-13T00:00:00"/>
    <x v="0"/>
    <n v="2772943.77"/>
  </r>
  <r>
    <x v="0"/>
    <x v="5"/>
    <x v="0"/>
    <x v="335"/>
    <n v="234768.86"/>
    <n v="73963.53"/>
    <d v="2023-11-11T00:00:00"/>
    <x v="0"/>
    <n v="160805.32999999999"/>
  </r>
  <r>
    <x v="4"/>
    <x v="5"/>
    <x v="2"/>
    <x v="336"/>
    <n v="265885.5"/>
    <n v="23909.22"/>
    <d v="2024-02-20T00:00:00"/>
    <x v="1"/>
    <n v="241976.28"/>
  </r>
  <r>
    <x v="3"/>
    <x v="7"/>
    <x v="2"/>
    <x v="337"/>
    <n v="1433379.46"/>
    <n v="21749.66"/>
    <d v="2023-06-21T00:00:00"/>
    <x v="0"/>
    <n v="1411629.8"/>
  </r>
  <r>
    <x v="3"/>
    <x v="3"/>
    <x v="1"/>
    <x v="338"/>
    <n v="35650.230000000003"/>
    <n v="13071.97"/>
    <d v="2023-11-27T00:00:00"/>
    <x v="0"/>
    <n v="22578.260000000002"/>
  </r>
  <r>
    <x v="7"/>
    <x v="4"/>
    <x v="1"/>
    <x v="339"/>
    <n v="102032.31"/>
    <n v="56651.74"/>
    <d v="2024-01-19T00:00:00"/>
    <x v="1"/>
    <n v="45380.57"/>
  </r>
  <r>
    <x v="0"/>
    <x v="4"/>
    <x v="2"/>
    <x v="340"/>
    <n v="217859.75"/>
    <n v="35297.769999999997"/>
    <d v="2023-12-13T00:00:00"/>
    <x v="0"/>
    <n v="182561.98"/>
  </r>
  <r>
    <x v="7"/>
    <x v="9"/>
    <x v="2"/>
    <x v="341"/>
    <n v="6232428.2000000002"/>
    <n v="81857.72"/>
    <d v="2024-03-04T00:00:00"/>
    <x v="1"/>
    <n v="6150570.4800000004"/>
  </r>
  <r>
    <x v="4"/>
    <x v="7"/>
    <x v="0"/>
    <x v="342"/>
    <n v="111477.32"/>
    <n v="78985.75"/>
    <d v="2024-01-11T00:00:00"/>
    <x v="1"/>
    <n v="32491.570000000007"/>
  </r>
  <r>
    <x v="0"/>
    <x v="3"/>
    <x v="0"/>
    <x v="343"/>
    <n v="6936162.6100000003"/>
    <n v="86590.45"/>
    <d v="2023-10-03T00:00:00"/>
    <x v="0"/>
    <n v="6849572.1600000001"/>
  </r>
  <r>
    <x v="6"/>
    <x v="0"/>
    <x v="1"/>
    <x v="344"/>
    <n v="2069510.18"/>
    <n v="88586.17"/>
    <d v="2023-11-23T00:00:00"/>
    <x v="0"/>
    <n v="1980924.01"/>
  </r>
  <r>
    <x v="1"/>
    <x v="6"/>
    <x v="1"/>
    <x v="345"/>
    <n v="2209724.2999999998"/>
    <n v="59199.47"/>
    <d v="2023-09-05T00:00:00"/>
    <x v="0"/>
    <n v="2150524.8299999996"/>
  </r>
  <r>
    <x v="5"/>
    <x v="1"/>
    <x v="0"/>
    <x v="346"/>
    <n v="6778792.5800000001"/>
    <n v="73148.88"/>
    <d v="2023-10-11T00:00:00"/>
    <x v="0"/>
    <n v="6705643.7000000002"/>
  </r>
  <r>
    <x v="3"/>
    <x v="5"/>
    <x v="2"/>
    <x v="347"/>
    <n v="3101382.12"/>
    <n v="23725.24"/>
    <d v="2023-07-07T00:00:00"/>
    <x v="0"/>
    <n v="3077656.88"/>
  </r>
  <r>
    <x v="1"/>
    <x v="7"/>
    <x v="1"/>
    <x v="348"/>
    <n v="31489.21"/>
    <n v="29723.21"/>
    <d v="2023-11-26T00:00:00"/>
    <x v="0"/>
    <n v="1766"/>
  </r>
  <r>
    <x v="0"/>
    <x v="2"/>
    <x v="0"/>
    <x v="349"/>
    <n v="47454.39"/>
    <n v="82273.66"/>
    <d v="2023-05-19T00:00:00"/>
    <x v="0"/>
    <n v="-34819.270000000004"/>
  </r>
  <r>
    <x v="9"/>
    <x v="9"/>
    <x v="1"/>
    <x v="350"/>
    <n v="2399684.0499999998"/>
    <n v="35333.53"/>
    <d v="2023-10-25T00:00:00"/>
    <x v="0"/>
    <n v="2364350.52"/>
  </r>
  <r>
    <x v="9"/>
    <x v="4"/>
    <x v="1"/>
    <x v="351"/>
    <n v="864482.74"/>
    <n v="16980.580000000002"/>
    <d v="2024-03-04T00:00:00"/>
    <x v="1"/>
    <n v="847502.16"/>
  </r>
  <r>
    <x v="2"/>
    <x v="4"/>
    <x v="0"/>
    <x v="352"/>
    <n v="4513685.17"/>
    <n v="81393.02"/>
    <d v="2023-10-15T00:00:00"/>
    <x v="0"/>
    <n v="4432292.1500000004"/>
  </r>
  <r>
    <x v="8"/>
    <x v="0"/>
    <x v="2"/>
    <x v="353"/>
    <n v="21155.21"/>
    <n v="3310.6"/>
    <d v="2023-06-20T00:00:00"/>
    <x v="0"/>
    <n v="17844.61"/>
  </r>
  <r>
    <x v="9"/>
    <x v="5"/>
    <x v="0"/>
    <x v="354"/>
    <n v="1111629.03"/>
    <n v="94193.14"/>
    <d v="2024-01-04T00:00:00"/>
    <x v="1"/>
    <n v="1017435.89"/>
  </r>
  <r>
    <x v="4"/>
    <x v="6"/>
    <x v="2"/>
    <x v="355"/>
    <n v="235063.02"/>
    <n v="95959.19"/>
    <d v="2023-06-26T00:00:00"/>
    <x v="0"/>
    <n v="139103.82999999999"/>
  </r>
  <r>
    <x v="4"/>
    <x v="8"/>
    <x v="0"/>
    <x v="356"/>
    <n v="3108079.04"/>
    <n v="79023.56"/>
    <d v="2023-08-27T00:00:00"/>
    <x v="0"/>
    <n v="3029055.48"/>
  </r>
  <r>
    <x v="1"/>
    <x v="3"/>
    <x v="1"/>
    <x v="357"/>
    <n v="6774683.71"/>
    <n v="48535.98"/>
    <d v="2023-04-26T00:00:00"/>
    <x v="0"/>
    <n v="6726147.7299999995"/>
  </r>
  <r>
    <x v="2"/>
    <x v="3"/>
    <x v="1"/>
    <x v="358"/>
    <n v="3361693.88"/>
    <n v="17485.82"/>
    <d v="2023-04-13T00:00:00"/>
    <x v="0"/>
    <n v="3344208.06"/>
  </r>
  <r>
    <x v="3"/>
    <x v="0"/>
    <x v="2"/>
    <x v="359"/>
    <n v="1024742.64"/>
    <n v="27940.080000000002"/>
    <d v="2023-04-07T00:00:00"/>
    <x v="0"/>
    <n v="996802.56000000006"/>
  </r>
  <r>
    <x v="3"/>
    <x v="8"/>
    <x v="2"/>
    <x v="360"/>
    <n v="5953618.21"/>
    <n v="68258.75"/>
    <d v="2023-09-11T00:00:00"/>
    <x v="0"/>
    <n v="5885359.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14" firstHeaderRow="1" firstDataRow="1" firstDataCol="1"/>
  <pivotFields count="9">
    <pivotField showAll="0">
      <items count="11">
        <item x="3"/>
        <item x="4"/>
        <item x="0"/>
        <item x="8"/>
        <item x="9"/>
        <item x="1"/>
        <item x="5"/>
        <item x="6"/>
        <item x="2"/>
        <item x="7"/>
        <item t="default"/>
      </items>
    </pivotField>
    <pivotField axis="axisRow" showAll="0">
      <items count="11">
        <item x="8"/>
        <item x="3"/>
        <item x="1"/>
        <item x="4"/>
        <item x="0"/>
        <item x="5"/>
        <item x="2"/>
        <item x="7"/>
        <item x="9"/>
        <item x="6"/>
        <item t="default"/>
      </items>
    </pivotField>
    <pivotField showAll="0">
      <items count="4">
        <item x="2"/>
        <item x="0"/>
        <item x="1"/>
        <item t="default"/>
      </items>
    </pivotField>
    <pivotField numFmtId="43" showAll="0"/>
    <pivotField numFmtId="43" showAll="0"/>
    <pivotField numFmtId="43" showAll="0"/>
    <pivotField numFmtId="14" showAll="0"/>
    <pivotField showAll="0">
      <items count="3">
        <item x="0"/>
        <item x="1"/>
        <item t="default"/>
      </items>
    </pivotField>
    <pivotField dataField="1" numFmtId="43" showAll="0"/>
  </pivotFields>
  <rowFields count="1">
    <field x="1"/>
  </rowFields>
  <rowItems count="11">
    <i>
      <x/>
    </i>
    <i>
      <x v="1"/>
    </i>
    <i>
      <x v="2"/>
    </i>
    <i>
      <x v="3"/>
    </i>
    <i>
      <x v="4"/>
    </i>
    <i>
      <x v="5"/>
    </i>
    <i>
      <x v="6"/>
    </i>
    <i>
      <x v="7"/>
    </i>
    <i>
      <x v="8"/>
    </i>
    <i>
      <x v="9"/>
    </i>
    <i t="grand">
      <x/>
    </i>
  </rowItems>
  <colItems count="1">
    <i/>
  </colItems>
  <dataFields count="1">
    <dataField name="Sum of Profit" fld="8" baseField="0" baseItem="0"/>
  </dataFields>
  <formats count="82">
    <format dxfId="82">
      <pivotArea type="all" dataOnly="0" outline="0" fieldPosition="0"/>
    </format>
    <format dxfId="81">
      <pivotArea outline="0" collapsedLevelsAreSubtotals="1" fieldPosition="0"/>
    </format>
    <format dxfId="80">
      <pivotArea field="1" type="button" dataOnly="0" labelOnly="1" outline="0" axis="axisRow" fieldPosition="0"/>
    </format>
    <format dxfId="79">
      <pivotArea dataOnly="0" labelOnly="1" outline="0" axis="axisValues" fieldPosition="0"/>
    </format>
    <format dxfId="78">
      <pivotArea dataOnly="0" labelOnly="1" fieldPosition="0">
        <references count="1">
          <reference field="1" count="0"/>
        </references>
      </pivotArea>
    </format>
    <format dxfId="77">
      <pivotArea dataOnly="0" labelOnly="1" grandRow="1" outline="0" fieldPosition="0"/>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field="1" type="button" dataOnly="0" labelOnly="1" outline="0" axis="axisRow" fieldPosition="0"/>
    </format>
    <format dxfId="72">
      <pivotArea dataOnly="0" labelOnly="1" outline="0" axis="axisValues" fieldPosition="0"/>
    </format>
    <format dxfId="71">
      <pivotArea dataOnly="0" labelOnly="1" fieldPosition="0">
        <references count="1">
          <reference field="1" count="0"/>
        </references>
      </pivotArea>
    </format>
    <format dxfId="70">
      <pivotArea dataOnly="0" labelOnly="1" grandRow="1" outline="0"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1" type="button" dataOnly="0" labelOnly="1" outline="0" axis="axisRow" fieldPosition="0"/>
    </format>
    <format dxfId="65">
      <pivotArea dataOnly="0" labelOnly="1" outline="0" axis="axisValues" fieldPosition="0"/>
    </format>
    <format dxfId="64">
      <pivotArea dataOnly="0" labelOnly="1" fieldPosition="0">
        <references count="1">
          <reference field="1" count="0"/>
        </references>
      </pivotArea>
    </format>
    <format dxfId="63">
      <pivotArea dataOnly="0" labelOnly="1" grandRow="1" outline="0" fieldPosition="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field="1" type="button" dataOnly="0" labelOnly="1" outline="0" axis="axisRow" fieldPosition="0"/>
    </format>
    <format dxfId="58">
      <pivotArea dataOnly="0" labelOnly="1" outline="0" axis="axisValues" fieldPosition="0"/>
    </format>
    <format dxfId="57">
      <pivotArea dataOnly="0" labelOnly="1" fieldPosition="0">
        <references count="1">
          <reference field="1" count="0"/>
        </references>
      </pivotArea>
    </format>
    <format dxfId="56">
      <pivotArea dataOnly="0" labelOnly="1" grandRow="1" outline="0"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field="1" type="button" dataOnly="0" labelOnly="1" outline="0" axis="axisRow" fieldPosition="0"/>
    </format>
    <format dxfId="51">
      <pivotArea dataOnly="0" labelOnly="1" outline="0" axis="axisValues" fieldPosition="0"/>
    </format>
    <format dxfId="50">
      <pivotArea dataOnly="0" labelOnly="1" fieldPosition="0">
        <references count="1">
          <reference field="1" count="0"/>
        </references>
      </pivotArea>
    </format>
    <format dxfId="49">
      <pivotArea dataOnly="0" labelOnly="1" grandRow="1" outline="0"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outline="0" axis="axisValues" fieldPosition="0"/>
    </format>
    <format dxfId="43">
      <pivotArea dataOnly="0" labelOnly="1" fieldPosition="0">
        <references count="1">
          <reference field="1" count="0"/>
        </references>
      </pivotArea>
    </format>
    <format dxfId="42">
      <pivotArea dataOnly="0" labelOnly="1" grandRow="1" outline="0"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field="1" type="button" dataOnly="0" labelOnly="1" outline="0" axis="axisRow" fieldPosition="0"/>
    </format>
    <format dxfId="37">
      <pivotArea dataOnly="0" labelOnly="1" outline="0" axis="axisValues" fieldPosition="0"/>
    </format>
    <format dxfId="36">
      <pivotArea dataOnly="0" labelOnly="1" fieldPosition="0">
        <references count="1">
          <reference field="1" count="0"/>
        </references>
      </pivotArea>
    </format>
    <format dxfId="35">
      <pivotArea dataOnly="0" labelOnly="1" grandRow="1" outline="0"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outline="0" axis="axisValues" fieldPosition="0"/>
    </format>
    <format dxfId="29">
      <pivotArea dataOnly="0" labelOnly="1" fieldPosition="0">
        <references count="1">
          <reference field="1" count="0"/>
        </references>
      </pivotArea>
    </format>
    <format dxfId="28">
      <pivotArea dataOnly="0" labelOnly="1" grandRow="1" outline="0"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field="1" type="button" dataOnly="0" labelOnly="1" outline="0" axis="axisRow" fieldPosition="0"/>
    </format>
    <format dxfId="23">
      <pivotArea dataOnly="0" labelOnly="1" outline="0" axis="axisValues" fieldPosition="0"/>
    </format>
    <format dxfId="22">
      <pivotArea dataOnly="0" labelOnly="1" fieldPosition="0">
        <references count="1">
          <reference field="1" count="0"/>
        </references>
      </pivotArea>
    </format>
    <format dxfId="21">
      <pivotArea dataOnly="0" labelOnly="1" grandRow="1" outline="0"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outline="0" axis="axisValues" fieldPosition="0"/>
    </format>
    <format dxfId="15">
      <pivotArea dataOnly="0" labelOnly="1" fieldPosition="0">
        <references count="1">
          <reference field="1" count="0"/>
        </references>
      </pivotArea>
    </format>
    <format dxfId="14">
      <pivotArea dataOnly="0" labelOnly="1" grandRow="1" outline="0"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field="1" type="button" dataOnly="0" labelOnly="1" outline="0" axis="axisRow" fieldPosition="0"/>
    </format>
    <format dxfId="9">
      <pivotArea dataOnly="0" labelOnly="1" outline="0" axis="axisValues"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 dxfId="5">
      <pivotArea field="1" type="button" dataOnly="0" labelOnly="1" outline="0" axis="axisRow" fieldPosition="0"/>
    </format>
    <format dxfId="4">
      <pivotArea dataOnly="0" labelOnly="1" outline="0" axis="axisValues" fieldPosition="0"/>
    </format>
    <format dxfId="3">
      <pivotArea dataOnly="0" labelOnly="1" outline="0" axis="axisValues" fieldPosition="0"/>
    </format>
    <format dxfId="2">
      <pivotArea grandRow="1" outline="0" collapsedLevelsAreSubtotals="1" fieldPosition="0"/>
    </format>
    <format dxfId="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5" firstHeaderRow="1" firstDataRow="2" firstDataCol="1"/>
  <pivotFields count="8">
    <pivotField axis="axisRow" showAll="0">
      <items count="11">
        <item x="3"/>
        <item x="4"/>
        <item x="0"/>
        <item x="8"/>
        <item x="9"/>
        <item x="1"/>
        <item x="5"/>
        <item x="6"/>
        <item x="2"/>
        <item x="7"/>
        <item t="default"/>
      </items>
    </pivotField>
    <pivotField showAll="0"/>
    <pivotField axis="axisCol" showAll="0">
      <items count="4">
        <item x="2"/>
        <item x="0"/>
        <item x="1"/>
        <item t="default"/>
      </items>
    </pivotField>
    <pivotField dataField="1" numFmtId="43" showAll="0"/>
    <pivotField numFmtId="43" showAll="0"/>
    <pivotField numFmtId="43" showAll="0"/>
    <pivotField numFmtId="14" showAll="0"/>
    <pivotField showAll="0"/>
  </pivotFields>
  <rowFields count="1">
    <field x="0"/>
  </rowFields>
  <rowItems count="11">
    <i>
      <x/>
    </i>
    <i>
      <x v="1"/>
    </i>
    <i>
      <x v="2"/>
    </i>
    <i>
      <x v="3"/>
    </i>
    <i>
      <x v="4"/>
    </i>
    <i>
      <x v="5"/>
    </i>
    <i>
      <x v="6"/>
    </i>
    <i>
      <x v="7"/>
    </i>
    <i>
      <x v="8"/>
    </i>
    <i>
      <x v="9"/>
    </i>
    <i t="grand">
      <x/>
    </i>
  </rowItems>
  <colFields count="1">
    <field x="2"/>
  </colFields>
  <colItems count="4">
    <i>
      <x/>
    </i>
    <i>
      <x v="1"/>
    </i>
    <i>
      <x v="2"/>
    </i>
    <i t="grand">
      <x/>
    </i>
  </colItems>
  <dataFields count="1">
    <dataField name="Sum of Yield(Metric Tons)" fld="3" baseField="0" baseItem="0"/>
  </dataFields>
  <formats count="109">
    <format dxfId="191">
      <pivotArea type="all" dataOnly="0" outline="0" fieldPosition="0"/>
    </format>
    <format dxfId="190">
      <pivotArea outline="0" collapsedLevelsAreSubtotals="1" fieldPosition="0"/>
    </format>
    <format dxfId="189">
      <pivotArea type="origin" dataOnly="0" labelOnly="1" outline="0" fieldPosition="0"/>
    </format>
    <format dxfId="188">
      <pivotArea field="2" type="button" dataOnly="0" labelOnly="1" outline="0" axis="axisCol" fieldPosition="0"/>
    </format>
    <format dxfId="187">
      <pivotArea type="topRight" dataOnly="0" labelOnly="1" outline="0" fieldPosition="0"/>
    </format>
    <format dxfId="186">
      <pivotArea field="0" type="button" dataOnly="0" labelOnly="1" outline="0" axis="axisRow" fieldPosition="0"/>
    </format>
    <format dxfId="185">
      <pivotArea dataOnly="0" labelOnly="1" fieldPosition="0">
        <references count="1">
          <reference field="0" count="0"/>
        </references>
      </pivotArea>
    </format>
    <format dxfId="184">
      <pivotArea dataOnly="0" labelOnly="1" grandRow="1" outline="0" fieldPosition="0"/>
    </format>
    <format dxfId="183">
      <pivotArea dataOnly="0" labelOnly="1" fieldPosition="0">
        <references count="1">
          <reference field="2" count="0"/>
        </references>
      </pivotArea>
    </format>
    <format dxfId="182">
      <pivotArea dataOnly="0" labelOnly="1" grandCol="1" outline="0" fieldPosition="0"/>
    </format>
    <format dxfId="181">
      <pivotArea type="all" dataOnly="0" outline="0" fieldPosition="0"/>
    </format>
    <format dxfId="180">
      <pivotArea outline="0" collapsedLevelsAreSubtotals="1" fieldPosition="0"/>
    </format>
    <format dxfId="179">
      <pivotArea type="origin" dataOnly="0" labelOnly="1" outline="0" fieldPosition="0"/>
    </format>
    <format dxfId="178">
      <pivotArea field="2" type="button" dataOnly="0" labelOnly="1" outline="0" axis="axisCol" fieldPosition="0"/>
    </format>
    <format dxfId="177">
      <pivotArea type="topRight" dataOnly="0" labelOnly="1" outline="0" fieldPosition="0"/>
    </format>
    <format dxfId="176">
      <pivotArea field="0" type="button" dataOnly="0" labelOnly="1" outline="0" axis="axisRow" fieldPosition="0"/>
    </format>
    <format dxfId="175">
      <pivotArea dataOnly="0" labelOnly="1" fieldPosition="0">
        <references count="1">
          <reference field="0" count="0"/>
        </references>
      </pivotArea>
    </format>
    <format dxfId="174">
      <pivotArea dataOnly="0" labelOnly="1" grandRow="1" outline="0" fieldPosition="0"/>
    </format>
    <format dxfId="173">
      <pivotArea dataOnly="0" labelOnly="1" fieldPosition="0">
        <references count="1">
          <reference field="2" count="0"/>
        </references>
      </pivotArea>
    </format>
    <format dxfId="172">
      <pivotArea dataOnly="0" labelOnly="1" grandCol="1" outline="0" fieldPosition="0"/>
    </format>
    <format dxfId="171">
      <pivotArea type="all" dataOnly="0" outline="0" fieldPosition="0"/>
    </format>
    <format dxfId="170">
      <pivotArea outline="0" collapsedLevelsAreSubtotals="1" fieldPosition="0"/>
    </format>
    <format dxfId="169">
      <pivotArea type="origin" dataOnly="0" labelOnly="1" outline="0" fieldPosition="0"/>
    </format>
    <format dxfId="168">
      <pivotArea field="2" type="button" dataOnly="0" labelOnly="1" outline="0" axis="axisCol" fieldPosition="0"/>
    </format>
    <format dxfId="167">
      <pivotArea type="topRight" dataOnly="0" labelOnly="1" outline="0" fieldPosition="0"/>
    </format>
    <format dxfId="166">
      <pivotArea field="0" type="button" dataOnly="0" labelOnly="1" outline="0" axis="axisRow" fieldPosition="0"/>
    </format>
    <format dxfId="165">
      <pivotArea dataOnly="0" labelOnly="1" fieldPosition="0">
        <references count="1">
          <reference field="0" count="0"/>
        </references>
      </pivotArea>
    </format>
    <format dxfId="164">
      <pivotArea dataOnly="0" labelOnly="1" grandRow="1" outline="0" fieldPosition="0"/>
    </format>
    <format dxfId="163">
      <pivotArea dataOnly="0" labelOnly="1" fieldPosition="0">
        <references count="1">
          <reference field="2" count="0"/>
        </references>
      </pivotArea>
    </format>
    <format dxfId="162">
      <pivotArea dataOnly="0" labelOnly="1" grandCol="1" outline="0" fieldPosition="0"/>
    </format>
    <format dxfId="161">
      <pivotArea type="all" dataOnly="0" outline="0" fieldPosition="0"/>
    </format>
    <format dxfId="160">
      <pivotArea type="all" dataOnly="0" outline="0" fieldPosition="0"/>
    </format>
    <format dxfId="159">
      <pivotArea outline="0" collapsedLevelsAreSubtotals="1" fieldPosition="0"/>
    </format>
    <format dxfId="158">
      <pivotArea type="origin" dataOnly="0" labelOnly="1" outline="0" fieldPosition="0"/>
    </format>
    <format dxfId="157">
      <pivotArea field="2" type="button" dataOnly="0" labelOnly="1" outline="0" axis="axisCol" fieldPosition="0"/>
    </format>
    <format dxfId="156">
      <pivotArea type="topRight" dataOnly="0" labelOnly="1" outline="0" fieldPosition="0"/>
    </format>
    <format dxfId="155">
      <pivotArea field="0" type="button" dataOnly="0" labelOnly="1" outline="0" axis="axisRow" fieldPosition="0"/>
    </format>
    <format dxfId="154">
      <pivotArea dataOnly="0" labelOnly="1" fieldPosition="0">
        <references count="1">
          <reference field="0" count="0"/>
        </references>
      </pivotArea>
    </format>
    <format dxfId="153">
      <pivotArea dataOnly="0" labelOnly="1" grandRow="1" outline="0" fieldPosition="0"/>
    </format>
    <format dxfId="152">
      <pivotArea dataOnly="0" labelOnly="1" fieldPosition="0">
        <references count="1">
          <reference field="2" count="0"/>
        </references>
      </pivotArea>
    </format>
    <format dxfId="151">
      <pivotArea dataOnly="0" labelOnly="1" grandCol="1" outline="0" fieldPosition="0"/>
    </format>
    <format dxfId="150">
      <pivotArea type="all" dataOnly="0" outline="0" fieldPosition="0"/>
    </format>
    <format dxfId="149">
      <pivotArea outline="0" collapsedLevelsAreSubtotals="1" fieldPosition="0"/>
    </format>
    <format dxfId="148">
      <pivotArea type="origin" dataOnly="0" labelOnly="1" outline="0" fieldPosition="0"/>
    </format>
    <format dxfId="147">
      <pivotArea field="2" type="button" dataOnly="0" labelOnly="1" outline="0" axis="axisCol" fieldPosition="0"/>
    </format>
    <format dxfId="146">
      <pivotArea type="topRight" dataOnly="0" labelOnly="1" outline="0" fieldPosition="0"/>
    </format>
    <format dxfId="145">
      <pivotArea field="0" type="button" dataOnly="0" labelOnly="1" outline="0" axis="axisRow" fieldPosition="0"/>
    </format>
    <format dxfId="144">
      <pivotArea dataOnly="0" labelOnly="1" fieldPosition="0">
        <references count="1">
          <reference field="0" count="0"/>
        </references>
      </pivotArea>
    </format>
    <format dxfId="143">
      <pivotArea dataOnly="0" labelOnly="1" grandRow="1" outline="0" fieldPosition="0"/>
    </format>
    <format dxfId="142">
      <pivotArea dataOnly="0" labelOnly="1" fieldPosition="0">
        <references count="1">
          <reference field="2" count="0"/>
        </references>
      </pivotArea>
    </format>
    <format dxfId="141">
      <pivotArea dataOnly="0" labelOnly="1" grandCol="1" outline="0" fieldPosition="0"/>
    </format>
    <format dxfId="140">
      <pivotArea type="all" dataOnly="0" outline="0" fieldPosition="0"/>
    </format>
    <format dxfId="139">
      <pivotArea outline="0" collapsedLevelsAreSubtotals="1" fieldPosition="0"/>
    </format>
    <format dxfId="138">
      <pivotArea type="origin" dataOnly="0" labelOnly="1" outline="0" fieldPosition="0"/>
    </format>
    <format dxfId="137">
      <pivotArea field="2" type="button" dataOnly="0" labelOnly="1" outline="0" axis="axisCol" fieldPosition="0"/>
    </format>
    <format dxfId="136">
      <pivotArea type="topRight" dataOnly="0" labelOnly="1" outline="0" fieldPosition="0"/>
    </format>
    <format dxfId="135">
      <pivotArea field="0" type="button" dataOnly="0" labelOnly="1" outline="0" axis="axisRow" fieldPosition="0"/>
    </format>
    <format dxfId="134">
      <pivotArea dataOnly="0" labelOnly="1" fieldPosition="0">
        <references count="1">
          <reference field="0" count="0"/>
        </references>
      </pivotArea>
    </format>
    <format dxfId="133">
      <pivotArea dataOnly="0" labelOnly="1" grandRow="1" outline="0" fieldPosition="0"/>
    </format>
    <format dxfId="132">
      <pivotArea dataOnly="0" labelOnly="1" fieldPosition="0">
        <references count="1">
          <reference field="2" count="0"/>
        </references>
      </pivotArea>
    </format>
    <format dxfId="131">
      <pivotArea dataOnly="0" labelOnly="1" grandCol="1" outline="0" fieldPosition="0"/>
    </format>
    <format dxfId="130">
      <pivotArea type="all" dataOnly="0" outline="0" fieldPosition="0"/>
    </format>
    <format dxfId="129">
      <pivotArea outline="0" collapsedLevelsAreSubtotals="1" fieldPosition="0"/>
    </format>
    <format dxfId="128">
      <pivotArea type="origin" dataOnly="0" labelOnly="1" outline="0" fieldPosition="0"/>
    </format>
    <format dxfId="127">
      <pivotArea field="2" type="button" dataOnly="0" labelOnly="1" outline="0" axis="axisCol" fieldPosition="0"/>
    </format>
    <format dxfId="126">
      <pivotArea type="topRight" dataOnly="0" labelOnly="1" outline="0" fieldPosition="0"/>
    </format>
    <format dxfId="125">
      <pivotArea field="0" type="button" dataOnly="0" labelOnly="1" outline="0" axis="axisRow" fieldPosition="0"/>
    </format>
    <format dxfId="124">
      <pivotArea dataOnly="0" labelOnly="1" fieldPosition="0">
        <references count="1">
          <reference field="0" count="0"/>
        </references>
      </pivotArea>
    </format>
    <format dxfId="123">
      <pivotArea dataOnly="0" labelOnly="1" grandRow="1" outline="0" fieldPosition="0"/>
    </format>
    <format dxfId="122">
      <pivotArea dataOnly="0" labelOnly="1" fieldPosition="0">
        <references count="1">
          <reference field="2" count="0"/>
        </references>
      </pivotArea>
    </format>
    <format dxfId="121">
      <pivotArea dataOnly="0" labelOnly="1" grandCol="1" outline="0" fieldPosition="0"/>
    </format>
    <format dxfId="120">
      <pivotArea type="all" dataOnly="0" outline="0" fieldPosition="0"/>
    </format>
    <format dxfId="119">
      <pivotArea outline="0" collapsedLevelsAreSubtotals="1" fieldPosition="0"/>
    </format>
    <format dxfId="118">
      <pivotArea type="origin" dataOnly="0" labelOnly="1" outline="0" fieldPosition="0"/>
    </format>
    <format dxfId="117">
      <pivotArea field="2" type="button" dataOnly="0" labelOnly="1" outline="0" axis="axisCol" fieldPosition="0"/>
    </format>
    <format dxfId="116">
      <pivotArea type="topRight" dataOnly="0" labelOnly="1" outline="0" fieldPosition="0"/>
    </format>
    <format dxfId="115">
      <pivotArea field="0" type="button" dataOnly="0" labelOnly="1" outline="0" axis="axisRow" fieldPosition="0"/>
    </format>
    <format dxfId="114">
      <pivotArea dataOnly="0" labelOnly="1" fieldPosition="0">
        <references count="1">
          <reference field="0" count="0"/>
        </references>
      </pivotArea>
    </format>
    <format dxfId="113">
      <pivotArea dataOnly="0" labelOnly="1" grandRow="1" outline="0" fieldPosition="0"/>
    </format>
    <format dxfId="112">
      <pivotArea dataOnly="0" labelOnly="1" fieldPosition="0">
        <references count="1">
          <reference field="2" count="0"/>
        </references>
      </pivotArea>
    </format>
    <format dxfId="111">
      <pivotArea dataOnly="0" labelOnly="1" grandCol="1" outline="0" fieldPosition="0"/>
    </format>
    <format dxfId="110">
      <pivotArea type="all" dataOnly="0" outline="0" fieldPosition="0"/>
    </format>
    <format dxfId="109">
      <pivotArea outline="0" collapsedLevelsAreSubtotals="1" fieldPosition="0"/>
    </format>
    <format dxfId="108">
      <pivotArea type="origin" dataOnly="0" labelOnly="1" outline="0" fieldPosition="0"/>
    </format>
    <format dxfId="107">
      <pivotArea field="2" type="button" dataOnly="0" labelOnly="1" outline="0" axis="axisCol" fieldPosition="0"/>
    </format>
    <format dxfId="106">
      <pivotArea type="topRight" dataOnly="0" labelOnly="1" outline="0" fieldPosition="0"/>
    </format>
    <format dxfId="105">
      <pivotArea field="0" type="button" dataOnly="0" labelOnly="1" outline="0" axis="axisRow" fieldPosition="0"/>
    </format>
    <format dxfId="104">
      <pivotArea dataOnly="0" labelOnly="1" fieldPosition="0">
        <references count="1">
          <reference field="0" count="0"/>
        </references>
      </pivotArea>
    </format>
    <format dxfId="103">
      <pivotArea dataOnly="0" labelOnly="1" grandRow="1" outline="0" fieldPosition="0"/>
    </format>
    <format dxfId="102">
      <pivotArea dataOnly="0" labelOnly="1" fieldPosition="0">
        <references count="1">
          <reference field="2" count="0"/>
        </references>
      </pivotArea>
    </format>
    <format dxfId="101">
      <pivotArea dataOnly="0" labelOnly="1" grandCol="1" outline="0" fieldPosition="0"/>
    </format>
    <format dxfId="100">
      <pivotArea type="all" dataOnly="0" outline="0" fieldPosition="0"/>
    </format>
    <format dxfId="99">
      <pivotArea outline="0" collapsedLevelsAreSubtotals="1" fieldPosition="0"/>
    </format>
    <format dxfId="98">
      <pivotArea type="origin" dataOnly="0" labelOnly="1" outline="0" fieldPosition="0"/>
    </format>
    <format dxfId="97">
      <pivotArea field="2" type="button" dataOnly="0" labelOnly="1" outline="0" axis="axisCol" fieldPosition="0"/>
    </format>
    <format dxfId="96">
      <pivotArea type="topRight" dataOnly="0" labelOnly="1" outline="0" fieldPosition="0"/>
    </format>
    <format dxfId="95">
      <pivotArea field="0" type="button" dataOnly="0" labelOnly="1" outline="0" axis="axisRow" fieldPosition="0"/>
    </format>
    <format dxfId="94">
      <pivotArea dataOnly="0" labelOnly="1" fieldPosition="0">
        <references count="1">
          <reference field="0" count="0"/>
        </references>
      </pivotArea>
    </format>
    <format dxfId="93">
      <pivotArea dataOnly="0" labelOnly="1" grandRow="1" outline="0" fieldPosition="0"/>
    </format>
    <format dxfId="92">
      <pivotArea dataOnly="0" labelOnly="1" fieldPosition="0">
        <references count="1">
          <reference field="2" count="0"/>
        </references>
      </pivotArea>
    </format>
    <format dxfId="91">
      <pivotArea dataOnly="0" labelOnly="1" grandCol="1" outline="0" fieldPosition="0"/>
    </format>
    <format dxfId="90">
      <pivotArea type="origin" dataOnly="0" labelOnly="1" outline="0" fieldPosition="0"/>
    </format>
    <format dxfId="89">
      <pivotArea field="2" type="button" dataOnly="0" labelOnly="1" outline="0" axis="axisCol" fieldPosition="0"/>
    </format>
    <format dxfId="88">
      <pivotArea type="topRight" dataOnly="0" labelOnly="1" outline="0" fieldPosition="0"/>
    </format>
    <format dxfId="87">
      <pivotArea field="0" type="button" dataOnly="0" labelOnly="1" outline="0" axis="axisRow" fieldPosition="0"/>
    </format>
    <format dxfId="86">
      <pivotArea dataOnly="0" labelOnly="1" fieldPosition="0">
        <references count="1">
          <reference field="2" count="0"/>
        </references>
      </pivotArea>
    </format>
    <format dxfId="85">
      <pivotArea dataOnly="0" labelOnly="1" grandCol="1" outline="0" fieldPosition="0"/>
    </format>
    <format dxfId="84">
      <pivotArea grandRow="1" outline="0" collapsedLevelsAreSubtotals="1" fieldPosition="0"/>
    </format>
    <format dxfId="8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6" firstHeaderRow="1" firstDataRow="1" firstDataCol="1"/>
  <pivotFields count="9">
    <pivotField showAll="0">
      <items count="11">
        <item x="3"/>
        <item x="4"/>
        <item x="0"/>
        <item x="8"/>
        <item x="9"/>
        <item x="1"/>
        <item x="5"/>
        <item x="6"/>
        <item x="2"/>
        <item x="7"/>
        <item t="default"/>
      </items>
    </pivotField>
    <pivotField showAll="0"/>
    <pivotField showAll="0">
      <items count="4">
        <item x="2"/>
        <item x="0"/>
        <item x="1"/>
        <item t="default"/>
      </items>
    </pivotField>
    <pivotField numFmtId="43" showAll="0"/>
    <pivotField dataField="1" numFmtId="43" showAll="0"/>
    <pivotField numFmtId="43" showAll="0"/>
    <pivotField numFmtId="14" showAll="0"/>
    <pivotField axis="axisRow" showAll="0">
      <items count="3">
        <item x="0"/>
        <item x="1"/>
        <item t="default"/>
      </items>
    </pivotField>
    <pivotField numFmtId="43" showAll="0"/>
  </pivotFields>
  <rowFields count="1">
    <field x="7"/>
  </rowFields>
  <rowItems count="3">
    <i>
      <x/>
    </i>
    <i>
      <x v="1"/>
    </i>
    <i t="grand">
      <x/>
    </i>
  </rowItems>
  <colItems count="1">
    <i/>
  </colItems>
  <dataFields count="1">
    <dataField name="Sum of Revenue (KES)" fld="4" baseField="0" baseItem="0" numFmtId="43"/>
  </dataFields>
  <formats count="83">
    <format dxfId="274">
      <pivotArea outline="0" collapsedLevelsAreSubtotals="1" fieldPosition="0"/>
    </format>
    <format dxfId="273">
      <pivotArea type="all" dataOnly="0" outline="0" fieldPosition="0"/>
    </format>
    <format dxfId="272">
      <pivotArea outline="0" collapsedLevelsAreSubtotals="1" fieldPosition="0"/>
    </format>
    <format dxfId="271">
      <pivotArea field="7" type="button" dataOnly="0" labelOnly="1" outline="0" axis="axisRow" fieldPosition="0"/>
    </format>
    <format dxfId="270">
      <pivotArea dataOnly="0" labelOnly="1" outline="0" axis="axisValues" fieldPosition="0"/>
    </format>
    <format dxfId="269">
      <pivotArea dataOnly="0" labelOnly="1" fieldPosition="0">
        <references count="1">
          <reference field="7" count="0"/>
        </references>
      </pivotArea>
    </format>
    <format dxfId="268">
      <pivotArea dataOnly="0" labelOnly="1" grandRow="1" outline="0" fieldPosition="0"/>
    </format>
    <format dxfId="267">
      <pivotArea dataOnly="0" labelOnly="1" outline="0" axis="axisValues" fieldPosition="0"/>
    </format>
    <format dxfId="266">
      <pivotArea type="all" dataOnly="0" outline="0" fieldPosition="0"/>
    </format>
    <format dxfId="265">
      <pivotArea outline="0" collapsedLevelsAreSubtotals="1" fieldPosition="0"/>
    </format>
    <format dxfId="264">
      <pivotArea field="7" type="button" dataOnly="0" labelOnly="1" outline="0" axis="axisRow" fieldPosition="0"/>
    </format>
    <format dxfId="263">
      <pivotArea dataOnly="0" labelOnly="1" outline="0" axis="axisValues" fieldPosition="0"/>
    </format>
    <format dxfId="262">
      <pivotArea dataOnly="0" labelOnly="1" fieldPosition="0">
        <references count="1">
          <reference field="7" count="0"/>
        </references>
      </pivotArea>
    </format>
    <format dxfId="261">
      <pivotArea dataOnly="0" labelOnly="1" grandRow="1" outline="0" fieldPosition="0"/>
    </format>
    <format dxfId="260">
      <pivotArea dataOnly="0" labelOnly="1" outline="0" axis="axisValues" fieldPosition="0"/>
    </format>
    <format dxfId="259">
      <pivotArea type="all" dataOnly="0" outline="0" fieldPosition="0"/>
    </format>
    <format dxfId="258">
      <pivotArea outline="0" collapsedLevelsAreSubtotals="1" fieldPosition="0"/>
    </format>
    <format dxfId="257">
      <pivotArea field="7" type="button" dataOnly="0" labelOnly="1" outline="0" axis="axisRow" fieldPosition="0"/>
    </format>
    <format dxfId="256">
      <pivotArea dataOnly="0" labelOnly="1" outline="0" axis="axisValues" fieldPosition="0"/>
    </format>
    <format dxfId="255">
      <pivotArea dataOnly="0" labelOnly="1" fieldPosition="0">
        <references count="1">
          <reference field="7" count="0"/>
        </references>
      </pivotArea>
    </format>
    <format dxfId="254">
      <pivotArea dataOnly="0" labelOnly="1" grandRow="1" outline="0" fieldPosition="0"/>
    </format>
    <format dxfId="253">
      <pivotArea dataOnly="0" labelOnly="1" outline="0" axis="axisValues" fieldPosition="0"/>
    </format>
    <format dxfId="252">
      <pivotArea type="all" dataOnly="0" outline="0" fieldPosition="0"/>
    </format>
    <format dxfId="251">
      <pivotArea outline="0" collapsedLevelsAreSubtotals="1" fieldPosition="0"/>
    </format>
    <format dxfId="250">
      <pivotArea field="7" type="button" dataOnly="0" labelOnly="1" outline="0" axis="axisRow" fieldPosition="0"/>
    </format>
    <format dxfId="249">
      <pivotArea dataOnly="0" labelOnly="1" outline="0" axis="axisValues" fieldPosition="0"/>
    </format>
    <format dxfId="248">
      <pivotArea dataOnly="0" labelOnly="1" fieldPosition="0">
        <references count="1">
          <reference field="7" count="0"/>
        </references>
      </pivotArea>
    </format>
    <format dxfId="247">
      <pivotArea dataOnly="0" labelOnly="1" grandRow="1" outline="0" fieldPosition="0"/>
    </format>
    <format dxfId="246">
      <pivotArea dataOnly="0" labelOnly="1" outline="0" axis="axisValues" fieldPosition="0"/>
    </format>
    <format dxfId="245">
      <pivotArea type="all" dataOnly="0" outline="0" fieldPosition="0"/>
    </format>
    <format dxfId="244">
      <pivotArea outline="0" collapsedLevelsAreSubtotals="1" fieldPosition="0"/>
    </format>
    <format dxfId="243">
      <pivotArea field="7" type="button" dataOnly="0" labelOnly="1" outline="0" axis="axisRow" fieldPosition="0"/>
    </format>
    <format dxfId="242">
      <pivotArea dataOnly="0" labelOnly="1" outline="0" axis="axisValues" fieldPosition="0"/>
    </format>
    <format dxfId="241">
      <pivotArea dataOnly="0" labelOnly="1" fieldPosition="0">
        <references count="1">
          <reference field="7" count="0"/>
        </references>
      </pivotArea>
    </format>
    <format dxfId="240">
      <pivotArea dataOnly="0" labelOnly="1" grandRow="1" outline="0" fieldPosition="0"/>
    </format>
    <format dxfId="239">
      <pivotArea dataOnly="0" labelOnly="1" outline="0" axis="axisValues" fieldPosition="0"/>
    </format>
    <format dxfId="238">
      <pivotArea type="all" dataOnly="0" outline="0" fieldPosition="0"/>
    </format>
    <format dxfId="237">
      <pivotArea outline="0" collapsedLevelsAreSubtotals="1" fieldPosition="0"/>
    </format>
    <format dxfId="236">
      <pivotArea field="7" type="button" dataOnly="0" labelOnly="1" outline="0" axis="axisRow" fieldPosition="0"/>
    </format>
    <format dxfId="235">
      <pivotArea dataOnly="0" labelOnly="1" outline="0" axis="axisValues" fieldPosition="0"/>
    </format>
    <format dxfId="234">
      <pivotArea dataOnly="0" labelOnly="1" fieldPosition="0">
        <references count="1">
          <reference field="7" count="0"/>
        </references>
      </pivotArea>
    </format>
    <format dxfId="233">
      <pivotArea dataOnly="0" labelOnly="1" grandRow="1" outline="0" fieldPosition="0"/>
    </format>
    <format dxfId="232">
      <pivotArea dataOnly="0" labelOnly="1" outline="0" axis="axisValues" fieldPosition="0"/>
    </format>
    <format dxfId="231">
      <pivotArea type="all" dataOnly="0" outline="0" fieldPosition="0"/>
    </format>
    <format dxfId="230">
      <pivotArea outline="0" collapsedLevelsAreSubtotals="1" fieldPosition="0"/>
    </format>
    <format dxfId="229">
      <pivotArea field="7" type="button" dataOnly="0" labelOnly="1" outline="0" axis="axisRow" fieldPosition="0"/>
    </format>
    <format dxfId="228">
      <pivotArea dataOnly="0" labelOnly="1" outline="0" axis="axisValues" fieldPosition="0"/>
    </format>
    <format dxfId="227">
      <pivotArea dataOnly="0" labelOnly="1" fieldPosition="0">
        <references count="1">
          <reference field="7" count="0"/>
        </references>
      </pivotArea>
    </format>
    <format dxfId="226">
      <pivotArea dataOnly="0" labelOnly="1" grandRow="1" outline="0" fieldPosition="0"/>
    </format>
    <format dxfId="225">
      <pivotArea dataOnly="0" labelOnly="1" outline="0" axis="axisValues" fieldPosition="0"/>
    </format>
    <format dxfId="224">
      <pivotArea type="all" dataOnly="0" outline="0" fieldPosition="0"/>
    </format>
    <format dxfId="223">
      <pivotArea outline="0" collapsedLevelsAreSubtotals="1" fieldPosition="0"/>
    </format>
    <format dxfId="222">
      <pivotArea field="7" type="button" dataOnly="0" labelOnly="1" outline="0" axis="axisRow" fieldPosition="0"/>
    </format>
    <format dxfId="221">
      <pivotArea dataOnly="0" labelOnly="1" outline="0" axis="axisValues" fieldPosition="0"/>
    </format>
    <format dxfId="220">
      <pivotArea dataOnly="0" labelOnly="1" fieldPosition="0">
        <references count="1">
          <reference field="7" count="0"/>
        </references>
      </pivotArea>
    </format>
    <format dxfId="219">
      <pivotArea dataOnly="0" labelOnly="1" grandRow="1" outline="0" fieldPosition="0"/>
    </format>
    <format dxfId="218">
      <pivotArea dataOnly="0" labelOnly="1" outline="0" axis="axisValues" fieldPosition="0"/>
    </format>
    <format dxfId="217">
      <pivotArea type="all" dataOnly="0" outline="0" fieldPosition="0"/>
    </format>
    <format dxfId="216">
      <pivotArea outline="0" collapsedLevelsAreSubtotals="1" fieldPosition="0"/>
    </format>
    <format dxfId="215">
      <pivotArea field="7" type="button" dataOnly="0" labelOnly="1" outline="0" axis="axisRow" fieldPosition="0"/>
    </format>
    <format dxfId="214">
      <pivotArea dataOnly="0" labelOnly="1" outline="0" axis="axisValues" fieldPosition="0"/>
    </format>
    <format dxfId="213">
      <pivotArea dataOnly="0" labelOnly="1" fieldPosition="0">
        <references count="1">
          <reference field="7" count="0"/>
        </references>
      </pivotArea>
    </format>
    <format dxfId="212">
      <pivotArea dataOnly="0" labelOnly="1" grandRow="1" outline="0" fieldPosition="0"/>
    </format>
    <format dxfId="211">
      <pivotArea dataOnly="0" labelOnly="1" outline="0" axis="axisValues" fieldPosition="0"/>
    </format>
    <format dxfId="210">
      <pivotArea type="all" dataOnly="0" outline="0" fieldPosition="0"/>
    </format>
    <format dxfId="209">
      <pivotArea outline="0" collapsedLevelsAreSubtotals="1" fieldPosition="0"/>
    </format>
    <format dxfId="208">
      <pivotArea field="7" type="button" dataOnly="0" labelOnly="1" outline="0" axis="axisRow" fieldPosition="0"/>
    </format>
    <format dxfId="207">
      <pivotArea dataOnly="0" labelOnly="1" outline="0" axis="axisValues" fieldPosition="0"/>
    </format>
    <format dxfId="206">
      <pivotArea dataOnly="0" labelOnly="1" fieldPosition="0">
        <references count="1">
          <reference field="7" count="0"/>
        </references>
      </pivotArea>
    </format>
    <format dxfId="205">
      <pivotArea dataOnly="0" labelOnly="1" grandRow="1" outline="0" fieldPosition="0"/>
    </format>
    <format dxfId="204">
      <pivotArea dataOnly="0" labelOnly="1" outline="0" axis="axisValues" fieldPosition="0"/>
    </format>
    <format dxfId="203">
      <pivotArea type="all" dataOnly="0" outline="0" fieldPosition="0"/>
    </format>
    <format dxfId="202">
      <pivotArea outline="0" collapsedLevelsAreSubtotals="1" fieldPosition="0"/>
    </format>
    <format dxfId="201">
      <pivotArea field="7" type="button" dataOnly="0" labelOnly="1" outline="0" axis="axisRow" fieldPosition="0"/>
    </format>
    <format dxfId="200">
      <pivotArea dataOnly="0" labelOnly="1" outline="0" axis="axisValues" fieldPosition="0"/>
    </format>
    <format dxfId="199">
      <pivotArea dataOnly="0" labelOnly="1" fieldPosition="0">
        <references count="1">
          <reference field="7" count="0"/>
        </references>
      </pivotArea>
    </format>
    <format dxfId="198">
      <pivotArea dataOnly="0" labelOnly="1" grandRow="1" outline="0" fieldPosition="0"/>
    </format>
    <format dxfId="197">
      <pivotArea dataOnly="0" labelOnly="1" outline="0" axis="axisValues" fieldPosition="0"/>
    </format>
    <format dxfId="196">
      <pivotArea field="7" type="button" dataOnly="0" labelOnly="1" outline="0" axis="axisRow" fieldPosition="0"/>
    </format>
    <format dxfId="195">
      <pivotArea dataOnly="0" labelOnly="1" outline="0" axis="axisValues" fieldPosition="0"/>
    </format>
    <format dxfId="194">
      <pivotArea dataOnly="0" labelOnly="1" outline="0" axis="axisValues" fieldPosition="0"/>
    </format>
    <format dxfId="193">
      <pivotArea grandRow="1" outline="0" collapsedLevelsAreSubtotals="1" fieldPosition="0"/>
    </format>
    <format dxfId="19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9">
    <pivotField axis="axisRow" showAll="0">
      <items count="11">
        <item x="3"/>
        <item x="4"/>
        <item x="0"/>
        <item x="8"/>
        <item x="9"/>
        <item x="1"/>
        <item x="5"/>
        <item x="6"/>
        <item x="2"/>
        <item x="7"/>
        <item t="default"/>
      </items>
    </pivotField>
    <pivotField showAll="0"/>
    <pivotField showAll="0">
      <items count="4">
        <item x="2"/>
        <item x="0"/>
        <item x="1"/>
        <item t="default"/>
      </items>
    </pivotField>
    <pivotField dataField="1" numFmtId="43" showAll="0">
      <items count="362">
        <item x="339"/>
        <item x="313"/>
        <item x="322"/>
        <item x="76"/>
        <item x="237"/>
        <item x="311"/>
        <item x="353"/>
        <item x="232"/>
        <item x="106"/>
        <item x="355"/>
        <item x="36"/>
        <item x="262"/>
        <item x="125"/>
        <item x="326"/>
        <item x="73"/>
        <item x="349"/>
        <item x="117"/>
        <item x="3"/>
        <item x="85"/>
        <item x="174"/>
        <item x="52"/>
        <item x="292"/>
        <item x="307"/>
        <item x="132"/>
        <item x="342"/>
        <item x="331"/>
        <item x="308"/>
        <item x="279"/>
        <item x="156"/>
        <item x="168"/>
        <item x="348"/>
        <item x="68"/>
        <item x="27"/>
        <item x="72"/>
        <item x="63"/>
        <item x="8"/>
        <item x="91"/>
        <item x="82"/>
        <item x="267"/>
        <item x="6"/>
        <item x="62"/>
        <item x="143"/>
        <item x="215"/>
        <item x="316"/>
        <item x="144"/>
        <item x="146"/>
        <item x="330"/>
        <item x="108"/>
        <item x="51"/>
        <item x="66"/>
        <item x="266"/>
        <item x="170"/>
        <item x="195"/>
        <item x="167"/>
        <item x="340"/>
        <item x="171"/>
        <item x="321"/>
        <item x="21"/>
        <item x="20"/>
        <item x="107"/>
        <item x="164"/>
        <item x="89"/>
        <item x="18"/>
        <item x="147"/>
        <item x="278"/>
        <item x="214"/>
        <item x="254"/>
        <item x="75"/>
        <item x="309"/>
        <item x="50"/>
        <item x="103"/>
        <item x="284"/>
        <item x="166"/>
        <item x="70"/>
        <item x="336"/>
        <item x="137"/>
        <item x="260"/>
        <item x="323"/>
        <item x="201"/>
        <item x="4"/>
        <item x="257"/>
        <item x="67"/>
        <item x="352"/>
        <item x="200"/>
        <item x="111"/>
        <item x="61"/>
        <item x="135"/>
        <item x="24"/>
        <item x="97"/>
        <item x="196"/>
        <item x="131"/>
        <item x="351"/>
        <item x="148"/>
        <item x="317"/>
        <item x="12"/>
        <item x="241"/>
        <item x="203"/>
        <item x="334"/>
        <item x="325"/>
        <item x="265"/>
        <item x="121"/>
        <item x="213"/>
        <item x="0"/>
        <item x="96"/>
        <item x="344"/>
        <item x="247"/>
        <item x="58"/>
        <item x="11"/>
        <item x="49"/>
        <item x="283"/>
        <item x="80"/>
        <item x="298"/>
        <item x="249"/>
        <item x="65"/>
        <item x="211"/>
        <item x="356"/>
        <item x="236"/>
        <item x="302"/>
        <item x="74"/>
        <item x="204"/>
        <item x="345"/>
        <item x="228"/>
        <item x="9"/>
        <item x="45"/>
        <item x="207"/>
        <item x="55"/>
        <item x="94"/>
        <item x="310"/>
        <item x="250"/>
        <item x="1"/>
        <item x="335"/>
        <item x="162"/>
        <item x="191"/>
        <item x="337"/>
        <item x="327"/>
        <item x="359"/>
        <item x="29"/>
        <item x="184"/>
        <item x="100"/>
        <item x="242"/>
        <item x="13"/>
        <item x="16"/>
        <item x="312"/>
        <item x="303"/>
        <item x="297"/>
        <item x="41"/>
        <item x="306"/>
        <item x="332"/>
        <item x="264"/>
        <item x="92"/>
        <item x="229"/>
        <item x="253"/>
        <item x="160"/>
        <item x="126"/>
        <item x="235"/>
        <item x="300"/>
        <item x="285"/>
        <item x="130"/>
        <item x="255"/>
        <item x="220"/>
        <item x="32"/>
        <item x="129"/>
        <item x="208"/>
        <item x="259"/>
        <item x="25"/>
        <item x="305"/>
        <item x="268"/>
        <item x="165"/>
        <item x="314"/>
        <item x="299"/>
        <item x="151"/>
        <item x="149"/>
        <item x="153"/>
        <item x="181"/>
        <item x="192"/>
        <item x="190"/>
        <item x="163"/>
        <item x="347"/>
        <item x="10"/>
        <item x="209"/>
        <item x="272"/>
        <item x="109"/>
        <item x="77"/>
        <item x="234"/>
        <item x="136"/>
        <item x="37"/>
        <item x="186"/>
        <item x="22"/>
        <item x="238"/>
        <item x="199"/>
        <item x="320"/>
        <item x="197"/>
        <item x="324"/>
        <item x="30"/>
        <item x="84"/>
        <item x="304"/>
        <item x="276"/>
        <item x="122"/>
        <item x="239"/>
        <item x="139"/>
        <item x="341"/>
        <item x="98"/>
        <item x="202"/>
        <item x="182"/>
        <item x="138"/>
        <item x="329"/>
        <item x="39"/>
        <item x="217"/>
        <item x="88"/>
        <item x="251"/>
        <item x="95"/>
        <item x="189"/>
        <item x="178"/>
        <item x="246"/>
        <item x="177"/>
        <item x="245"/>
        <item x="5"/>
        <item x="319"/>
        <item x="338"/>
        <item x="269"/>
        <item x="360"/>
        <item x="48"/>
        <item x="38"/>
        <item x="19"/>
        <item x="185"/>
        <item x="230"/>
        <item x="47"/>
        <item x="158"/>
        <item x="23"/>
        <item x="140"/>
        <item x="134"/>
        <item x="59"/>
        <item x="15"/>
        <item x="113"/>
        <item x="112"/>
        <item x="83"/>
        <item x="216"/>
        <item x="114"/>
        <item x="43"/>
        <item x="243"/>
        <item x="176"/>
        <item x="116"/>
        <item x="31"/>
        <item x="295"/>
        <item x="318"/>
        <item x="328"/>
        <item x="193"/>
        <item x="157"/>
        <item x="350"/>
        <item x="210"/>
        <item x="274"/>
        <item x="224"/>
        <item x="291"/>
        <item x="81"/>
        <item x="218"/>
        <item x="71"/>
        <item x="256"/>
        <item x="233"/>
        <item x="78"/>
        <item x="123"/>
        <item x="79"/>
        <item x="275"/>
        <item x="120"/>
        <item x="289"/>
        <item x="231"/>
        <item x="281"/>
        <item x="198"/>
        <item x="115"/>
        <item x="152"/>
        <item x="288"/>
        <item x="354"/>
        <item x="244"/>
        <item x="252"/>
        <item x="124"/>
        <item x="128"/>
        <item x="154"/>
        <item x="248"/>
        <item x="169"/>
        <item x="226"/>
        <item x="290"/>
        <item x="110"/>
        <item x="219"/>
        <item x="46"/>
        <item x="60"/>
        <item x="179"/>
        <item x="127"/>
        <item x="172"/>
        <item x="301"/>
        <item x="270"/>
        <item x="28"/>
        <item x="280"/>
        <item x="118"/>
        <item x="133"/>
        <item x="161"/>
        <item x="346"/>
        <item x="183"/>
        <item x="90"/>
        <item x="44"/>
        <item x="105"/>
        <item x="150"/>
        <item x="225"/>
        <item x="343"/>
        <item x="212"/>
        <item x="357"/>
        <item x="42"/>
        <item x="206"/>
        <item x="35"/>
        <item x="223"/>
        <item x="358"/>
        <item x="53"/>
        <item x="145"/>
        <item x="222"/>
        <item x="293"/>
        <item x="26"/>
        <item x="205"/>
        <item x="296"/>
        <item x="273"/>
        <item x="333"/>
        <item x="286"/>
        <item x="258"/>
        <item x="187"/>
        <item x="93"/>
        <item x="180"/>
        <item x="194"/>
        <item x="56"/>
        <item x="175"/>
        <item x="87"/>
        <item x="54"/>
        <item x="188"/>
        <item x="101"/>
        <item x="282"/>
        <item x="227"/>
        <item x="240"/>
        <item x="99"/>
        <item x="159"/>
        <item x="263"/>
        <item x="2"/>
        <item x="277"/>
        <item x="104"/>
        <item x="14"/>
        <item x="261"/>
        <item x="69"/>
        <item x="294"/>
        <item x="33"/>
        <item x="7"/>
        <item x="141"/>
        <item x="315"/>
        <item x="86"/>
        <item x="155"/>
        <item x="40"/>
        <item x="102"/>
        <item x="119"/>
        <item x="271"/>
        <item x="64"/>
        <item x="57"/>
        <item x="17"/>
        <item x="173"/>
        <item x="34"/>
        <item x="221"/>
        <item x="142"/>
        <item x="287"/>
        <item t="default"/>
      </items>
    </pivotField>
    <pivotField numFmtId="43" showAll="0"/>
    <pivotField numFmtId="43" showAll="0"/>
    <pivotField numFmtId="14" showAll="0"/>
    <pivotField showAll="0">
      <items count="3">
        <item x="0"/>
        <item x="1"/>
        <item t="default"/>
      </items>
    </pivotField>
    <pivotField numFmtId="43" showAll="0"/>
  </pivotFields>
  <rowFields count="1">
    <field x="0"/>
  </rowFields>
  <rowItems count="11">
    <i>
      <x/>
    </i>
    <i>
      <x v="1"/>
    </i>
    <i>
      <x v="2"/>
    </i>
    <i>
      <x v="3"/>
    </i>
    <i>
      <x v="4"/>
    </i>
    <i>
      <x v="5"/>
    </i>
    <i>
      <x v="6"/>
    </i>
    <i>
      <x v="7"/>
    </i>
    <i>
      <x v="8"/>
    </i>
    <i>
      <x v="9"/>
    </i>
    <i t="grand">
      <x/>
    </i>
  </rowItems>
  <colItems count="1">
    <i/>
  </colItems>
  <dataFields count="1">
    <dataField name="Sum of Yield(Metric Tons)"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9:B32" firstHeaderRow="1" firstDataRow="1" firstDataCol="1"/>
  <pivotFields count="9">
    <pivotField showAll="0">
      <items count="11">
        <item x="3"/>
        <item x="4"/>
        <item x="0"/>
        <item x="8"/>
        <item x="9"/>
        <item x="1"/>
        <item x="5"/>
        <item x="6"/>
        <item x="2"/>
        <item x="7"/>
        <item t="default"/>
      </items>
    </pivotField>
    <pivotField showAll="0">
      <items count="11">
        <item x="8"/>
        <item x="3"/>
        <item x="1"/>
        <item x="4"/>
        <item x="0"/>
        <item x="5"/>
        <item x="2"/>
        <item x="7"/>
        <item x="9"/>
        <item x="6"/>
        <item t="default"/>
      </items>
    </pivotField>
    <pivotField showAll="0">
      <items count="4">
        <item x="2"/>
        <item x="0"/>
        <item x="1"/>
        <item t="default"/>
      </items>
    </pivotField>
    <pivotField numFmtId="43" showAll="0"/>
    <pivotField dataField="1" numFmtId="43" showAll="0"/>
    <pivotField numFmtId="43" showAll="0"/>
    <pivotField numFmtId="14" showAll="0"/>
    <pivotField axis="axisRow" showAll="0">
      <items count="3">
        <item x="0"/>
        <item x="1"/>
        <item t="default"/>
      </items>
    </pivotField>
    <pivotField numFmtId="43" showAll="0"/>
  </pivotFields>
  <rowFields count="1">
    <field x="7"/>
  </rowFields>
  <rowItems count="3">
    <i>
      <x/>
    </i>
    <i>
      <x v="1"/>
    </i>
    <i t="grand">
      <x/>
    </i>
  </rowItems>
  <colItems count="1">
    <i/>
  </colItems>
  <dataFields count="1">
    <dataField name="Sum of Revenue (KES)" fld="4" baseField="0" baseItem="0"/>
  </dataFields>
  <formats count="1">
    <format dxfId="0">
      <pivotArea collapsedLevelsAreSubtotals="1" fieldPosition="0">
        <references count="1">
          <reference field="7" count="0"/>
        </references>
      </pivotArea>
    </format>
  </formats>
  <chartFormats count="3">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6:B27" firstHeaderRow="1" firstDataRow="1" firstDataCol="1"/>
  <pivotFields count="9">
    <pivotField showAll="0">
      <items count="11">
        <item x="3"/>
        <item x="4"/>
        <item x="0"/>
        <item x="8"/>
        <item x="9"/>
        <item x="1"/>
        <item x="5"/>
        <item x="6"/>
        <item x="2"/>
        <item x="7"/>
        <item t="default"/>
      </items>
    </pivotField>
    <pivotField axis="axisRow" showAll="0">
      <items count="11">
        <item x="8"/>
        <item x="3"/>
        <item x="1"/>
        <item x="4"/>
        <item x="0"/>
        <item x="5"/>
        <item x="2"/>
        <item x="7"/>
        <item x="9"/>
        <item x="6"/>
        <item t="default"/>
      </items>
    </pivotField>
    <pivotField showAll="0">
      <items count="4">
        <item x="2"/>
        <item x="0"/>
        <item x="1"/>
        <item t="default"/>
      </items>
    </pivotField>
    <pivotField numFmtId="43" showAll="0"/>
    <pivotField dataField="1" numFmtId="43" showAll="0"/>
    <pivotField numFmtId="43" showAll="0"/>
    <pivotField numFmtId="14" showAll="0"/>
    <pivotField showAll="0">
      <items count="3">
        <item x="0"/>
        <item x="1"/>
        <item t="default"/>
      </items>
    </pivotField>
    <pivotField numFmtId="43" showAll="0"/>
  </pivotFields>
  <rowFields count="1">
    <field x="1"/>
  </rowFields>
  <rowItems count="11">
    <i>
      <x/>
    </i>
    <i>
      <x v="1"/>
    </i>
    <i>
      <x v="2"/>
    </i>
    <i>
      <x v="3"/>
    </i>
    <i>
      <x v="4"/>
    </i>
    <i>
      <x v="5"/>
    </i>
    <i>
      <x v="6"/>
    </i>
    <i>
      <x v="7"/>
    </i>
    <i>
      <x v="8"/>
    </i>
    <i>
      <x v="9"/>
    </i>
    <i t="grand">
      <x/>
    </i>
  </rowItems>
  <colItems count="1">
    <i/>
  </colItems>
  <dataFields count="1">
    <dataField name="Sum of Revenue (KES)" fld="4" baseField="0" baseItem="0"/>
  </dataFields>
  <chartFormats count="23">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2"/>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4"/>
          </reference>
        </references>
      </pivotArea>
    </chartFormat>
    <chartFormat chart="3" format="18">
      <pivotArea type="data" outline="0" fieldPosition="0">
        <references count="2">
          <reference field="4294967294" count="1" selected="0">
            <x v="0"/>
          </reference>
          <reference field="1" count="1" selected="0">
            <x v="5"/>
          </reference>
        </references>
      </pivotArea>
    </chartFormat>
    <chartFormat chart="3" format="19">
      <pivotArea type="data" outline="0" fieldPosition="0">
        <references count="2">
          <reference field="4294967294" count="1" selected="0">
            <x v="0"/>
          </reference>
          <reference field="1" count="1" selected="0">
            <x v="6"/>
          </reference>
        </references>
      </pivotArea>
    </chartFormat>
    <chartFormat chart="3" format="20">
      <pivotArea type="data" outline="0" fieldPosition="0">
        <references count="2">
          <reference field="4294967294" count="1" selected="0">
            <x v="0"/>
          </reference>
          <reference field="1" count="1" selected="0">
            <x v="7"/>
          </reference>
        </references>
      </pivotArea>
    </chartFormat>
    <chartFormat chart="3" format="21">
      <pivotArea type="data" outline="0" fieldPosition="0">
        <references count="2">
          <reference field="4294967294" count="1" selected="0">
            <x v="0"/>
          </reference>
          <reference field="1" count="1" selected="0">
            <x v="8"/>
          </reference>
        </references>
      </pivotArea>
    </chartFormat>
    <chartFormat chart="3" format="22">
      <pivotArea type="data" outline="0" fieldPosition="0">
        <references count="2">
          <reference field="4294967294" count="1" selected="0">
            <x v="0"/>
          </reference>
          <reference field="1" count="1" selected="0">
            <x v="9"/>
          </reference>
        </references>
      </pivotArea>
    </chartFormat>
    <chartFormat chart="4"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 chart="1" format="8">
      <pivotArea type="data" outline="0" fieldPosition="0">
        <references count="2">
          <reference field="4294967294" count="1" selected="0">
            <x v="0"/>
          </reference>
          <reference field="1" count="1" selected="0">
            <x v="6"/>
          </reference>
        </references>
      </pivotArea>
    </chartFormat>
    <chartFormat chart="1" format="9">
      <pivotArea type="data" outline="0" fieldPosition="0">
        <references count="2">
          <reference field="4294967294" count="1" selected="0">
            <x v="0"/>
          </reference>
          <reference field="1" count="1" selected="0">
            <x v="7"/>
          </reference>
        </references>
      </pivotArea>
    </chartFormat>
    <chartFormat chart="1" format="10">
      <pivotArea type="data" outline="0" fieldPosition="0">
        <references count="2">
          <reference field="4294967294" count="1" selected="0">
            <x v="0"/>
          </reference>
          <reference field="1" count="1" selected="0">
            <x v="8"/>
          </reference>
        </references>
      </pivotArea>
    </chartFormat>
    <chartFormat chart="1" format="1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7" name="PivotTable14"/>
    <pivotTable tabId="7" name="PivotTable12"/>
    <pivotTable tabId="7" name="PivotTable13"/>
    <pivotTable tabId="6" name="PivotTable3"/>
    <pivotTable tabId="6" name="PivotTable4"/>
  </pivotTables>
  <data>
    <tabular pivotCacheId="1">
      <items count="10">
        <i x="3" s="1"/>
        <i x="4" s="1"/>
        <i x="0" s="1"/>
        <i x="8" s="1"/>
        <i x="9" s="1"/>
        <i x="1" s="1"/>
        <i x="5" s="1"/>
        <i x="6"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7" name="PivotTable12"/>
    <pivotTable tabId="7" name="PivotTable13"/>
    <pivotTable tabId="7" name="PivotTable14"/>
    <pivotTable tabId="6" name="PivotTable3"/>
    <pivotTable tabId="6" name="PivotTable4"/>
  </pivotTables>
  <data>
    <tabular pivotCacheId="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ion_Year" sourceName="Production Year">
  <pivotTables>
    <pivotTable tabId="7" name="PivotTable13"/>
    <pivotTable tabId="7" name="PivotTable12"/>
    <pivotTable tabId="7" name="PivotTable14"/>
    <pivotTable tabId="6" name="PivotTable3"/>
    <pivotTable tabId="6" name="PivotTable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cache="Slicer_County" caption="County" rowHeight="241300"/>
  <slicer name="Season" cache="Slicer_Season" caption="Season" rowHeight="241300"/>
  <slicer name="Production Year" cache="Slicer_Production_Year" caption="Production 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1"/>
  <sheetViews>
    <sheetView topLeftCell="D1" workbookViewId="0">
      <selection activeCell="W9" sqref="W9"/>
    </sheetView>
  </sheetViews>
  <sheetFormatPr defaultRowHeight="14.4" x14ac:dyDescent="0.3"/>
  <cols>
    <col min="12" max="12" width="11.77734375" bestFit="1" customWidth="1"/>
    <col min="13" max="13" width="11.5546875" bestFit="1" customWidth="1"/>
  </cols>
  <sheetData>
    <row r="1" spans="1:20" s="2" customForma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0" x14ac:dyDescent="0.3">
      <c r="A2" t="s">
        <v>20</v>
      </c>
      <c r="B2" t="s">
        <v>21</v>
      </c>
      <c r="C2" t="s">
        <v>22</v>
      </c>
      <c r="D2" t="s">
        <v>23</v>
      </c>
      <c r="E2" t="s">
        <v>24</v>
      </c>
      <c r="F2">
        <v>15.14</v>
      </c>
      <c r="G2">
        <v>1654.76</v>
      </c>
      <c r="H2">
        <v>100.19</v>
      </c>
      <c r="I2">
        <v>2510066.7200000002</v>
      </c>
      <c r="J2">
        <v>8977.19</v>
      </c>
      <c r="K2">
        <v>2501089.5299999998</v>
      </c>
      <c r="L2" s="1">
        <v>45139</v>
      </c>
      <c r="M2" s="1">
        <v>45232</v>
      </c>
      <c r="N2" t="s">
        <v>25</v>
      </c>
      <c r="O2" t="s">
        <v>26</v>
      </c>
      <c r="P2" t="s">
        <v>27</v>
      </c>
      <c r="Q2" t="s">
        <v>23</v>
      </c>
      <c r="R2" t="s">
        <v>28</v>
      </c>
      <c r="S2">
        <v>731810617</v>
      </c>
      <c r="T2" t="s">
        <v>29</v>
      </c>
    </row>
    <row r="3" spans="1:20" x14ac:dyDescent="0.3">
      <c r="A3" t="s">
        <v>30</v>
      </c>
      <c r="B3" t="s">
        <v>31</v>
      </c>
      <c r="C3" t="s">
        <v>32</v>
      </c>
      <c r="D3" t="s">
        <v>33</v>
      </c>
      <c r="E3" t="s">
        <v>34</v>
      </c>
      <c r="F3">
        <v>13.54</v>
      </c>
      <c r="G3">
        <v>1957.61</v>
      </c>
      <c r="H3">
        <v>168.63</v>
      </c>
      <c r="I3">
        <v>4469713.42</v>
      </c>
      <c r="J3">
        <v>47882.55</v>
      </c>
      <c r="K3">
        <v>4421830.87</v>
      </c>
      <c r="L3" s="1">
        <v>44982</v>
      </c>
      <c r="M3" s="1">
        <v>45176</v>
      </c>
      <c r="N3" t="s">
        <v>35</v>
      </c>
      <c r="O3" t="s">
        <v>36</v>
      </c>
      <c r="P3" t="s">
        <v>37</v>
      </c>
      <c r="Q3" t="s">
        <v>23</v>
      </c>
      <c r="R3" t="s">
        <v>28</v>
      </c>
      <c r="S3">
        <v>773993471</v>
      </c>
    </row>
    <row r="4" spans="1:20" x14ac:dyDescent="0.3">
      <c r="A4" t="s">
        <v>38</v>
      </c>
      <c r="B4" t="s">
        <v>39</v>
      </c>
      <c r="C4" t="s">
        <v>40</v>
      </c>
      <c r="D4" t="s">
        <v>37</v>
      </c>
      <c r="E4" t="s">
        <v>24</v>
      </c>
      <c r="F4">
        <v>19.329999999999998</v>
      </c>
      <c r="G4">
        <v>4679.6499999999996</v>
      </c>
      <c r="H4">
        <v>102.63</v>
      </c>
      <c r="I4">
        <v>9283667.0299999993</v>
      </c>
      <c r="J4">
        <v>69370.320000000007</v>
      </c>
      <c r="K4">
        <v>9214296.7100000009</v>
      </c>
      <c r="L4" s="1">
        <v>45115</v>
      </c>
      <c r="M4" s="1">
        <v>45288</v>
      </c>
      <c r="N4" t="s">
        <v>25</v>
      </c>
      <c r="O4" t="s">
        <v>27</v>
      </c>
      <c r="P4" t="s">
        <v>41</v>
      </c>
      <c r="Q4" t="s">
        <v>27</v>
      </c>
      <c r="R4" t="s">
        <v>27</v>
      </c>
      <c r="S4">
        <v>778642041</v>
      </c>
      <c r="T4" t="s">
        <v>42</v>
      </c>
    </row>
    <row r="5" spans="1:20" x14ac:dyDescent="0.3">
      <c r="A5" t="s">
        <v>43</v>
      </c>
      <c r="B5" t="s">
        <v>44</v>
      </c>
      <c r="C5" t="s">
        <v>22</v>
      </c>
      <c r="D5" t="s">
        <v>23</v>
      </c>
      <c r="E5" t="s">
        <v>34</v>
      </c>
      <c r="F5">
        <v>1.56</v>
      </c>
      <c r="G5">
        <v>420.18</v>
      </c>
      <c r="H5">
        <v>125.2</v>
      </c>
      <c r="I5">
        <v>82066.2</v>
      </c>
      <c r="J5">
        <v>43454.15</v>
      </c>
      <c r="K5">
        <v>38612.050000000003</v>
      </c>
      <c r="L5" s="1">
        <v>45007</v>
      </c>
      <c r="M5" s="1">
        <v>45299</v>
      </c>
      <c r="O5" t="s">
        <v>27</v>
      </c>
      <c r="P5" t="s">
        <v>45</v>
      </c>
      <c r="Q5" t="s">
        <v>46</v>
      </c>
      <c r="R5" t="s">
        <v>28</v>
      </c>
      <c r="S5">
        <v>758586340</v>
      </c>
    </row>
    <row r="6" spans="1:20" x14ac:dyDescent="0.3">
      <c r="A6" t="s">
        <v>47</v>
      </c>
      <c r="B6" t="s">
        <v>48</v>
      </c>
      <c r="C6" t="s">
        <v>49</v>
      </c>
      <c r="D6" t="s">
        <v>50</v>
      </c>
      <c r="E6" t="s">
        <v>34</v>
      </c>
      <c r="F6">
        <v>13.93</v>
      </c>
      <c r="G6" t="s">
        <v>37</v>
      </c>
      <c r="H6">
        <v>199.42</v>
      </c>
      <c r="J6">
        <v>69673.69</v>
      </c>
      <c r="L6" s="1">
        <v>44986</v>
      </c>
      <c r="M6" s="1">
        <v>45223</v>
      </c>
      <c r="N6" t="s">
        <v>51</v>
      </c>
      <c r="O6" t="s">
        <v>27</v>
      </c>
      <c r="P6" t="s">
        <v>45</v>
      </c>
      <c r="Q6" t="s">
        <v>27</v>
      </c>
      <c r="R6" t="s">
        <v>52</v>
      </c>
      <c r="S6">
        <v>770291817</v>
      </c>
    </row>
    <row r="7" spans="1:20" x14ac:dyDescent="0.3">
      <c r="A7" t="s">
        <v>53</v>
      </c>
      <c r="B7" t="s">
        <v>54</v>
      </c>
      <c r="C7" t="s">
        <v>55</v>
      </c>
      <c r="D7" t="s">
        <v>23</v>
      </c>
      <c r="E7" t="s">
        <v>34</v>
      </c>
      <c r="F7">
        <v>4.88</v>
      </c>
      <c r="G7">
        <v>1294.28</v>
      </c>
      <c r="H7">
        <v>169.12</v>
      </c>
      <c r="I7">
        <v>1068176.53</v>
      </c>
      <c r="J7">
        <v>54319.48</v>
      </c>
      <c r="K7">
        <v>1013857.05</v>
      </c>
      <c r="L7" s="1">
        <v>45169</v>
      </c>
      <c r="M7" s="1">
        <v>45212</v>
      </c>
      <c r="N7" t="s">
        <v>56</v>
      </c>
      <c r="O7" t="s">
        <v>26</v>
      </c>
      <c r="P7" t="s">
        <v>27</v>
      </c>
      <c r="Q7" t="s">
        <v>23</v>
      </c>
      <c r="R7" t="s">
        <v>28</v>
      </c>
      <c r="S7">
        <v>757130035</v>
      </c>
      <c r="T7" t="s">
        <v>42</v>
      </c>
    </row>
    <row r="8" spans="1:20" x14ac:dyDescent="0.3">
      <c r="A8" t="s">
        <v>57</v>
      </c>
      <c r="B8" t="s">
        <v>58</v>
      </c>
      <c r="C8" t="s">
        <v>59</v>
      </c>
      <c r="D8" t="s">
        <v>23</v>
      </c>
      <c r="E8" t="s">
        <v>34</v>
      </c>
      <c r="F8">
        <v>6.67</v>
      </c>
      <c r="G8">
        <v>3205.36</v>
      </c>
      <c r="H8">
        <v>139.80000000000001</v>
      </c>
      <c r="I8">
        <v>2988889.22</v>
      </c>
      <c r="J8">
        <v>44731.25</v>
      </c>
      <c r="K8">
        <v>2944157.97</v>
      </c>
      <c r="L8" s="1">
        <v>45144</v>
      </c>
      <c r="M8" s="1">
        <v>45250</v>
      </c>
      <c r="N8" t="s">
        <v>56</v>
      </c>
      <c r="O8" t="s">
        <v>27</v>
      </c>
      <c r="P8" t="s">
        <v>60</v>
      </c>
      <c r="Q8" t="s">
        <v>27</v>
      </c>
      <c r="R8" t="s">
        <v>52</v>
      </c>
      <c r="S8">
        <v>715354599</v>
      </c>
      <c r="T8" t="s">
        <v>61</v>
      </c>
    </row>
    <row r="9" spans="1:20" x14ac:dyDescent="0.3">
      <c r="A9" t="s">
        <v>62</v>
      </c>
      <c r="B9" t="s">
        <v>37</v>
      </c>
      <c r="C9" t="s">
        <v>63</v>
      </c>
      <c r="D9" t="s">
        <v>23</v>
      </c>
      <c r="E9" t="s">
        <v>24</v>
      </c>
      <c r="F9">
        <v>15.63</v>
      </c>
      <c r="G9">
        <v>747.58</v>
      </c>
      <c r="H9">
        <v>183.67</v>
      </c>
      <c r="I9">
        <v>2146124.33</v>
      </c>
      <c r="J9">
        <v>80654.179999999993</v>
      </c>
      <c r="K9">
        <v>2065470.15</v>
      </c>
      <c r="L9" s="1">
        <v>45253</v>
      </c>
      <c r="M9" s="1">
        <v>45072</v>
      </c>
      <c r="N9" t="s">
        <v>35</v>
      </c>
      <c r="O9" t="s">
        <v>37</v>
      </c>
      <c r="P9" t="s">
        <v>27</v>
      </c>
      <c r="Q9" t="s">
        <v>23</v>
      </c>
      <c r="R9" t="s">
        <v>28</v>
      </c>
      <c r="S9">
        <v>733978249</v>
      </c>
    </row>
    <row r="10" spans="1:20" x14ac:dyDescent="0.3">
      <c r="A10" t="s">
        <v>64</v>
      </c>
      <c r="B10" t="s">
        <v>65</v>
      </c>
      <c r="C10" t="s">
        <v>55</v>
      </c>
      <c r="D10" t="s">
        <v>50</v>
      </c>
      <c r="E10" t="s">
        <v>34</v>
      </c>
      <c r="F10">
        <v>11.03</v>
      </c>
      <c r="G10">
        <v>4757.72</v>
      </c>
      <c r="H10">
        <v>27.42</v>
      </c>
      <c r="I10">
        <v>1438937.21</v>
      </c>
      <c r="J10">
        <v>21508.58</v>
      </c>
      <c r="K10">
        <v>1417428.63</v>
      </c>
      <c r="L10" s="1">
        <v>45016</v>
      </c>
      <c r="M10" s="1">
        <v>45030</v>
      </c>
      <c r="N10" t="s">
        <v>66</v>
      </c>
      <c r="O10" t="s">
        <v>36</v>
      </c>
      <c r="P10" t="s">
        <v>67</v>
      </c>
      <c r="Q10" t="s">
        <v>23</v>
      </c>
      <c r="R10" t="s">
        <v>28</v>
      </c>
      <c r="S10">
        <v>730863865</v>
      </c>
      <c r="T10" t="s">
        <v>29</v>
      </c>
    </row>
    <row r="11" spans="1:20" x14ac:dyDescent="0.3">
      <c r="A11" t="s">
        <v>68</v>
      </c>
      <c r="B11" t="s">
        <v>31</v>
      </c>
      <c r="C11" t="s">
        <v>55</v>
      </c>
      <c r="D11" t="s">
        <v>23</v>
      </c>
      <c r="E11" t="s">
        <v>37</v>
      </c>
      <c r="F11">
        <v>1.93</v>
      </c>
      <c r="G11">
        <v>718.34</v>
      </c>
      <c r="H11">
        <v>53.41</v>
      </c>
      <c r="I11">
        <v>74047.42</v>
      </c>
      <c r="J11">
        <v>31939.83</v>
      </c>
      <c r="K11">
        <v>42107.59</v>
      </c>
      <c r="L11" s="1">
        <v>45214</v>
      </c>
      <c r="M11" s="1">
        <v>45360</v>
      </c>
      <c r="N11" t="s">
        <v>66</v>
      </c>
      <c r="O11" t="s">
        <v>27</v>
      </c>
      <c r="P11" t="s">
        <v>67</v>
      </c>
      <c r="Q11" t="s">
        <v>27</v>
      </c>
      <c r="R11" t="s">
        <v>27</v>
      </c>
      <c r="S11">
        <v>729175900</v>
      </c>
      <c r="T11" t="s">
        <v>29</v>
      </c>
    </row>
    <row r="12" spans="1:20" x14ac:dyDescent="0.3">
      <c r="A12" t="s">
        <v>69</v>
      </c>
      <c r="B12" t="s">
        <v>21</v>
      </c>
      <c r="C12" t="s">
        <v>49</v>
      </c>
      <c r="D12" t="s">
        <v>33</v>
      </c>
      <c r="E12" t="s">
        <v>24</v>
      </c>
      <c r="F12">
        <v>13.03</v>
      </c>
      <c r="G12">
        <v>4861.87</v>
      </c>
      <c r="H12">
        <v>20</v>
      </c>
      <c r="I12">
        <v>1267003.32</v>
      </c>
      <c r="J12" t="s">
        <v>59</v>
      </c>
      <c r="L12" s="1">
        <v>44955</v>
      </c>
      <c r="M12" t="s">
        <v>59</v>
      </c>
      <c r="N12" t="s">
        <v>56</v>
      </c>
      <c r="O12" t="s">
        <v>70</v>
      </c>
      <c r="P12" t="s">
        <v>67</v>
      </c>
      <c r="Q12" t="s">
        <v>46</v>
      </c>
      <c r="R12" t="s">
        <v>28</v>
      </c>
      <c r="S12">
        <v>788320463</v>
      </c>
      <c r="T12" t="s">
        <v>61</v>
      </c>
    </row>
    <row r="13" spans="1:20" x14ac:dyDescent="0.3">
      <c r="A13" t="s">
        <v>71</v>
      </c>
      <c r="B13" t="s">
        <v>37</v>
      </c>
      <c r="D13" t="s">
        <v>50</v>
      </c>
      <c r="E13" t="s">
        <v>72</v>
      </c>
      <c r="F13">
        <v>3.85</v>
      </c>
      <c r="G13">
        <v>923.85</v>
      </c>
      <c r="H13">
        <v>157.47999999999999</v>
      </c>
      <c r="I13">
        <v>560128.41</v>
      </c>
      <c r="J13">
        <v>45441.62</v>
      </c>
      <c r="K13">
        <v>514686.79</v>
      </c>
      <c r="L13" s="1">
        <v>44961</v>
      </c>
      <c r="M13" s="1">
        <v>45340</v>
      </c>
      <c r="N13" t="s">
        <v>66</v>
      </c>
      <c r="O13" t="s">
        <v>70</v>
      </c>
      <c r="P13" t="s">
        <v>41</v>
      </c>
      <c r="Q13" t="s">
        <v>23</v>
      </c>
      <c r="R13" t="s">
        <v>59</v>
      </c>
      <c r="S13">
        <v>765259205</v>
      </c>
    </row>
    <row r="14" spans="1:20" x14ac:dyDescent="0.3">
      <c r="A14" t="s">
        <v>73</v>
      </c>
      <c r="B14" t="s">
        <v>31</v>
      </c>
      <c r="C14" t="s">
        <v>22</v>
      </c>
      <c r="D14" t="s">
        <v>23</v>
      </c>
      <c r="E14" t="s">
        <v>24</v>
      </c>
      <c r="F14">
        <v>4.17</v>
      </c>
      <c r="G14">
        <v>1883.1</v>
      </c>
      <c r="H14">
        <v>134.75</v>
      </c>
      <c r="I14">
        <v>1058128.01</v>
      </c>
      <c r="J14">
        <v>33519.18</v>
      </c>
      <c r="K14">
        <v>1024608.83</v>
      </c>
      <c r="L14" s="1">
        <v>45270</v>
      </c>
      <c r="M14" s="1">
        <v>45202</v>
      </c>
      <c r="N14" t="s">
        <v>59</v>
      </c>
      <c r="O14" t="s">
        <v>36</v>
      </c>
      <c r="P14" t="s">
        <v>60</v>
      </c>
      <c r="Q14" t="s">
        <v>23</v>
      </c>
      <c r="R14" t="s">
        <v>28</v>
      </c>
      <c r="S14">
        <v>784093639</v>
      </c>
    </row>
    <row r="15" spans="1:20" x14ac:dyDescent="0.3">
      <c r="A15" t="s">
        <v>74</v>
      </c>
      <c r="B15" t="s">
        <v>31</v>
      </c>
      <c r="C15" t="s">
        <v>59</v>
      </c>
      <c r="D15" t="s">
        <v>23</v>
      </c>
      <c r="E15" t="s">
        <v>24</v>
      </c>
      <c r="F15">
        <v>7.6</v>
      </c>
      <c r="G15">
        <v>2258.9299999999998</v>
      </c>
      <c r="H15">
        <v>193.59</v>
      </c>
      <c r="I15">
        <v>3323527.57</v>
      </c>
      <c r="L15" s="1">
        <v>45118</v>
      </c>
      <c r="M15" s="1">
        <v>45058</v>
      </c>
      <c r="N15" t="s">
        <v>51</v>
      </c>
      <c r="O15" t="s">
        <v>26</v>
      </c>
      <c r="P15" t="s">
        <v>41</v>
      </c>
      <c r="Q15" t="s">
        <v>23</v>
      </c>
      <c r="R15" t="s">
        <v>59</v>
      </c>
      <c r="S15">
        <v>731831063</v>
      </c>
      <c r="T15" t="s">
        <v>29</v>
      </c>
    </row>
    <row r="16" spans="1:20" x14ac:dyDescent="0.3">
      <c r="A16" t="s">
        <v>75</v>
      </c>
      <c r="B16" t="s">
        <v>65</v>
      </c>
      <c r="C16" t="s">
        <v>63</v>
      </c>
      <c r="D16" t="s">
        <v>50</v>
      </c>
      <c r="E16" t="s">
        <v>72</v>
      </c>
      <c r="F16">
        <v>1.72</v>
      </c>
      <c r="G16">
        <v>2625.34</v>
      </c>
      <c r="H16">
        <v>113.38</v>
      </c>
      <c r="I16">
        <v>511977</v>
      </c>
      <c r="J16">
        <v>55055.360000000001</v>
      </c>
      <c r="K16">
        <v>456921.64</v>
      </c>
      <c r="L16" s="1">
        <v>45172</v>
      </c>
      <c r="M16" s="1">
        <v>45086</v>
      </c>
      <c r="N16" t="s">
        <v>59</v>
      </c>
      <c r="Q16" t="s">
        <v>46</v>
      </c>
      <c r="R16" t="s">
        <v>52</v>
      </c>
      <c r="S16">
        <v>784158663</v>
      </c>
      <c r="T16" t="s">
        <v>61</v>
      </c>
    </row>
    <row r="17" spans="1:20" x14ac:dyDescent="0.3">
      <c r="A17" t="s">
        <v>76</v>
      </c>
      <c r="B17" t="s">
        <v>37</v>
      </c>
      <c r="C17" t="s">
        <v>40</v>
      </c>
      <c r="D17" t="s">
        <v>50</v>
      </c>
      <c r="E17" t="s">
        <v>24</v>
      </c>
      <c r="F17">
        <v>9.07</v>
      </c>
      <c r="G17">
        <v>1673.94</v>
      </c>
      <c r="H17">
        <v>92.64</v>
      </c>
      <c r="I17">
        <v>1406519.38</v>
      </c>
      <c r="J17">
        <v>78349.89</v>
      </c>
      <c r="K17">
        <v>1328169.49</v>
      </c>
      <c r="L17" s="1">
        <v>44943</v>
      </c>
      <c r="M17" s="1">
        <v>45364</v>
      </c>
      <c r="N17" t="s">
        <v>66</v>
      </c>
      <c r="O17" t="s">
        <v>26</v>
      </c>
      <c r="P17" t="s">
        <v>27</v>
      </c>
      <c r="Q17" t="s">
        <v>46</v>
      </c>
      <c r="R17" t="s">
        <v>27</v>
      </c>
      <c r="S17">
        <v>713999315</v>
      </c>
      <c r="T17" t="s">
        <v>29</v>
      </c>
    </row>
    <row r="18" spans="1:20" x14ac:dyDescent="0.3">
      <c r="A18" t="s">
        <v>77</v>
      </c>
      <c r="B18" t="s">
        <v>31</v>
      </c>
      <c r="C18" t="s">
        <v>78</v>
      </c>
      <c r="D18" t="s">
        <v>50</v>
      </c>
      <c r="E18" t="s">
        <v>24</v>
      </c>
      <c r="F18">
        <v>3.87</v>
      </c>
      <c r="G18">
        <v>1522.78</v>
      </c>
      <c r="H18">
        <v>178.01</v>
      </c>
      <c r="I18">
        <v>1049041.1599999999</v>
      </c>
      <c r="J18">
        <v>87918.06</v>
      </c>
      <c r="K18">
        <v>961123.1</v>
      </c>
      <c r="L18" s="1">
        <v>44993</v>
      </c>
      <c r="M18" s="1">
        <v>45045</v>
      </c>
      <c r="N18" t="s">
        <v>25</v>
      </c>
      <c r="O18" t="s">
        <v>36</v>
      </c>
      <c r="P18" t="s">
        <v>45</v>
      </c>
      <c r="Q18" t="s">
        <v>27</v>
      </c>
      <c r="R18" t="s">
        <v>27</v>
      </c>
      <c r="S18">
        <v>715334035</v>
      </c>
      <c r="T18" t="s">
        <v>61</v>
      </c>
    </row>
    <row r="19" spans="1:20" x14ac:dyDescent="0.3">
      <c r="A19" t="s">
        <v>79</v>
      </c>
      <c r="B19" t="s">
        <v>54</v>
      </c>
      <c r="C19" t="s">
        <v>80</v>
      </c>
      <c r="D19" t="s">
        <v>50</v>
      </c>
      <c r="E19" t="s">
        <v>72</v>
      </c>
      <c r="F19">
        <v>12.3</v>
      </c>
      <c r="G19">
        <v>2141.2800000000002</v>
      </c>
      <c r="H19">
        <v>37.299999999999997</v>
      </c>
      <c r="I19">
        <v>982397.85</v>
      </c>
      <c r="J19">
        <v>24932.05</v>
      </c>
      <c r="K19">
        <v>957465.8</v>
      </c>
      <c r="L19" s="1">
        <v>45222</v>
      </c>
      <c r="M19" s="1">
        <v>45114</v>
      </c>
      <c r="N19" t="s">
        <v>35</v>
      </c>
      <c r="O19" t="s">
        <v>27</v>
      </c>
      <c r="P19" t="s">
        <v>41</v>
      </c>
      <c r="Q19" t="s">
        <v>23</v>
      </c>
      <c r="R19" t="s">
        <v>52</v>
      </c>
      <c r="S19">
        <v>776238574</v>
      </c>
      <c r="T19" t="s">
        <v>61</v>
      </c>
    </row>
    <row r="20" spans="1:20" x14ac:dyDescent="0.3">
      <c r="A20" t="s">
        <v>81</v>
      </c>
      <c r="B20" t="s">
        <v>59</v>
      </c>
      <c r="C20" t="s">
        <v>55</v>
      </c>
      <c r="D20" t="s">
        <v>50</v>
      </c>
      <c r="E20" t="s">
        <v>24</v>
      </c>
      <c r="F20">
        <v>6.13</v>
      </c>
      <c r="G20">
        <v>4700.8500000000004</v>
      </c>
      <c r="H20">
        <v>38.299999999999997</v>
      </c>
      <c r="I20">
        <v>1103660.8600000001</v>
      </c>
      <c r="J20">
        <v>71165.240000000005</v>
      </c>
      <c r="K20">
        <v>1032495.62</v>
      </c>
      <c r="L20" s="1">
        <v>45279</v>
      </c>
      <c r="M20" s="1">
        <v>45322</v>
      </c>
      <c r="N20" t="s">
        <v>25</v>
      </c>
      <c r="O20" t="s">
        <v>26</v>
      </c>
      <c r="P20" t="s">
        <v>45</v>
      </c>
      <c r="Q20" t="s">
        <v>27</v>
      </c>
      <c r="R20" t="s">
        <v>28</v>
      </c>
      <c r="S20">
        <v>771510041</v>
      </c>
    </row>
    <row r="21" spans="1:20" x14ac:dyDescent="0.3">
      <c r="A21" t="s">
        <v>82</v>
      </c>
      <c r="B21" t="s">
        <v>21</v>
      </c>
      <c r="C21" t="s">
        <v>55</v>
      </c>
      <c r="D21" t="s">
        <v>50</v>
      </c>
      <c r="E21" t="s">
        <v>34</v>
      </c>
      <c r="F21">
        <v>1.71</v>
      </c>
      <c r="G21">
        <v>3411.76</v>
      </c>
      <c r="H21">
        <v>64.91</v>
      </c>
      <c r="I21">
        <v>378692.05</v>
      </c>
      <c r="J21">
        <v>15501.14</v>
      </c>
      <c r="K21">
        <v>363190.91</v>
      </c>
      <c r="L21" s="1">
        <v>45172</v>
      </c>
      <c r="M21" s="1">
        <v>45292</v>
      </c>
      <c r="N21" t="s">
        <v>25</v>
      </c>
      <c r="O21" t="s">
        <v>36</v>
      </c>
      <c r="P21" t="s">
        <v>27</v>
      </c>
      <c r="Q21" t="s">
        <v>23</v>
      </c>
      <c r="R21" t="s">
        <v>52</v>
      </c>
      <c r="S21">
        <v>758586340</v>
      </c>
      <c r="T21" t="s">
        <v>29</v>
      </c>
    </row>
    <row r="22" spans="1:20" x14ac:dyDescent="0.3">
      <c r="A22" t="s">
        <v>83</v>
      </c>
      <c r="B22" t="s">
        <v>44</v>
      </c>
      <c r="C22" t="s">
        <v>84</v>
      </c>
      <c r="D22" t="s">
        <v>37</v>
      </c>
      <c r="E22" t="s">
        <v>34</v>
      </c>
      <c r="F22">
        <v>18.2</v>
      </c>
      <c r="G22">
        <v>2147.64</v>
      </c>
      <c r="H22">
        <v>113.23</v>
      </c>
      <c r="I22">
        <v>4425826.45</v>
      </c>
      <c r="J22">
        <v>67765.710000000006</v>
      </c>
      <c r="K22">
        <v>4358060.74</v>
      </c>
      <c r="L22" s="1">
        <v>45134</v>
      </c>
      <c r="M22" s="1">
        <v>45280</v>
      </c>
      <c r="N22" t="s">
        <v>35</v>
      </c>
      <c r="O22" t="s">
        <v>36</v>
      </c>
      <c r="P22" t="s">
        <v>60</v>
      </c>
      <c r="Q22" t="s">
        <v>23</v>
      </c>
      <c r="R22" t="s">
        <v>59</v>
      </c>
      <c r="S22">
        <v>738270233</v>
      </c>
      <c r="T22" t="s">
        <v>61</v>
      </c>
    </row>
    <row r="23" spans="1:20" x14ac:dyDescent="0.3">
      <c r="A23" t="s">
        <v>85</v>
      </c>
      <c r="B23" t="s">
        <v>86</v>
      </c>
      <c r="C23" t="s">
        <v>37</v>
      </c>
      <c r="D23" t="s">
        <v>50</v>
      </c>
      <c r="F23">
        <v>13.88</v>
      </c>
      <c r="G23">
        <v>3833.11</v>
      </c>
      <c r="H23">
        <v>117.19</v>
      </c>
      <c r="I23">
        <v>6234925.9900000002</v>
      </c>
      <c r="J23">
        <v>14062.49</v>
      </c>
      <c r="K23">
        <v>6220863.5</v>
      </c>
      <c r="L23" s="1">
        <v>45084</v>
      </c>
      <c r="M23" s="1">
        <v>45219</v>
      </c>
      <c r="N23" t="s">
        <v>51</v>
      </c>
      <c r="O23" t="s">
        <v>26</v>
      </c>
      <c r="P23" t="s">
        <v>59</v>
      </c>
      <c r="Q23" t="s">
        <v>27</v>
      </c>
      <c r="R23" t="s">
        <v>27</v>
      </c>
      <c r="S23">
        <v>723009833</v>
      </c>
      <c r="T23" t="s">
        <v>59</v>
      </c>
    </row>
    <row r="24" spans="1:20" x14ac:dyDescent="0.3">
      <c r="A24" t="s">
        <v>87</v>
      </c>
      <c r="B24" t="s">
        <v>58</v>
      </c>
      <c r="C24" t="s">
        <v>88</v>
      </c>
      <c r="D24" t="s">
        <v>33</v>
      </c>
      <c r="E24" t="s">
        <v>24</v>
      </c>
      <c r="F24">
        <v>7.83</v>
      </c>
      <c r="G24">
        <v>4894.6000000000004</v>
      </c>
      <c r="H24">
        <v>187.89</v>
      </c>
      <c r="I24">
        <v>7200831.2699999996</v>
      </c>
      <c r="J24">
        <v>73420.23</v>
      </c>
      <c r="K24">
        <v>7127411.04</v>
      </c>
      <c r="L24" s="1">
        <v>45091</v>
      </c>
      <c r="M24" s="1">
        <v>45090</v>
      </c>
      <c r="N24" t="s">
        <v>25</v>
      </c>
      <c r="O24" t="s">
        <v>70</v>
      </c>
      <c r="P24" t="s">
        <v>27</v>
      </c>
      <c r="Q24" t="s">
        <v>27</v>
      </c>
      <c r="R24" t="s">
        <v>52</v>
      </c>
      <c r="S24">
        <v>732097220</v>
      </c>
      <c r="T24" t="s">
        <v>61</v>
      </c>
    </row>
    <row r="25" spans="1:20" x14ac:dyDescent="0.3">
      <c r="A25" t="s">
        <v>89</v>
      </c>
      <c r="B25" t="s">
        <v>90</v>
      </c>
      <c r="C25" t="s">
        <v>40</v>
      </c>
      <c r="D25" t="s">
        <v>33</v>
      </c>
      <c r="E25" t="s">
        <v>24</v>
      </c>
      <c r="F25">
        <v>9.5299999999999994</v>
      </c>
      <c r="G25">
        <v>1096.3499999999999</v>
      </c>
      <c r="H25">
        <v>154.72</v>
      </c>
      <c r="I25">
        <v>1616547.9</v>
      </c>
      <c r="J25">
        <v>70673.09</v>
      </c>
      <c r="K25">
        <v>1545874.81</v>
      </c>
      <c r="L25" s="1">
        <v>45189</v>
      </c>
      <c r="M25" s="1">
        <v>45255</v>
      </c>
      <c r="N25" t="s">
        <v>37</v>
      </c>
      <c r="O25" t="s">
        <v>70</v>
      </c>
      <c r="P25" t="s">
        <v>41</v>
      </c>
      <c r="Q25" t="s">
        <v>23</v>
      </c>
      <c r="R25" t="s">
        <v>27</v>
      </c>
      <c r="S25">
        <v>783197857</v>
      </c>
    </row>
    <row r="26" spans="1:20" x14ac:dyDescent="0.3">
      <c r="A26" t="s">
        <v>91</v>
      </c>
      <c r="B26" t="s">
        <v>90</v>
      </c>
      <c r="C26" t="s">
        <v>32</v>
      </c>
      <c r="D26" t="s">
        <v>33</v>
      </c>
      <c r="E26" t="s">
        <v>34</v>
      </c>
      <c r="F26">
        <v>3.78</v>
      </c>
      <c r="G26">
        <v>3244.87</v>
      </c>
      <c r="H26">
        <v>187.44</v>
      </c>
      <c r="I26">
        <v>2299065.6800000002</v>
      </c>
      <c r="J26">
        <v>28199.33</v>
      </c>
      <c r="K26">
        <v>2270866.35</v>
      </c>
      <c r="L26" s="1">
        <v>45244</v>
      </c>
      <c r="M26" s="1">
        <v>45198</v>
      </c>
      <c r="N26" t="s">
        <v>35</v>
      </c>
      <c r="O26" t="s">
        <v>59</v>
      </c>
      <c r="P26" t="s">
        <v>45</v>
      </c>
      <c r="Q26" t="s">
        <v>23</v>
      </c>
      <c r="R26" t="s">
        <v>27</v>
      </c>
      <c r="S26">
        <v>713326769</v>
      </c>
    </row>
    <row r="27" spans="1:20" x14ac:dyDescent="0.3">
      <c r="A27" t="s">
        <v>92</v>
      </c>
      <c r="B27" t="s">
        <v>59</v>
      </c>
      <c r="C27" t="s">
        <v>55</v>
      </c>
      <c r="E27" t="s">
        <v>34</v>
      </c>
      <c r="F27">
        <v>1.33</v>
      </c>
      <c r="G27">
        <v>978.84</v>
      </c>
      <c r="H27">
        <v>66.86</v>
      </c>
      <c r="I27">
        <v>87042.17</v>
      </c>
      <c r="J27" t="s">
        <v>59</v>
      </c>
      <c r="L27" s="1">
        <v>45157</v>
      </c>
      <c r="M27" s="1">
        <v>45199</v>
      </c>
      <c r="N27" t="s">
        <v>35</v>
      </c>
      <c r="O27" t="s">
        <v>27</v>
      </c>
      <c r="P27" t="s">
        <v>37</v>
      </c>
      <c r="Q27" t="s">
        <v>23</v>
      </c>
      <c r="R27" t="s">
        <v>27</v>
      </c>
      <c r="S27">
        <v>766792612</v>
      </c>
      <c r="T27" t="s">
        <v>42</v>
      </c>
    </row>
    <row r="28" spans="1:20" x14ac:dyDescent="0.3">
      <c r="A28" t="s">
        <v>93</v>
      </c>
      <c r="B28" t="s">
        <v>39</v>
      </c>
      <c r="C28" t="s">
        <v>80</v>
      </c>
      <c r="D28" t="s">
        <v>59</v>
      </c>
      <c r="E28" t="s">
        <v>24</v>
      </c>
      <c r="F28">
        <v>2.4900000000000002</v>
      </c>
      <c r="G28">
        <v>930.96</v>
      </c>
      <c r="H28">
        <v>62.43</v>
      </c>
      <c r="I28">
        <v>144718.38</v>
      </c>
      <c r="J28">
        <v>33624.629999999997</v>
      </c>
      <c r="K28">
        <v>111093.75</v>
      </c>
      <c r="L28" s="1">
        <v>45282</v>
      </c>
      <c r="M28" s="1">
        <v>45177</v>
      </c>
      <c r="N28" t="s">
        <v>35</v>
      </c>
      <c r="O28" t="s">
        <v>70</v>
      </c>
      <c r="P28" t="s">
        <v>60</v>
      </c>
      <c r="Q28" t="s">
        <v>23</v>
      </c>
      <c r="R28" t="s">
        <v>28</v>
      </c>
      <c r="S28">
        <v>760119651</v>
      </c>
    </row>
    <row r="29" spans="1:20" x14ac:dyDescent="0.3">
      <c r="A29" t="s">
        <v>94</v>
      </c>
      <c r="B29" t="s">
        <v>31</v>
      </c>
      <c r="C29" t="s">
        <v>49</v>
      </c>
      <c r="D29" t="s">
        <v>37</v>
      </c>
      <c r="E29" t="s">
        <v>72</v>
      </c>
      <c r="F29">
        <v>13.62</v>
      </c>
      <c r="G29">
        <v>2763.86</v>
      </c>
      <c r="H29">
        <v>41.6</v>
      </c>
      <c r="I29">
        <v>1565980.97</v>
      </c>
      <c r="J29">
        <v>39722.28</v>
      </c>
      <c r="K29">
        <v>1526258.69</v>
      </c>
      <c r="L29" s="1">
        <v>45004</v>
      </c>
      <c r="M29" s="1">
        <v>45029</v>
      </c>
      <c r="N29" t="s">
        <v>66</v>
      </c>
      <c r="O29" t="s">
        <v>26</v>
      </c>
      <c r="P29" t="s">
        <v>45</v>
      </c>
      <c r="Q29" t="s">
        <v>46</v>
      </c>
      <c r="R29" t="s">
        <v>27</v>
      </c>
      <c r="S29">
        <v>742329237</v>
      </c>
      <c r="T29" t="s">
        <v>29</v>
      </c>
    </row>
    <row r="30" spans="1:20" x14ac:dyDescent="0.3">
      <c r="A30" t="s">
        <v>95</v>
      </c>
      <c r="B30" t="s">
        <v>44</v>
      </c>
      <c r="C30" t="s">
        <v>78</v>
      </c>
      <c r="D30" t="s">
        <v>37</v>
      </c>
      <c r="E30" t="s">
        <v>24</v>
      </c>
      <c r="F30">
        <v>3.7</v>
      </c>
      <c r="G30">
        <v>3320.81</v>
      </c>
      <c r="H30">
        <v>137.43</v>
      </c>
      <c r="I30">
        <v>1688602</v>
      </c>
      <c r="J30">
        <v>81560.09</v>
      </c>
      <c r="K30">
        <v>1607041.91</v>
      </c>
      <c r="L30" s="1">
        <v>45118</v>
      </c>
      <c r="M30" s="1">
        <v>45278</v>
      </c>
      <c r="N30" t="s">
        <v>25</v>
      </c>
      <c r="O30" t="s">
        <v>27</v>
      </c>
      <c r="P30" t="s">
        <v>60</v>
      </c>
      <c r="Q30" t="s">
        <v>27</v>
      </c>
      <c r="R30" t="s">
        <v>27</v>
      </c>
      <c r="S30">
        <v>796728778</v>
      </c>
      <c r="T30" t="s">
        <v>42</v>
      </c>
    </row>
    <row r="31" spans="1:20" x14ac:dyDescent="0.3">
      <c r="A31" t="s">
        <v>96</v>
      </c>
      <c r="B31" t="s">
        <v>44</v>
      </c>
      <c r="C31" t="s">
        <v>40</v>
      </c>
      <c r="D31" t="s">
        <v>33</v>
      </c>
      <c r="E31" t="s">
        <v>24</v>
      </c>
      <c r="F31">
        <v>8.6</v>
      </c>
      <c r="G31">
        <v>1412.66</v>
      </c>
      <c r="H31">
        <v>29.46</v>
      </c>
      <c r="I31">
        <v>357905.89</v>
      </c>
      <c r="J31">
        <v>61415.92</v>
      </c>
      <c r="K31">
        <v>296489.96999999997</v>
      </c>
      <c r="L31" s="1">
        <v>45032</v>
      </c>
      <c r="M31" s="1">
        <v>45047</v>
      </c>
      <c r="N31" t="s">
        <v>25</v>
      </c>
      <c r="O31" t="s">
        <v>36</v>
      </c>
      <c r="P31" t="s">
        <v>41</v>
      </c>
      <c r="Q31" t="s">
        <v>46</v>
      </c>
      <c r="R31" t="s">
        <v>52</v>
      </c>
      <c r="S31">
        <v>711250299</v>
      </c>
      <c r="T31" t="s">
        <v>42</v>
      </c>
    </row>
    <row r="32" spans="1:20" x14ac:dyDescent="0.3">
      <c r="A32" t="s">
        <v>97</v>
      </c>
      <c r="B32" t="s">
        <v>90</v>
      </c>
      <c r="C32" t="s">
        <v>78</v>
      </c>
      <c r="D32" t="s">
        <v>50</v>
      </c>
      <c r="E32" t="s">
        <v>34</v>
      </c>
      <c r="F32">
        <v>14.37</v>
      </c>
      <c r="G32">
        <v>2491.42</v>
      </c>
      <c r="H32">
        <v>104</v>
      </c>
      <c r="I32">
        <v>3723377.36</v>
      </c>
      <c r="J32">
        <v>5548.35</v>
      </c>
      <c r="K32">
        <v>3717829.01</v>
      </c>
      <c r="L32" s="1">
        <v>45081</v>
      </c>
      <c r="M32" s="1">
        <v>45157</v>
      </c>
      <c r="N32" t="s">
        <v>59</v>
      </c>
      <c r="O32" t="s">
        <v>70</v>
      </c>
      <c r="P32" t="s">
        <v>45</v>
      </c>
      <c r="Q32" t="s">
        <v>37</v>
      </c>
      <c r="R32" t="s">
        <v>52</v>
      </c>
      <c r="S32">
        <v>717901903</v>
      </c>
    </row>
    <row r="33" spans="1:20" x14ac:dyDescent="0.3">
      <c r="A33" t="s">
        <v>98</v>
      </c>
      <c r="B33" t="s">
        <v>59</v>
      </c>
      <c r="C33" t="s">
        <v>37</v>
      </c>
      <c r="D33" t="s">
        <v>23</v>
      </c>
      <c r="E33" t="s">
        <v>34</v>
      </c>
      <c r="F33">
        <v>19.77</v>
      </c>
      <c r="G33">
        <v>4385.04</v>
      </c>
      <c r="H33">
        <v>51.28</v>
      </c>
      <c r="I33">
        <v>4445578.1100000003</v>
      </c>
      <c r="J33">
        <v>66182.13</v>
      </c>
      <c r="K33">
        <v>4379395.9800000004</v>
      </c>
      <c r="L33" s="1">
        <v>45127</v>
      </c>
      <c r="M33" s="1">
        <v>45044</v>
      </c>
      <c r="N33" t="s">
        <v>56</v>
      </c>
      <c r="O33" t="s">
        <v>26</v>
      </c>
      <c r="P33" t="s">
        <v>27</v>
      </c>
      <c r="R33" t="s">
        <v>28</v>
      </c>
      <c r="S33">
        <v>734073380</v>
      </c>
      <c r="T33" t="s">
        <v>29</v>
      </c>
    </row>
    <row r="34" spans="1:20" x14ac:dyDescent="0.3">
      <c r="A34" t="s">
        <v>99</v>
      </c>
      <c r="B34" t="s">
        <v>58</v>
      </c>
      <c r="C34" t="s">
        <v>80</v>
      </c>
      <c r="F34">
        <v>12.76</v>
      </c>
      <c r="G34">
        <v>2973.54</v>
      </c>
      <c r="H34">
        <v>21</v>
      </c>
      <c r="I34">
        <v>796789.78</v>
      </c>
      <c r="J34">
        <v>70448.460000000006</v>
      </c>
      <c r="K34">
        <v>726341.32</v>
      </c>
      <c r="L34" s="1">
        <v>45146</v>
      </c>
      <c r="M34" s="1">
        <v>45049</v>
      </c>
      <c r="N34" t="s">
        <v>25</v>
      </c>
      <c r="O34" t="s">
        <v>27</v>
      </c>
      <c r="P34" t="s">
        <v>41</v>
      </c>
      <c r="Q34" t="s">
        <v>37</v>
      </c>
      <c r="R34" t="s">
        <v>27</v>
      </c>
      <c r="S34">
        <v>749349722</v>
      </c>
    </row>
    <row r="35" spans="1:20" x14ac:dyDescent="0.3">
      <c r="A35" t="s">
        <v>100</v>
      </c>
      <c r="B35" t="s">
        <v>31</v>
      </c>
      <c r="D35" t="s">
        <v>33</v>
      </c>
      <c r="E35" t="s">
        <v>34</v>
      </c>
      <c r="F35">
        <v>6.74</v>
      </c>
      <c r="G35">
        <v>4908.93</v>
      </c>
      <c r="H35">
        <v>194.65</v>
      </c>
      <c r="I35">
        <v>6440226.5300000003</v>
      </c>
      <c r="J35">
        <v>24066.78</v>
      </c>
      <c r="K35">
        <v>6416159.75</v>
      </c>
      <c r="L35" s="1">
        <v>45198</v>
      </c>
      <c r="M35" s="1">
        <v>45231</v>
      </c>
      <c r="N35" t="s">
        <v>51</v>
      </c>
      <c r="O35" t="s">
        <v>36</v>
      </c>
      <c r="P35" t="s">
        <v>67</v>
      </c>
      <c r="R35" t="s">
        <v>52</v>
      </c>
      <c r="S35">
        <v>713176186</v>
      </c>
    </row>
    <row r="36" spans="1:20" x14ac:dyDescent="0.3">
      <c r="A36" t="s">
        <v>101</v>
      </c>
      <c r="B36" t="s">
        <v>31</v>
      </c>
      <c r="C36" t="s">
        <v>88</v>
      </c>
      <c r="D36" t="s">
        <v>37</v>
      </c>
      <c r="E36" t="s">
        <v>37</v>
      </c>
      <c r="F36">
        <v>1.96</v>
      </c>
      <c r="G36">
        <v>691.61</v>
      </c>
      <c r="H36">
        <v>17.66</v>
      </c>
      <c r="I36">
        <v>23939.11</v>
      </c>
      <c r="J36">
        <v>45767.92</v>
      </c>
      <c r="K36">
        <v>-21828.81</v>
      </c>
      <c r="L36" s="1">
        <v>45132</v>
      </c>
      <c r="M36" s="1">
        <v>45339</v>
      </c>
      <c r="N36" t="s">
        <v>51</v>
      </c>
      <c r="O36" t="s">
        <v>70</v>
      </c>
      <c r="P36" t="s">
        <v>67</v>
      </c>
      <c r="R36" t="s">
        <v>52</v>
      </c>
      <c r="S36">
        <v>723556182</v>
      </c>
      <c r="T36" t="s">
        <v>61</v>
      </c>
    </row>
    <row r="37" spans="1:20" x14ac:dyDescent="0.3">
      <c r="A37" t="s">
        <v>102</v>
      </c>
      <c r="B37" t="s">
        <v>44</v>
      </c>
      <c r="C37" t="s">
        <v>37</v>
      </c>
      <c r="D37" t="s">
        <v>23</v>
      </c>
      <c r="E37" t="s">
        <v>34</v>
      </c>
      <c r="F37">
        <v>12.53</v>
      </c>
      <c r="G37">
        <v>4006.27</v>
      </c>
      <c r="H37">
        <v>123.45</v>
      </c>
      <c r="I37">
        <v>6197012.6100000003</v>
      </c>
      <c r="J37">
        <v>97424.01</v>
      </c>
      <c r="K37">
        <v>6099588.5999999996</v>
      </c>
      <c r="L37" s="1">
        <v>45125</v>
      </c>
      <c r="M37" s="1">
        <v>45105</v>
      </c>
      <c r="N37" t="s">
        <v>25</v>
      </c>
      <c r="O37" t="s">
        <v>70</v>
      </c>
      <c r="P37" t="s">
        <v>67</v>
      </c>
      <c r="Q37" t="s">
        <v>46</v>
      </c>
      <c r="R37" t="s">
        <v>52</v>
      </c>
      <c r="S37">
        <v>791363974</v>
      </c>
      <c r="T37" t="s">
        <v>29</v>
      </c>
    </row>
    <row r="38" spans="1:20" x14ac:dyDescent="0.3">
      <c r="A38" t="s">
        <v>103</v>
      </c>
      <c r="B38" t="s">
        <v>58</v>
      </c>
      <c r="C38" t="s">
        <v>80</v>
      </c>
      <c r="D38" t="s">
        <v>37</v>
      </c>
      <c r="E38" t="s">
        <v>72</v>
      </c>
      <c r="F38">
        <v>12.48</v>
      </c>
      <c r="G38">
        <v>2038.42</v>
      </c>
      <c r="H38">
        <v>194.06</v>
      </c>
      <c r="I38">
        <v>4936785.8</v>
      </c>
      <c r="J38">
        <v>19026.09</v>
      </c>
      <c r="K38">
        <v>4917759.71</v>
      </c>
      <c r="L38" s="1">
        <v>45216</v>
      </c>
      <c r="M38" s="1">
        <v>45271</v>
      </c>
      <c r="N38" t="s">
        <v>51</v>
      </c>
      <c r="O38" t="s">
        <v>70</v>
      </c>
      <c r="P38" t="s">
        <v>67</v>
      </c>
      <c r="Q38" t="s">
        <v>27</v>
      </c>
      <c r="R38" t="s">
        <v>28</v>
      </c>
      <c r="S38">
        <v>789978790</v>
      </c>
    </row>
    <row r="39" spans="1:20" x14ac:dyDescent="0.3">
      <c r="A39" t="s">
        <v>104</v>
      </c>
      <c r="B39" t="s">
        <v>21</v>
      </c>
      <c r="C39" t="s">
        <v>63</v>
      </c>
      <c r="D39" t="s">
        <v>23</v>
      </c>
      <c r="E39" t="s">
        <v>34</v>
      </c>
      <c r="F39">
        <v>17.75</v>
      </c>
      <c r="G39">
        <v>556.21</v>
      </c>
      <c r="H39">
        <v>195.14</v>
      </c>
      <c r="I39">
        <v>1926564.04</v>
      </c>
      <c r="J39">
        <v>30160.400000000001</v>
      </c>
      <c r="K39">
        <v>1896403.64</v>
      </c>
      <c r="L39" s="1">
        <v>44976</v>
      </c>
      <c r="N39" t="s">
        <v>51</v>
      </c>
      <c r="O39" t="s">
        <v>26</v>
      </c>
      <c r="P39" t="s">
        <v>60</v>
      </c>
      <c r="Q39" t="s">
        <v>27</v>
      </c>
      <c r="R39" t="s">
        <v>52</v>
      </c>
      <c r="S39">
        <v>714308421</v>
      </c>
      <c r="T39" t="s">
        <v>29</v>
      </c>
    </row>
    <row r="40" spans="1:20" x14ac:dyDescent="0.3">
      <c r="A40" t="s">
        <v>105</v>
      </c>
      <c r="B40" t="s">
        <v>44</v>
      </c>
      <c r="C40" t="s">
        <v>59</v>
      </c>
      <c r="D40" t="s">
        <v>50</v>
      </c>
      <c r="E40" t="s">
        <v>72</v>
      </c>
      <c r="F40">
        <v>19.43</v>
      </c>
      <c r="G40">
        <v>2898.98</v>
      </c>
      <c r="H40">
        <v>194.71</v>
      </c>
      <c r="I40">
        <v>10967465.49</v>
      </c>
      <c r="J40">
        <v>56080.06</v>
      </c>
      <c r="K40">
        <v>10911385.43</v>
      </c>
      <c r="L40" s="1">
        <v>44933</v>
      </c>
      <c r="M40" s="1">
        <v>45336</v>
      </c>
      <c r="N40" t="s">
        <v>35</v>
      </c>
      <c r="O40" t="s">
        <v>36</v>
      </c>
      <c r="P40" t="s">
        <v>27</v>
      </c>
      <c r="Q40" t="s">
        <v>23</v>
      </c>
      <c r="R40" t="s">
        <v>52</v>
      </c>
      <c r="S40">
        <v>795511909</v>
      </c>
    </row>
    <row r="41" spans="1:20" x14ac:dyDescent="0.3">
      <c r="A41" t="s">
        <v>106</v>
      </c>
      <c r="B41" t="s">
        <v>90</v>
      </c>
      <c r="C41" t="s">
        <v>55</v>
      </c>
      <c r="D41" t="s">
        <v>33</v>
      </c>
      <c r="E41" t="s">
        <v>59</v>
      </c>
      <c r="F41">
        <v>17.64</v>
      </c>
      <c r="G41">
        <v>3511.3</v>
      </c>
      <c r="H41">
        <v>124.95</v>
      </c>
      <c r="I41">
        <v>7739319.5300000003</v>
      </c>
      <c r="J41">
        <v>3865.87</v>
      </c>
      <c r="K41">
        <v>7735453.6600000001</v>
      </c>
      <c r="L41" s="1">
        <v>45067</v>
      </c>
      <c r="M41" s="1">
        <v>45254</v>
      </c>
      <c r="N41" t="s">
        <v>51</v>
      </c>
      <c r="O41" t="s">
        <v>36</v>
      </c>
      <c r="P41" t="s">
        <v>27</v>
      </c>
      <c r="Q41" t="s">
        <v>46</v>
      </c>
      <c r="R41" t="s">
        <v>28</v>
      </c>
      <c r="S41">
        <v>799514287</v>
      </c>
    </row>
    <row r="42" spans="1:20" x14ac:dyDescent="0.3">
      <c r="A42" t="s">
        <v>107</v>
      </c>
      <c r="B42" t="s">
        <v>90</v>
      </c>
      <c r="C42" t="s">
        <v>37</v>
      </c>
      <c r="D42" t="s">
        <v>50</v>
      </c>
      <c r="E42" t="s">
        <v>72</v>
      </c>
      <c r="F42">
        <v>10.51</v>
      </c>
      <c r="G42">
        <v>2386.8200000000002</v>
      </c>
      <c r="H42">
        <v>170.22</v>
      </c>
      <c r="I42">
        <v>4270050.0999999996</v>
      </c>
      <c r="J42">
        <v>80737.55</v>
      </c>
      <c r="K42">
        <v>4189312.55</v>
      </c>
      <c r="L42" s="1">
        <v>45090</v>
      </c>
      <c r="M42" s="1">
        <v>45030</v>
      </c>
      <c r="N42" t="s">
        <v>66</v>
      </c>
      <c r="O42" t="s">
        <v>27</v>
      </c>
      <c r="P42" t="s">
        <v>67</v>
      </c>
      <c r="Q42" t="s">
        <v>27</v>
      </c>
      <c r="R42" t="s">
        <v>28</v>
      </c>
      <c r="S42">
        <v>782340307</v>
      </c>
      <c r="T42" t="s">
        <v>29</v>
      </c>
    </row>
    <row r="43" spans="1:20" x14ac:dyDescent="0.3">
      <c r="A43" t="s">
        <v>108</v>
      </c>
      <c r="B43" t="s">
        <v>39</v>
      </c>
      <c r="C43" t="s">
        <v>84</v>
      </c>
      <c r="D43" t="s">
        <v>23</v>
      </c>
      <c r="E43" t="s">
        <v>34</v>
      </c>
      <c r="F43">
        <v>18.04</v>
      </c>
      <c r="G43">
        <v>4727.07</v>
      </c>
      <c r="H43">
        <v>110.67</v>
      </c>
      <c r="I43">
        <v>9437532.8599999994</v>
      </c>
      <c r="J43">
        <v>78115.179999999993</v>
      </c>
      <c r="K43">
        <v>9359417.6799999997</v>
      </c>
      <c r="L43" s="1">
        <v>44972</v>
      </c>
      <c r="M43" s="1">
        <v>45239</v>
      </c>
      <c r="N43" t="s">
        <v>35</v>
      </c>
      <c r="O43" t="s">
        <v>27</v>
      </c>
      <c r="P43" t="s">
        <v>67</v>
      </c>
      <c r="Q43" t="s">
        <v>27</v>
      </c>
      <c r="R43" t="s">
        <v>27</v>
      </c>
      <c r="S43">
        <v>737326368</v>
      </c>
      <c r="T43" t="s">
        <v>42</v>
      </c>
    </row>
    <row r="44" spans="1:20" x14ac:dyDescent="0.3">
      <c r="A44" t="s">
        <v>109</v>
      </c>
      <c r="C44" t="s">
        <v>32</v>
      </c>
      <c r="D44" t="s">
        <v>33</v>
      </c>
      <c r="E44" t="s">
        <v>34</v>
      </c>
      <c r="F44">
        <v>6.17</v>
      </c>
      <c r="G44" t="s">
        <v>37</v>
      </c>
      <c r="H44">
        <v>42.11</v>
      </c>
      <c r="J44">
        <v>1921.15</v>
      </c>
      <c r="L44" s="1">
        <v>45237</v>
      </c>
      <c r="M44" s="1">
        <v>45231</v>
      </c>
      <c r="N44" t="s">
        <v>51</v>
      </c>
      <c r="O44" t="s">
        <v>26</v>
      </c>
      <c r="P44" t="s">
        <v>67</v>
      </c>
      <c r="Q44" t="s">
        <v>27</v>
      </c>
      <c r="R44" t="s">
        <v>28</v>
      </c>
      <c r="S44">
        <v>758884978</v>
      </c>
      <c r="T44" t="s">
        <v>29</v>
      </c>
    </row>
    <row r="45" spans="1:20" x14ac:dyDescent="0.3">
      <c r="A45" t="s">
        <v>110</v>
      </c>
      <c r="B45" t="s">
        <v>65</v>
      </c>
      <c r="C45" t="s">
        <v>32</v>
      </c>
      <c r="D45" t="s">
        <v>33</v>
      </c>
      <c r="E45" t="s">
        <v>34</v>
      </c>
      <c r="F45">
        <v>1.96</v>
      </c>
      <c r="G45">
        <v>4944.46</v>
      </c>
      <c r="H45">
        <v>60.98</v>
      </c>
      <c r="I45">
        <v>590965.81000000006</v>
      </c>
      <c r="J45">
        <v>39185.83</v>
      </c>
      <c r="K45">
        <v>551779.98</v>
      </c>
      <c r="L45" s="1">
        <v>45229</v>
      </c>
      <c r="M45" s="1">
        <v>45308</v>
      </c>
      <c r="N45" t="s">
        <v>56</v>
      </c>
      <c r="O45" t="s">
        <v>70</v>
      </c>
      <c r="P45" t="s">
        <v>45</v>
      </c>
      <c r="Q45" t="s">
        <v>46</v>
      </c>
      <c r="R45" t="s">
        <v>28</v>
      </c>
      <c r="S45">
        <v>755667651</v>
      </c>
      <c r="T45" t="s">
        <v>61</v>
      </c>
    </row>
    <row r="46" spans="1:20" x14ac:dyDescent="0.3">
      <c r="A46" t="s">
        <v>111</v>
      </c>
      <c r="B46" t="s">
        <v>37</v>
      </c>
      <c r="C46" t="s">
        <v>22</v>
      </c>
      <c r="D46" t="s">
        <v>50</v>
      </c>
      <c r="E46" t="s">
        <v>72</v>
      </c>
      <c r="F46">
        <v>3.4</v>
      </c>
      <c r="G46">
        <v>4259.34</v>
      </c>
      <c r="H46">
        <v>114.59</v>
      </c>
      <c r="I46">
        <v>1659464.42</v>
      </c>
      <c r="J46">
        <v>60816.12</v>
      </c>
      <c r="K46">
        <v>1598648.3</v>
      </c>
      <c r="L46" s="1">
        <v>44954</v>
      </c>
      <c r="M46" s="1">
        <v>45249</v>
      </c>
      <c r="N46" t="s">
        <v>25</v>
      </c>
      <c r="O46" t="s">
        <v>70</v>
      </c>
      <c r="P46" t="s">
        <v>67</v>
      </c>
      <c r="Q46" t="s">
        <v>37</v>
      </c>
      <c r="R46" t="s">
        <v>28</v>
      </c>
      <c r="S46">
        <v>789795010</v>
      </c>
      <c r="T46" t="s">
        <v>61</v>
      </c>
    </row>
    <row r="47" spans="1:20" x14ac:dyDescent="0.3">
      <c r="A47" t="s">
        <v>112</v>
      </c>
      <c r="B47" t="s">
        <v>39</v>
      </c>
      <c r="C47" t="s">
        <v>63</v>
      </c>
      <c r="D47" t="s">
        <v>33</v>
      </c>
      <c r="E47" t="s">
        <v>72</v>
      </c>
      <c r="F47">
        <v>14.98</v>
      </c>
      <c r="G47" t="s">
        <v>59</v>
      </c>
      <c r="H47">
        <v>83.61</v>
      </c>
      <c r="J47">
        <v>80674.89</v>
      </c>
      <c r="L47" s="1">
        <v>45286</v>
      </c>
      <c r="M47" s="1">
        <v>45177</v>
      </c>
      <c r="N47" t="s">
        <v>25</v>
      </c>
      <c r="O47" t="s">
        <v>36</v>
      </c>
      <c r="P47" t="s">
        <v>41</v>
      </c>
      <c r="Q47" t="s">
        <v>27</v>
      </c>
      <c r="R47" t="s">
        <v>52</v>
      </c>
      <c r="S47">
        <v>735511941</v>
      </c>
    </row>
    <row r="48" spans="1:20" x14ac:dyDescent="0.3">
      <c r="A48" t="s">
        <v>113</v>
      </c>
      <c r="B48" t="s">
        <v>39</v>
      </c>
      <c r="C48" t="s">
        <v>40</v>
      </c>
      <c r="D48" t="s">
        <v>23</v>
      </c>
      <c r="E48" t="s">
        <v>72</v>
      </c>
      <c r="F48">
        <v>17.61</v>
      </c>
      <c r="G48">
        <v>258.3</v>
      </c>
      <c r="H48">
        <v>161.78</v>
      </c>
      <c r="I48">
        <v>735882.7</v>
      </c>
      <c r="J48">
        <v>71245</v>
      </c>
      <c r="K48">
        <v>664637.69999999995</v>
      </c>
      <c r="L48" s="1">
        <v>45235</v>
      </c>
      <c r="M48" s="1">
        <v>45116</v>
      </c>
      <c r="N48" t="s">
        <v>56</v>
      </c>
      <c r="O48" t="s">
        <v>26</v>
      </c>
      <c r="P48" t="s">
        <v>45</v>
      </c>
      <c r="Q48" t="s">
        <v>23</v>
      </c>
      <c r="R48" t="s">
        <v>28</v>
      </c>
      <c r="S48">
        <v>789978790</v>
      </c>
    </row>
    <row r="49" spans="1:20" x14ac:dyDescent="0.3">
      <c r="A49" t="s">
        <v>114</v>
      </c>
      <c r="B49" t="s">
        <v>65</v>
      </c>
      <c r="C49" t="s">
        <v>84</v>
      </c>
      <c r="D49" t="s">
        <v>59</v>
      </c>
      <c r="E49" t="s">
        <v>72</v>
      </c>
      <c r="F49">
        <v>6.7</v>
      </c>
      <c r="G49">
        <v>2761.09</v>
      </c>
      <c r="H49">
        <v>184.54</v>
      </c>
      <c r="I49">
        <v>3413861.38</v>
      </c>
      <c r="J49">
        <v>29000.07</v>
      </c>
      <c r="K49">
        <v>3384861.31</v>
      </c>
      <c r="L49" s="1">
        <v>45202</v>
      </c>
      <c r="M49" s="1">
        <v>45337</v>
      </c>
      <c r="N49" t="s">
        <v>37</v>
      </c>
      <c r="O49" t="s">
        <v>36</v>
      </c>
      <c r="P49" t="s">
        <v>60</v>
      </c>
      <c r="Q49" t="s">
        <v>23</v>
      </c>
      <c r="R49" t="s">
        <v>52</v>
      </c>
      <c r="S49">
        <v>724366125</v>
      </c>
    </row>
    <row r="50" spans="1:20" x14ac:dyDescent="0.3">
      <c r="A50" t="s">
        <v>115</v>
      </c>
      <c r="B50" t="s">
        <v>58</v>
      </c>
      <c r="C50" t="s">
        <v>37</v>
      </c>
      <c r="D50" t="s">
        <v>50</v>
      </c>
      <c r="F50">
        <v>13.63</v>
      </c>
      <c r="G50">
        <v>1520.2</v>
      </c>
      <c r="H50">
        <v>84.29</v>
      </c>
      <c r="I50">
        <v>1746516.28</v>
      </c>
      <c r="J50">
        <v>57699.14</v>
      </c>
      <c r="K50">
        <v>1688817.14</v>
      </c>
      <c r="L50" s="1">
        <v>45257</v>
      </c>
      <c r="M50" s="1">
        <v>45089</v>
      </c>
      <c r="N50" t="s">
        <v>56</v>
      </c>
      <c r="O50" t="s">
        <v>70</v>
      </c>
      <c r="P50" t="s">
        <v>45</v>
      </c>
      <c r="Q50" t="s">
        <v>27</v>
      </c>
      <c r="R50" t="s">
        <v>52</v>
      </c>
      <c r="S50">
        <v>738688676</v>
      </c>
    </row>
    <row r="51" spans="1:20" x14ac:dyDescent="0.3">
      <c r="A51" t="s">
        <v>116</v>
      </c>
      <c r="B51" t="s">
        <v>48</v>
      </c>
      <c r="C51" t="s">
        <v>55</v>
      </c>
      <c r="D51" t="s">
        <v>33</v>
      </c>
      <c r="E51" t="s">
        <v>72</v>
      </c>
      <c r="F51">
        <v>13.36</v>
      </c>
      <c r="G51">
        <v>3240.11</v>
      </c>
      <c r="H51">
        <v>102.52</v>
      </c>
      <c r="I51">
        <v>4437872.3899999997</v>
      </c>
      <c r="J51">
        <v>81451.600000000006</v>
      </c>
      <c r="K51">
        <v>4356420.79</v>
      </c>
      <c r="L51" s="1">
        <v>45041</v>
      </c>
      <c r="M51" s="1">
        <v>45318</v>
      </c>
      <c r="N51" t="s">
        <v>66</v>
      </c>
      <c r="O51" t="s">
        <v>26</v>
      </c>
      <c r="P51" t="s">
        <v>27</v>
      </c>
      <c r="R51" t="s">
        <v>52</v>
      </c>
      <c r="S51">
        <v>737326368</v>
      </c>
      <c r="T51" t="s">
        <v>29</v>
      </c>
    </row>
    <row r="52" spans="1:20" x14ac:dyDescent="0.3">
      <c r="A52" t="s">
        <v>117</v>
      </c>
      <c r="B52" t="s">
        <v>86</v>
      </c>
      <c r="C52" t="s">
        <v>84</v>
      </c>
      <c r="D52" t="s">
        <v>33</v>
      </c>
      <c r="E52" t="s">
        <v>34</v>
      </c>
      <c r="F52" t="s">
        <v>37</v>
      </c>
      <c r="G52">
        <v>3548.31</v>
      </c>
      <c r="H52">
        <v>182.38</v>
      </c>
      <c r="J52">
        <v>66449.850000000006</v>
      </c>
      <c r="L52" s="1">
        <v>45229</v>
      </c>
      <c r="M52" s="1">
        <v>45227</v>
      </c>
      <c r="O52" t="s">
        <v>36</v>
      </c>
      <c r="P52" t="s">
        <v>27</v>
      </c>
      <c r="Q52" t="s">
        <v>37</v>
      </c>
      <c r="R52" t="s">
        <v>27</v>
      </c>
      <c r="S52">
        <v>717507864</v>
      </c>
      <c r="T52" t="s">
        <v>29</v>
      </c>
    </row>
    <row r="53" spans="1:20" x14ac:dyDescent="0.3">
      <c r="A53" t="s">
        <v>118</v>
      </c>
      <c r="B53" t="s">
        <v>86</v>
      </c>
      <c r="C53" t="s">
        <v>78</v>
      </c>
      <c r="D53" t="s">
        <v>50</v>
      </c>
      <c r="E53" t="s">
        <v>24</v>
      </c>
      <c r="F53">
        <v>13.36</v>
      </c>
      <c r="G53">
        <v>3067</v>
      </c>
      <c r="H53">
        <v>181.38</v>
      </c>
      <c r="I53">
        <v>7432067.2699999996</v>
      </c>
      <c r="J53">
        <v>74398.009999999995</v>
      </c>
      <c r="K53">
        <v>7357669.2599999998</v>
      </c>
      <c r="L53" s="1">
        <v>44995</v>
      </c>
      <c r="M53" s="1">
        <v>45136</v>
      </c>
      <c r="N53" t="s">
        <v>51</v>
      </c>
      <c r="O53" t="s">
        <v>27</v>
      </c>
      <c r="P53" t="s">
        <v>67</v>
      </c>
      <c r="Q53" t="s">
        <v>23</v>
      </c>
      <c r="R53" t="s">
        <v>27</v>
      </c>
      <c r="S53">
        <v>780823176</v>
      </c>
      <c r="T53" t="s">
        <v>61</v>
      </c>
    </row>
    <row r="54" spans="1:20" x14ac:dyDescent="0.3">
      <c r="A54" t="s">
        <v>119</v>
      </c>
      <c r="B54" t="s">
        <v>21</v>
      </c>
      <c r="C54" t="s">
        <v>22</v>
      </c>
      <c r="D54" t="s">
        <v>23</v>
      </c>
      <c r="E54" t="s">
        <v>24</v>
      </c>
      <c r="F54">
        <v>3.99</v>
      </c>
      <c r="G54">
        <v>3705.33</v>
      </c>
      <c r="H54" t="s">
        <v>59</v>
      </c>
      <c r="J54">
        <v>49942.47</v>
      </c>
      <c r="L54" s="1">
        <v>44944</v>
      </c>
      <c r="M54" s="1">
        <v>45278</v>
      </c>
      <c r="N54" t="s">
        <v>56</v>
      </c>
      <c r="O54" t="s">
        <v>26</v>
      </c>
      <c r="P54" t="s">
        <v>67</v>
      </c>
      <c r="Q54" t="s">
        <v>23</v>
      </c>
      <c r="R54" t="s">
        <v>28</v>
      </c>
      <c r="S54">
        <v>768800797</v>
      </c>
      <c r="T54" t="s">
        <v>42</v>
      </c>
    </row>
    <row r="55" spans="1:20" x14ac:dyDescent="0.3">
      <c r="A55" t="s">
        <v>120</v>
      </c>
      <c r="B55" t="s">
        <v>21</v>
      </c>
      <c r="C55" t="s">
        <v>49</v>
      </c>
      <c r="D55" t="s">
        <v>23</v>
      </c>
      <c r="E55" t="s">
        <v>24</v>
      </c>
      <c r="F55">
        <v>8.3800000000000008</v>
      </c>
      <c r="G55">
        <v>4833.67</v>
      </c>
      <c r="H55">
        <v>82.71</v>
      </c>
      <c r="I55">
        <v>3350264.05</v>
      </c>
      <c r="J55">
        <v>48178.99</v>
      </c>
      <c r="K55">
        <v>3302085.06</v>
      </c>
      <c r="L55" s="1">
        <v>45276</v>
      </c>
      <c r="M55" s="1">
        <v>45114</v>
      </c>
      <c r="N55" t="s">
        <v>56</v>
      </c>
      <c r="O55" t="s">
        <v>36</v>
      </c>
      <c r="P55" t="s">
        <v>45</v>
      </c>
      <c r="Q55" t="s">
        <v>23</v>
      </c>
      <c r="R55" t="s">
        <v>28</v>
      </c>
      <c r="S55">
        <v>793016315</v>
      </c>
    </row>
    <row r="56" spans="1:20" x14ac:dyDescent="0.3">
      <c r="A56" t="s">
        <v>121</v>
      </c>
      <c r="B56" t="s">
        <v>44</v>
      </c>
      <c r="C56" t="s">
        <v>49</v>
      </c>
      <c r="D56" t="s">
        <v>33</v>
      </c>
      <c r="E56" t="s">
        <v>24</v>
      </c>
      <c r="F56">
        <v>18.36</v>
      </c>
      <c r="H56">
        <v>61.19</v>
      </c>
      <c r="J56">
        <v>58013.38</v>
      </c>
      <c r="L56" s="1">
        <v>45027</v>
      </c>
      <c r="M56" s="1">
        <v>45093</v>
      </c>
      <c r="N56" t="s">
        <v>51</v>
      </c>
      <c r="O56" t="s">
        <v>27</v>
      </c>
      <c r="P56" t="s">
        <v>27</v>
      </c>
      <c r="Q56" t="s">
        <v>46</v>
      </c>
      <c r="R56" t="s">
        <v>28</v>
      </c>
      <c r="S56">
        <v>713326769</v>
      </c>
      <c r="T56" t="s">
        <v>29</v>
      </c>
    </row>
    <row r="57" spans="1:20" x14ac:dyDescent="0.3">
      <c r="A57" t="s">
        <v>122</v>
      </c>
      <c r="C57" t="s">
        <v>59</v>
      </c>
      <c r="D57" t="s">
        <v>23</v>
      </c>
      <c r="E57" t="s">
        <v>37</v>
      </c>
      <c r="F57">
        <v>19.28</v>
      </c>
      <c r="G57">
        <v>1840.03</v>
      </c>
      <c r="H57">
        <v>134.07</v>
      </c>
      <c r="I57">
        <v>4756237.6100000003</v>
      </c>
      <c r="J57">
        <v>36953.32</v>
      </c>
      <c r="K57">
        <v>4719284.29</v>
      </c>
      <c r="L57" s="1">
        <v>45285</v>
      </c>
      <c r="M57" s="1">
        <v>45124</v>
      </c>
      <c r="N57" t="s">
        <v>51</v>
      </c>
      <c r="O57" t="s">
        <v>59</v>
      </c>
      <c r="P57" t="s">
        <v>67</v>
      </c>
      <c r="Q57" t="s">
        <v>27</v>
      </c>
      <c r="R57" t="s">
        <v>27</v>
      </c>
      <c r="S57">
        <v>789864260</v>
      </c>
      <c r="T57" t="s">
        <v>29</v>
      </c>
    </row>
    <row r="58" spans="1:20" x14ac:dyDescent="0.3">
      <c r="A58" t="s">
        <v>123</v>
      </c>
      <c r="B58" t="s">
        <v>48</v>
      </c>
      <c r="C58" t="s">
        <v>55</v>
      </c>
      <c r="D58" t="s">
        <v>50</v>
      </c>
      <c r="E58" t="s">
        <v>34</v>
      </c>
      <c r="F58">
        <v>17.28</v>
      </c>
      <c r="G58">
        <v>2231.39</v>
      </c>
      <c r="H58">
        <v>99.15</v>
      </c>
      <c r="I58">
        <v>3823067.26</v>
      </c>
      <c r="J58">
        <v>19668.53</v>
      </c>
      <c r="K58">
        <v>3803398.73</v>
      </c>
      <c r="L58" s="1">
        <v>45039</v>
      </c>
      <c r="M58" s="1">
        <v>45233</v>
      </c>
      <c r="N58" t="s">
        <v>25</v>
      </c>
      <c r="O58" t="s">
        <v>70</v>
      </c>
      <c r="P58" t="s">
        <v>27</v>
      </c>
      <c r="Q58" t="s">
        <v>46</v>
      </c>
      <c r="R58" t="s">
        <v>27</v>
      </c>
      <c r="S58">
        <v>768353204</v>
      </c>
      <c r="T58" t="s">
        <v>29</v>
      </c>
    </row>
    <row r="59" spans="1:20" x14ac:dyDescent="0.3">
      <c r="A59" t="s">
        <v>124</v>
      </c>
      <c r="B59" t="s">
        <v>54</v>
      </c>
      <c r="C59" t="s">
        <v>55</v>
      </c>
      <c r="D59" t="s">
        <v>50</v>
      </c>
      <c r="E59" t="s">
        <v>72</v>
      </c>
      <c r="F59">
        <v>0.79</v>
      </c>
      <c r="G59">
        <v>4233.38</v>
      </c>
      <c r="H59">
        <v>16.37</v>
      </c>
      <c r="I59">
        <v>54747.34</v>
      </c>
      <c r="J59">
        <v>93685.31</v>
      </c>
      <c r="K59">
        <v>-38937.97</v>
      </c>
      <c r="L59" s="1">
        <v>44953</v>
      </c>
      <c r="M59" s="1">
        <v>45128</v>
      </c>
      <c r="N59" t="s">
        <v>56</v>
      </c>
      <c r="O59" t="s">
        <v>70</v>
      </c>
      <c r="P59" t="s">
        <v>59</v>
      </c>
      <c r="Q59" t="s">
        <v>46</v>
      </c>
      <c r="R59" t="s">
        <v>27</v>
      </c>
      <c r="S59">
        <v>749823450</v>
      </c>
      <c r="T59" t="s">
        <v>29</v>
      </c>
    </row>
    <row r="60" spans="1:20" x14ac:dyDescent="0.3">
      <c r="A60" t="s">
        <v>125</v>
      </c>
      <c r="B60" t="s">
        <v>58</v>
      </c>
      <c r="C60" t="s">
        <v>80</v>
      </c>
      <c r="D60" t="s">
        <v>33</v>
      </c>
      <c r="E60" t="s">
        <v>37</v>
      </c>
      <c r="F60">
        <v>3.5</v>
      </c>
      <c r="G60">
        <v>3477.32</v>
      </c>
      <c r="H60">
        <v>110.92</v>
      </c>
      <c r="I60">
        <v>1349965.17</v>
      </c>
      <c r="J60">
        <v>24639.87</v>
      </c>
      <c r="K60">
        <v>1325325.3</v>
      </c>
      <c r="L60" s="1">
        <v>45024</v>
      </c>
      <c r="M60" s="1">
        <v>45271</v>
      </c>
      <c r="N60" t="s">
        <v>56</v>
      </c>
      <c r="O60" t="s">
        <v>70</v>
      </c>
      <c r="P60" t="s">
        <v>41</v>
      </c>
      <c r="Q60" t="s">
        <v>27</v>
      </c>
      <c r="R60" t="s">
        <v>27</v>
      </c>
      <c r="S60">
        <v>761019678</v>
      </c>
    </row>
    <row r="61" spans="1:20" x14ac:dyDescent="0.3">
      <c r="A61" t="s">
        <v>126</v>
      </c>
      <c r="B61" t="s">
        <v>44</v>
      </c>
      <c r="C61" t="s">
        <v>63</v>
      </c>
      <c r="D61" t="s">
        <v>33</v>
      </c>
      <c r="E61" t="s">
        <v>72</v>
      </c>
      <c r="F61">
        <v>12.67</v>
      </c>
      <c r="G61">
        <v>4127.93</v>
      </c>
      <c r="H61">
        <v>28.45</v>
      </c>
      <c r="I61">
        <v>1487959.84</v>
      </c>
      <c r="J61">
        <v>66095.66</v>
      </c>
      <c r="K61">
        <v>1421864.18</v>
      </c>
      <c r="L61" s="1">
        <v>45107</v>
      </c>
      <c r="M61" s="1">
        <v>45298</v>
      </c>
      <c r="N61" t="s">
        <v>66</v>
      </c>
      <c r="O61" t="s">
        <v>27</v>
      </c>
      <c r="P61" t="s">
        <v>60</v>
      </c>
      <c r="Q61" t="s">
        <v>46</v>
      </c>
      <c r="R61" t="s">
        <v>52</v>
      </c>
      <c r="S61">
        <v>780823176</v>
      </c>
      <c r="T61" t="s">
        <v>61</v>
      </c>
    </row>
    <row r="62" spans="1:20" x14ac:dyDescent="0.3">
      <c r="A62" t="s">
        <v>127</v>
      </c>
      <c r="B62" t="s">
        <v>44</v>
      </c>
      <c r="C62" t="s">
        <v>88</v>
      </c>
      <c r="E62" t="s">
        <v>72</v>
      </c>
      <c r="F62">
        <v>18.899999999999999</v>
      </c>
      <c r="G62">
        <v>1898.71</v>
      </c>
      <c r="H62">
        <v>118.12</v>
      </c>
      <c r="I62">
        <v>4238809.32</v>
      </c>
      <c r="J62">
        <v>87108.86</v>
      </c>
      <c r="K62">
        <v>4151700.46</v>
      </c>
      <c r="L62" s="1">
        <v>45251</v>
      </c>
      <c r="M62" s="1">
        <v>45212</v>
      </c>
      <c r="N62" t="s">
        <v>37</v>
      </c>
      <c r="O62" t="s">
        <v>37</v>
      </c>
      <c r="P62" t="s">
        <v>41</v>
      </c>
      <c r="Q62" t="s">
        <v>23</v>
      </c>
      <c r="R62" t="s">
        <v>52</v>
      </c>
      <c r="S62">
        <v>760119651</v>
      </c>
    </row>
    <row r="63" spans="1:20" x14ac:dyDescent="0.3">
      <c r="A63" t="s">
        <v>128</v>
      </c>
      <c r="B63" t="s">
        <v>21</v>
      </c>
      <c r="C63" t="s">
        <v>78</v>
      </c>
      <c r="D63" t="s">
        <v>50</v>
      </c>
      <c r="E63" t="s">
        <v>34</v>
      </c>
      <c r="F63">
        <v>4.3600000000000003</v>
      </c>
      <c r="G63">
        <v>3906.18</v>
      </c>
      <c r="H63">
        <v>156.24</v>
      </c>
      <c r="I63">
        <v>2660914.8199999998</v>
      </c>
      <c r="J63" t="s">
        <v>37</v>
      </c>
      <c r="L63" s="1">
        <v>45083</v>
      </c>
      <c r="M63" s="1">
        <v>45028</v>
      </c>
      <c r="N63" t="s">
        <v>25</v>
      </c>
      <c r="O63" t="s">
        <v>70</v>
      </c>
      <c r="P63" t="s">
        <v>27</v>
      </c>
      <c r="Q63" t="s">
        <v>23</v>
      </c>
      <c r="R63" t="s">
        <v>52</v>
      </c>
      <c r="S63" t="s">
        <v>37</v>
      </c>
    </row>
    <row r="64" spans="1:20" x14ac:dyDescent="0.3">
      <c r="A64" t="s">
        <v>129</v>
      </c>
      <c r="D64" t="s">
        <v>23</v>
      </c>
      <c r="E64" t="s">
        <v>24</v>
      </c>
      <c r="F64">
        <v>17.350000000000001</v>
      </c>
      <c r="G64" t="s">
        <v>37</v>
      </c>
      <c r="H64">
        <v>140.02000000000001</v>
      </c>
      <c r="J64">
        <v>9691.7099999999991</v>
      </c>
      <c r="L64" s="1">
        <v>45278</v>
      </c>
      <c r="M64" s="1">
        <v>45140</v>
      </c>
      <c r="N64" t="s">
        <v>35</v>
      </c>
      <c r="O64" t="s">
        <v>70</v>
      </c>
      <c r="P64" t="s">
        <v>45</v>
      </c>
      <c r="Q64" t="s">
        <v>23</v>
      </c>
      <c r="R64" t="s">
        <v>52</v>
      </c>
      <c r="S64">
        <v>754585178</v>
      </c>
    </row>
    <row r="65" spans="1:20" x14ac:dyDescent="0.3">
      <c r="A65" t="s">
        <v>130</v>
      </c>
      <c r="B65" t="s">
        <v>90</v>
      </c>
      <c r="C65" t="s">
        <v>84</v>
      </c>
      <c r="D65" t="s">
        <v>23</v>
      </c>
      <c r="E65" t="s">
        <v>24</v>
      </c>
      <c r="F65">
        <v>16.87</v>
      </c>
      <c r="J65">
        <v>95515.21</v>
      </c>
      <c r="L65" s="1">
        <v>45145</v>
      </c>
      <c r="M65" s="1">
        <v>45038</v>
      </c>
      <c r="N65" t="s">
        <v>35</v>
      </c>
      <c r="O65" t="s">
        <v>27</v>
      </c>
      <c r="P65" t="s">
        <v>27</v>
      </c>
      <c r="Q65" t="s">
        <v>27</v>
      </c>
      <c r="R65" t="s">
        <v>52</v>
      </c>
      <c r="S65">
        <v>743528453</v>
      </c>
      <c r="T65" t="s">
        <v>29</v>
      </c>
    </row>
    <row r="66" spans="1:20" x14ac:dyDescent="0.3">
      <c r="A66" t="s">
        <v>131</v>
      </c>
      <c r="B66" t="s">
        <v>65</v>
      </c>
      <c r="C66" t="s">
        <v>32</v>
      </c>
      <c r="D66" t="s">
        <v>33</v>
      </c>
      <c r="E66" t="s">
        <v>34</v>
      </c>
      <c r="F66">
        <v>11.38</v>
      </c>
      <c r="G66">
        <v>2553.2199999999998</v>
      </c>
      <c r="H66">
        <v>43.99</v>
      </c>
      <c r="I66">
        <v>1278157.76</v>
      </c>
      <c r="L66" s="1">
        <v>45216</v>
      </c>
      <c r="M66" s="1">
        <v>45093</v>
      </c>
      <c r="N66" t="s">
        <v>56</v>
      </c>
      <c r="O66" t="s">
        <v>26</v>
      </c>
      <c r="P66" t="s">
        <v>41</v>
      </c>
      <c r="Q66" t="s">
        <v>46</v>
      </c>
      <c r="R66" t="s">
        <v>27</v>
      </c>
      <c r="S66">
        <v>747308985</v>
      </c>
    </row>
    <row r="67" spans="1:20" x14ac:dyDescent="0.3">
      <c r="A67" t="s">
        <v>132</v>
      </c>
      <c r="B67" t="s">
        <v>54</v>
      </c>
      <c r="C67" t="s">
        <v>59</v>
      </c>
      <c r="D67" t="s">
        <v>23</v>
      </c>
      <c r="E67" t="s">
        <v>72</v>
      </c>
      <c r="F67">
        <v>9.7799999999999994</v>
      </c>
      <c r="G67">
        <v>3301.06</v>
      </c>
      <c r="H67">
        <v>116.81</v>
      </c>
      <c r="I67">
        <v>3771136.89</v>
      </c>
      <c r="J67">
        <v>43305.06</v>
      </c>
      <c r="K67">
        <v>3727831.83</v>
      </c>
      <c r="L67" s="1">
        <v>44982</v>
      </c>
      <c r="M67" s="1">
        <v>45339</v>
      </c>
      <c r="N67" t="s">
        <v>51</v>
      </c>
      <c r="O67" t="s">
        <v>70</v>
      </c>
      <c r="P67" t="s">
        <v>41</v>
      </c>
      <c r="Q67" t="s">
        <v>27</v>
      </c>
      <c r="R67" t="s">
        <v>28</v>
      </c>
      <c r="S67">
        <v>734941004</v>
      </c>
    </row>
    <row r="68" spans="1:20" x14ac:dyDescent="0.3">
      <c r="A68" t="s">
        <v>133</v>
      </c>
      <c r="B68" t="s">
        <v>44</v>
      </c>
      <c r="C68" t="s">
        <v>84</v>
      </c>
      <c r="D68" t="s">
        <v>50</v>
      </c>
      <c r="E68" t="s">
        <v>34</v>
      </c>
      <c r="F68">
        <v>0.53</v>
      </c>
      <c r="G68">
        <v>3239.03</v>
      </c>
      <c r="H68">
        <v>100.16</v>
      </c>
      <c r="I68">
        <v>171943.26</v>
      </c>
      <c r="J68">
        <v>56929.32</v>
      </c>
      <c r="K68">
        <v>115013.94</v>
      </c>
      <c r="L68" s="1">
        <v>45003</v>
      </c>
      <c r="M68" s="1">
        <v>45032</v>
      </c>
      <c r="N68" t="s">
        <v>35</v>
      </c>
      <c r="O68" t="s">
        <v>36</v>
      </c>
      <c r="P68" t="s">
        <v>60</v>
      </c>
      <c r="Q68" t="s">
        <v>23</v>
      </c>
      <c r="R68" t="s">
        <v>28</v>
      </c>
      <c r="S68">
        <v>791734598</v>
      </c>
      <c r="T68" t="s">
        <v>61</v>
      </c>
    </row>
    <row r="69" spans="1:20" x14ac:dyDescent="0.3">
      <c r="A69" t="s">
        <v>134</v>
      </c>
      <c r="B69" t="s">
        <v>44</v>
      </c>
      <c r="C69" t="s">
        <v>40</v>
      </c>
      <c r="D69" t="s">
        <v>33</v>
      </c>
      <c r="E69" t="s">
        <v>24</v>
      </c>
      <c r="F69">
        <v>3.5</v>
      </c>
      <c r="G69">
        <v>1703.96</v>
      </c>
      <c r="H69">
        <v>26.54</v>
      </c>
      <c r="I69">
        <v>158280.84</v>
      </c>
      <c r="J69">
        <v>16592.11</v>
      </c>
      <c r="K69">
        <v>141688.73000000001</v>
      </c>
      <c r="L69" s="1">
        <v>45032</v>
      </c>
      <c r="M69" s="1">
        <v>45298</v>
      </c>
      <c r="N69" t="s">
        <v>56</v>
      </c>
      <c r="O69" t="s">
        <v>70</v>
      </c>
      <c r="P69" t="s">
        <v>45</v>
      </c>
      <c r="Q69" t="s">
        <v>37</v>
      </c>
      <c r="R69" t="s">
        <v>52</v>
      </c>
      <c r="S69">
        <v>761019678</v>
      </c>
      <c r="T69" t="s">
        <v>37</v>
      </c>
    </row>
    <row r="70" spans="1:20" x14ac:dyDescent="0.3">
      <c r="A70" t="s">
        <v>135</v>
      </c>
      <c r="B70" t="s">
        <v>59</v>
      </c>
      <c r="C70" t="s">
        <v>59</v>
      </c>
      <c r="D70" t="s">
        <v>23</v>
      </c>
      <c r="E70" t="s">
        <v>72</v>
      </c>
      <c r="F70">
        <v>18.489999999999998</v>
      </c>
      <c r="G70">
        <v>1196.5899999999999</v>
      </c>
      <c r="H70">
        <v>44.84</v>
      </c>
      <c r="I70">
        <v>992082.72</v>
      </c>
      <c r="J70">
        <v>30909.69</v>
      </c>
      <c r="K70">
        <v>961173.03</v>
      </c>
      <c r="L70" s="1">
        <v>45244</v>
      </c>
      <c r="M70" s="1">
        <v>45098</v>
      </c>
      <c r="N70" t="s">
        <v>35</v>
      </c>
      <c r="P70" t="s">
        <v>27</v>
      </c>
      <c r="Q70" t="s">
        <v>46</v>
      </c>
      <c r="R70" t="s">
        <v>28</v>
      </c>
      <c r="S70">
        <v>739436733</v>
      </c>
    </row>
    <row r="71" spans="1:20" x14ac:dyDescent="0.3">
      <c r="A71" t="s">
        <v>136</v>
      </c>
      <c r="B71" t="s">
        <v>86</v>
      </c>
      <c r="C71" t="s">
        <v>80</v>
      </c>
      <c r="D71" t="s">
        <v>33</v>
      </c>
      <c r="E71" t="s">
        <v>34</v>
      </c>
      <c r="F71">
        <v>19.14</v>
      </c>
      <c r="G71">
        <v>831.16</v>
      </c>
      <c r="H71">
        <v>139.12</v>
      </c>
      <c r="I71">
        <v>2213176.94</v>
      </c>
      <c r="J71">
        <v>4087.29</v>
      </c>
      <c r="K71">
        <v>2209089.65</v>
      </c>
      <c r="L71" s="1">
        <v>45089</v>
      </c>
      <c r="M71" s="1">
        <v>45224</v>
      </c>
      <c r="N71" t="s">
        <v>25</v>
      </c>
      <c r="O71" t="s">
        <v>36</v>
      </c>
      <c r="P71" t="s">
        <v>45</v>
      </c>
      <c r="Q71" t="s">
        <v>46</v>
      </c>
      <c r="R71" t="s">
        <v>27</v>
      </c>
      <c r="S71">
        <v>731367172</v>
      </c>
      <c r="T71" t="s">
        <v>42</v>
      </c>
    </row>
    <row r="72" spans="1:20" x14ac:dyDescent="0.3">
      <c r="A72" t="s">
        <v>137</v>
      </c>
      <c r="B72" t="s">
        <v>37</v>
      </c>
      <c r="C72" t="s">
        <v>37</v>
      </c>
      <c r="D72" t="s">
        <v>23</v>
      </c>
      <c r="E72" t="s">
        <v>34</v>
      </c>
      <c r="F72">
        <v>12.29</v>
      </c>
      <c r="G72" t="s">
        <v>59</v>
      </c>
      <c r="H72">
        <v>98.34</v>
      </c>
      <c r="J72">
        <v>31937.47</v>
      </c>
      <c r="L72" s="1">
        <v>45167</v>
      </c>
      <c r="M72" s="1">
        <v>45186</v>
      </c>
      <c r="N72" t="s">
        <v>66</v>
      </c>
      <c r="O72" t="s">
        <v>26</v>
      </c>
      <c r="P72" t="s">
        <v>27</v>
      </c>
      <c r="Q72" t="s">
        <v>27</v>
      </c>
      <c r="R72" t="s">
        <v>28</v>
      </c>
      <c r="S72">
        <v>798447167</v>
      </c>
    </row>
    <row r="73" spans="1:20" x14ac:dyDescent="0.3">
      <c r="A73" t="s">
        <v>138</v>
      </c>
      <c r="B73" t="s">
        <v>59</v>
      </c>
      <c r="C73" t="s">
        <v>22</v>
      </c>
      <c r="D73" t="s">
        <v>59</v>
      </c>
      <c r="E73" t="s">
        <v>37</v>
      </c>
      <c r="F73">
        <v>5.51</v>
      </c>
      <c r="G73">
        <v>513.57000000000005</v>
      </c>
      <c r="H73">
        <v>153.02000000000001</v>
      </c>
      <c r="I73">
        <v>433011.51</v>
      </c>
      <c r="J73">
        <v>17592.439999999999</v>
      </c>
      <c r="K73">
        <v>415419.07</v>
      </c>
      <c r="L73" s="1">
        <v>45156</v>
      </c>
      <c r="M73" s="1">
        <v>45178</v>
      </c>
      <c r="N73" t="s">
        <v>51</v>
      </c>
      <c r="O73" t="s">
        <v>37</v>
      </c>
      <c r="P73" t="s">
        <v>60</v>
      </c>
      <c r="Q73" t="s">
        <v>27</v>
      </c>
      <c r="R73" t="s">
        <v>28</v>
      </c>
      <c r="S73">
        <v>725015458</v>
      </c>
    </row>
    <row r="74" spans="1:20" x14ac:dyDescent="0.3">
      <c r="A74" t="s">
        <v>139</v>
      </c>
      <c r="B74" t="s">
        <v>48</v>
      </c>
      <c r="C74" t="s">
        <v>22</v>
      </c>
      <c r="D74" t="s">
        <v>23</v>
      </c>
      <c r="E74" t="s">
        <v>72</v>
      </c>
      <c r="F74">
        <v>19.87</v>
      </c>
      <c r="G74">
        <v>4296.5600000000004</v>
      </c>
      <c r="H74">
        <v>135.49</v>
      </c>
      <c r="I74">
        <v>11567139.970000001</v>
      </c>
      <c r="J74">
        <v>7176.35</v>
      </c>
      <c r="K74">
        <v>11559963.619999999</v>
      </c>
      <c r="L74" s="1">
        <v>45018</v>
      </c>
      <c r="M74" s="1">
        <v>45072</v>
      </c>
      <c r="N74" t="s">
        <v>35</v>
      </c>
      <c r="O74" t="s">
        <v>26</v>
      </c>
      <c r="P74" t="s">
        <v>41</v>
      </c>
      <c r="Q74" t="s">
        <v>23</v>
      </c>
      <c r="R74" t="s">
        <v>37</v>
      </c>
      <c r="S74">
        <v>799788677</v>
      </c>
      <c r="T74" t="s">
        <v>59</v>
      </c>
    </row>
    <row r="75" spans="1:20" x14ac:dyDescent="0.3">
      <c r="A75" t="s">
        <v>140</v>
      </c>
      <c r="B75" t="s">
        <v>65</v>
      </c>
      <c r="C75" t="s">
        <v>88</v>
      </c>
      <c r="D75" t="s">
        <v>23</v>
      </c>
      <c r="E75" t="s">
        <v>24</v>
      </c>
      <c r="F75">
        <v>15.81</v>
      </c>
      <c r="G75">
        <v>3270.66</v>
      </c>
      <c r="H75">
        <v>84.12</v>
      </c>
      <c r="I75">
        <v>4349772.4000000004</v>
      </c>
      <c r="J75">
        <v>54514.65</v>
      </c>
      <c r="K75">
        <v>4295257.75</v>
      </c>
      <c r="L75" s="1">
        <v>44935</v>
      </c>
      <c r="N75" t="s">
        <v>51</v>
      </c>
      <c r="O75" t="s">
        <v>36</v>
      </c>
      <c r="P75" t="s">
        <v>27</v>
      </c>
      <c r="Q75" t="s">
        <v>27</v>
      </c>
      <c r="R75" t="s">
        <v>52</v>
      </c>
      <c r="S75">
        <v>735487660</v>
      </c>
    </row>
    <row r="76" spans="1:20" x14ac:dyDescent="0.3">
      <c r="A76" t="s">
        <v>141</v>
      </c>
      <c r="C76" t="s">
        <v>63</v>
      </c>
      <c r="D76" t="s">
        <v>23</v>
      </c>
      <c r="E76" t="s">
        <v>37</v>
      </c>
      <c r="F76">
        <v>16.440000000000001</v>
      </c>
      <c r="G76">
        <v>2188.44</v>
      </c>
      <c r="J76">
        <v>92687.56</v>
      </c>
      <c r="L76" s="1">
        <v>45032</v>
      </c>
      <c r="M76" s="1">
        <v>45155</v>
      </c>
      <c r="N76" t="s">
        <v>35</v>
      </c>
      <c r="O76" t="s">
        <v>36</v>
      </c>
      <c r="P76" t="s">
        <v>67</v>
      </c>
      <c r="Q76" t="s">
        <v>27</v>
      </c>
      <c r="R76" t="s">
        <v>27</v>
      </c>
      <c r="S76">
        <v>754769200</v>
      </c>
      <c r="T76" t="s">
        <v>29</v>
      </c>
    </row>
    <row r="77" spans="1:20" x14ac:dyDescent="0.3">
      <c r="A77" t="s">
        <v>142</v>
      </c>
      <c r="C77" t="s">
        <v>49</v>
      </c>
      <c r="D77" t="s">
        <v>23</v>
      </c>
      <c r="E77" t="s">
        <v>72</v>
      </c>
      <c r="F77">
        <v>10.4</v>
      </c>
      <c r="G77">
        <v>364.74</v>
      </c>
      <c r="H77">
        <v>32.049999999999997</v>
      </c>
      <c r="I77">
        <v>121575.14</v>
      </c>
      <c r="J77">
        <v>58924.13</v>
      </c>
      <c r="K77">
        <v>62651.01</v>
      </c>
      <c r="L77" s="1">
        <v>45026</v>
      </c>
      <c r="M77" s="1">
        <v>45155</v>
      </c>
      <c r="N77" t="s">
        <v>56</v>
      </c>
      <c r="O77" t="s">
        <v>37</v>
      </c>
      <c r="Q77" t="s">
        <v>46</v>
      </c>
      <c r="R77" t="s">
        <v>27</v>
      </c>
      <c r="S77">
        <v>785345555</v>
      </c>
    </row>
    <row r="78" spans="1:20" x14ac:dyDescent="0.3">
      <c r="A78" t="s">
        <v>143</v>
      </c>
      <c r="B78" t="s">
        <v>86</v>
      </c>
      <c r="C78" t="s">
        <v>22</v>
      </c>
      <c r="D78" t="s">
        <v>50</v>
      </c>
      <c r="E78" t="s">
        <v>37</v>
      </c>
      <c r="F78">
        <v>11.8</v>
      </c>
      <c r="G78">
        <v>4577.3999999999996</v>
      </c>
      <c r="H78">
        <v>149.04</v>
      </c>
      <c r="I78">
        <v>8050145.21</v>
      </c>
      <c r="J78">
        <v>17018.48</v>
      </c>
      <c r="K78">
        <v>8033126.7300000004</v>
      </c>
      <c r="L78" s="1">
        <v>44963</v>
      </c>
      <c r="M78" s="1">
        <v>45370</v>
      </c>
      <c r="N78" t="s">
        <v>51</v>
      </c>
      <c r="O78" t="s">
        <v>70</v>
      </c>
      <c r="P78" t="s">
        <v>27</v>
      </c>
      <c r="Q78" t="s">
        <v>23</v>
      </c>
      <c r="R78" t="s">
        <v>27</v>
      </c>
      <c r="S78">
        <v>775579548</v>
      </c>
    </row>
    <row r="79" spans="1:20" x14ac:dyDescent="0.3">
      <c r="A79" t="s">
        <v>144</v>
      </c>
      <c r="B79" t="s">
        <v>39</v>
      </c>
      <c r="C79" t="s">
        <v>80</v>
      </c>
      <c r="D79" t="s">
        <v>33</v>
      </c>
      <c r="E79" t="s">
        <v>24</v>
      </c>
      <c r="F79">
        <v>11.43</v>
      </c>
      <c r="G79">
        <v>1926.79</v>
      </c>
      <c r="H79">
        <v>163.66999999999999</v>
      </c>
      <c r="I79">
        <v>3604538.73</v>
      </c>
      <c r="J79">
        <v>9643.57</v>
      </c>
      <c r="K79">
        <v>3594895.16</v>
      </c>
      <c r="L79" s="1">
        <v>45276</v>
      </c>
      <c r="M79" s="1">
        <v>45084</v>
      </c>
      <c r="N79" t="s">
        <v>35</v>
      </c>
      <c r="O79" t="s">
        <v>26</v>
      </c>
      <c r="P79" t="s">
        <v>67</v>
      </c>
      <c r="R79" t="s">
        <v>52</v>
      </c>
      <c r="S79">
        <v>712823170</v>
      </c>
      <c r="T79" t="s">
        <v>61</v>
      </c>
    </row>
    <row r="80" spans="1:20" x14ac:dyDescent="0.3">
      <c r="A80" t="s">
        <v>145</v>
      </c>
      <c r="B80" t="s">
        <v>31</v>
      </c>
      <c r="C80" t="s">
        <v>55</v>
      </c>
      <c r="D80" t="s">
        <v>23</v>
      </c>
      <c r="E80" t="s">
        <v>24</v>
      </c>
      <c r="F80">
        <v>15.51</v>
      </c>
      <c r="G80">
        <v>4533.08</v>
      </c>
      <c r="H80">
        <v>70.22</v>
      </c>
      <c r="I80">
        <v>4937032.7300000004</v>
      </c>
      <c r="J80">
        <v>96990.95</v>
      </c>
      <c r="K80">
        <v>4840041.78</v>
      </c>
      <c r="L80" s="1">
        <v>45216</v>
      </c>
      <c r="M80" s="1">
        <v>45243</v>
      </c>
      <c r="N80" t="s">
        <v>51</v>
      </c>
      <c r="O80" t="s">
        <v>26</v>
      </c>
      <c r="P80" t="s">
        <v>27</v>
      </c>
      <c r="Q80" t="s">
        <v>23</v>
      </c>
      <c r="R80" t="s">
        <v>27</v>
      </c>
      <c r="S80">
        <v>781971316</v>
      </c>
    </row>
    <row r="81" spans="1:20" x14ac:dyDescent="0.3">
      <c r="A81" t="s">
        <v>146</v>
      </c>
      <c r="B81" t="s">
        <v>86</v>
      </c>
      <c r="C81" t="s">
        <v>78</v>
      </c>
      <c r="D81" t="s">
        <v>50</v>
      </c>
      <c r="E81" t="s">
        <v>24</v>
      </c>
      <c r="F81">
        <v>10.48</v>
      </c>
      <c r="G81">
        <v>4889.87</v>
      </c>
      <c r="H81">
        <v>168.75</v>
      </c>
      <c r="I81">
        <v>8647735.0999999996</v>
      </c>
      <c r="J81">
        <v>75855.289999999994</v>
      </c>
      <c r="K81">
        <v>8571879.8100000005</v>
      </c>
      <c r="L81" s="1">
        <v>45075</v>
      </c>
      <c r="M81" s="1">
        <v>45038</v>
      </c>
      <c r="N81" t="s">
        <v>66</v>
      </c>
      <c r="O81" t="s">
        <v>70</v>
      </c>
      <c r="P81" t="s">
        <v>60</v>
      </c>
      <c r="Q81" t="s">
        <v>23</v>
      </c>
      <c r="R81" t="s">
        <v>28</v>
      </c>
      <c r="S81">
        <v>743491314</v>
      </c>
    </row>
    <row r="82" spans="1:20" x14ac:dyDescent="0.3">
      <c r="A82" t="s">
        <v>147</v>
      </c>
      <c r="B82" t="s">
        <v>54</v>
      </c>
      <c r="C82" t="s">
        <v>55</v>
      </c>
      <c r="D82" t="s">
        <v>23</v>
      </c>
      <c r="E82" t="s">
        <v>34</v>
      </c>
      <c r="F82">
        <v>9.8699999999999992</v>
      </c>
      <c r="G82">
        <v>1666.44</v>
      </c>
      <c r="H82">
        <v>46.82</v>
      </c>
      <c r="I82">
        <v>770084.25</v>
      </c>
      <c r="J82">
        <v>36889.75</v>
      </c>
      <c r="K82">
        <v>733194.5</v>
      </c>
      <c r="L82" s="1">
        <v>45006</v>
      </c>
      <c r="M82" s="1">
        <v>45113</v>
      </c>
      <c r="N82" t="s">
        <v>25</v>
      </c>
      <c r="O82" t="s">
        <v>26</v>
      </c>
      <c r="P82" t="s">
        <v>67</v>
      </c>
      <c r="Q82" t="s">
        <v>23</v>
      </c>
      <c r="R82" t="s">
        <v>28</v>
      </c>
      <c r="S82">
        <v>782160068</v>
      </c>
      <c r="T82" t="s">
        <v>29</v>
      </c>
    </row>
    <row r="83" spans="1:20" x14ac:dyDescent="0.3">
      <c r="A83" t="s">
        <v>148</v>
      </c>
      <c r="B83" t="s">
        <v>86</v>
      </c>
      <c r="C83" t="s">
        <v>40</v>
      </c>
      <c r="D83" t="s">
        <v>33</v>
      </c>
      <c r="F83">
        <v>2.0299999999999998</v>
      </c>
      <c r="G83">
        <v>3797.3</v>
      </c>
      <c r="H83">
        <v>40.51</v>
      </c>
      <c r="I83">
        <v>312272.09999999998</v>
      </c>
      <c r="J83">
        <v>57453.3</v>
      </c>
      <c r="K83">
        <v>254818.8</v>
      </c>
      <c r="L83" s="1">
        <v>45185</v>
      </c>
      <c r="M83" s="1">
        <v>45260</v>
      </c>
      <c r="N83" t="s">
        <v>25</v>
      </c>
      <c r="O83" t="s">
        <v>26</v>
      </c>
      <c r="P83" t="s">
        <v>41</v>
      </c>
      <c r="Q83" t="s">
        <v>46</v>
      </c>
      <c r="R83" t="s">
        <v>27</v>
      </c>
      <c r="S83">
        <v>745431319</v>
      </c>
    </row>
    <row r="84" spans="1:20" x14ac:dyDescent="0.3">
      <c r="A84" t="s">
        <v>149</v>
      </c>
      <c r="B84" t="s">
        <v>31</v>
      </c>
      <c r="C84" t="s">
        <v>40</v>
      </c>
      <c r="D84" t="s">
        <v>23</v>
      </c>
      <c r="E84" t="s">
        <v>34</v>
      </c>
      <c r="F84">
        <v>2.76</v>
      </c>
      <c r="G84">
        <v>3393.27</v>
      </c>
      <c r="H84">
        <v>195.29</v>
      </c>
      <c r="I84">
        <v>1828973.89</v>
      </c>
      <c r="J84">
        <v>40623.32</v>
      </c>
      <c r="K84">
        <v>1788350.57</v>
      </c>
      <c r="L84" s="1">
        <v>45002</v>
      </c>
      <c r="M84" s="1">
        <v>45072</v>
      </c>
      <c r="N84" t="s">
        <v>35</v>
      </c>
      <c r="O84" t="s">
        <v>36</v>
      </c>
      <c r="P84" t="s">
        <v>37</v>
      </c>
      <c r="R84" t="s">
        <v>27</v>
      </c>
      <c r="S84">
        <v>738427073</v>
      </c>
      <c r="T84" t="s">
        <v>61</v>
      </c>
    </row>
    <row r="85" spans="1:20" x14ac:dyDescent="0.3">
      <c r="A85" t="s">
        <v>150</v>
      </c>
      <c r="B85" t="s">
        <v>86</v>
      </c>
      <c r="C85" t="s">
        <v>80</v>
      </c>
      <c r="D85" t="s">
        <v>23</v>
      </c>
      <c r="E85" t="s">
        <v>24</v>
      </c>
      <c r="F85">
        <v>11.16</v>
      </c>
      <c r="G85">
        <v>3918.97</v>
      </c>
      <c r="H85">
        <v>100.42</v>
      </c>
      <c r="I85">
        <v>4391939.5199999996</v>
      </c>
      <c r="J85">
        <v>5466.73</v>
      </c>
      <c r="K85">
        <v>4386472.79</v>
      </c>
      <c r="L85" s="1">
        <v>45146</v>
      </c>
      <c r="M85" s="1">
        <v>45199</v>
      </c>
      <c r="N85" t="s">
        <v>51</v>
      </c>
      <c r="O85" t="s">
        <v>36</v>
      </c>
      <c r="P85" t="s">
        <v>41</v>
      </c>
      <c r="Q85" t="s">
        <v>27</v>
      </c>
      <c r="R85" t="s">
        <v>59</v>
      </c>
      <c r="S85">
        <v>760929647</v>
      </c>
      <c r="T85" t="s">
        <v>59</v>
      </c>
    </row>
    <row r="86" spans="1:20" x14ac:dyDescent="0.3">
      <c r="A86" t="s">
        <v>151</v>
      </c>
      <c r="B86" t="s">
        <v>37</v>
      </c>
      <c r="C86" t="s">
        <v>22</v>
      </c>
      <c r="D86" t="s">
        <v>33</v>
      </c>
      <c r="E86" t="s">
        <v>72</v>
      </c>
      <c r="F86">
        <v>2.41</v>
      </c>
      <c r="G86">
        <v>1399.26</v>
      </c>
      <c r="H86">
        <v>52.92</v>
      </c>
      <c r="I86">
        <v>178457.7</v>
      </c>
      <c r="J86">
        <v>65502.14</v>
      </c>
      <c r="K86">
        <v>112955.56</v>
      </c>
      <c r="L86" s="1">
        <v>45191</v>
      </c>
      <c r="M86" s="1">
        <v>45312</v>
      </c>
      <c r="N86" t="s">
        <v>35</v>
      </c>
      <c r="O86" t="s">
        <v>27</v>
      </c>
      <c r="P86" t="s">
        <v>67</v>
      </c>
      <c r="Q86" t="s">
        <v>46</v>
      </c>
      <c r="R86" t="s">
        <v>27</v>
      </c>
      <c r="S86">
        <v>785563727</v>
      </c>
      <c r="T86" t="s">
        <v>29</v>
      </c>
    </row>
    <row r="87" spans="1:20" x14ac:dyDescent="0.3">
      <c r="A87" t="s">
        <v>152</v>
      </c>
      <c r="B87" t="s">
        <v>21</v>
      </c>
      <c r="C87" t="s">
        <v>88</v>
      </c>
      <c r="D87" t="s">
        <v>33</v>
      </c>
      <c r="E87" t="s">
        <v>24</v>
      </c>
      <c r="F87">
        <v>3.42</v>
      </c>
      <c r="G87">
        <v>768.51</v>
      </c>
      <c r="H87">
        <v>170.12</v>
      </c>
      <c r="I87">
        <v>447127.11</v>
      </c>
      <c r="J87">
        <v>93224.01</v>
      </c>
      <c r="K87">
        <v>353903.1</v>
      </c>
      <c r="L87" s="1">
        <v>45126</v>
      </c>
      <c r="M87" s="1">
        <v>45137</v>
      </c>
      <c r="N87" t="s">
        <v>56</v>
      </c>
      <c r="O87" t="s">
        <v>36</v>
      </c>
      <c r="P87" t="s">
        <v>41</v>
      </c>
      <c r="Q87" t="s">
        <v>46</v>
      </c>
      <c r="R87" t="s">
        <v>27</v>
      </c>
      <c r="S87">
        <v>745575298</v>
      </c>
    </row>
    <row r="88" spans="1:20" x14ac:dyDescent="0.3">
      <c r="A88" t="s">
        <v>153</v>
      </c>
      <c r="B88" t="s">
        <v>90</v>
      </c>
      <c r="C88" t="s">
        <v>32</v>
      </c>
      <c r="D88" t="s">
        <v>50</v>
      </c>
      <c r="E88" t="s">
        <v>72</v>
      </c>
      <c r="F88">
        <v>16.079999999999998</v>
      </c>
      <c r="G88">
        <v>698.06</v>
      </c>
      <c r="H88">
        <v>173.29</v>
      </c>
      <c r="I88">
        <v>1945146.42</v>
      </c>
      <c r="J88">
        <v>82203.89</v>
      </c>
      <c r="K88">
        <v>1862942.53</v>
      </c>
      <c r="L88" s="1">
        <v>45142</v>
      </c>
      <c r="M88" s="1">
        <v>45297</v>
      </c>
      <c r="N88" t="s">
        <v>35</v>
      </c>
      <c r="O88" t="s">
        <v>26</v>
      </c>
      <c r="P88" t="s">
        <v>45</v>
      </c>
      <c r="Q88" t="s">
        <v>27</v>
      </c>
      <c r="R88" t="s">
        <v>28</v>
      </c>
      <c r="S88">
        <v>724282218</v>
      </c>
    </row>
    <row r="89" spans="1:20" x14ac:dyDescent="0.3">
      <c r="A89" t="s">
        <v>154</v>
      </c>
      <c r="B89" t="s">
        <v>48</v>
      </c>
      <c r="C89" t="s">
        <v>84</v>
      </c>
      <c r="D89" t="s">
        <v>23</v>
      </c>
      <c r="E89" t="s">
        <v>24</v>
      </c>
      <c r="F89">
        <v>8.17</v>
      </c>
      <c r="G89">
        <v>4873.2299999999996</v>
      </c>
      <c r="H89">
        <v>42.32</v>
      </c>
      <c r="I89">
        <v>1684940.71</v>
      </c>
      <c r="J89">
        <v>78430.070000000007</v>
      </c>
      <c r="K89">
        <v>1606510.64</v>
      </c>
      <c r="L89" s="1">
        <v>45136</v>
      </c>
      <c r="M89" s="1">
        <v>45031</v>
      </c>
      <c r="N89" t="s">
        <v>66</v>
      </c>
      <c r="O89" t="s">
        <v>27</v>
      </c>
      <c r="P89" t="s">
        <v>41</v>
      </c>
      <c r="Q89" t="s">
        <v>27</v>
      </c>
      <c r="R89" t="s">
        <v>27</v>
      </c>
      <c r="S89">
        <v>731367172</v>
      </c>
      <c r="T89" t="s">
        <v>29</v>
      </c>
    </row>
    <row r="90" spans="1:20" x14ac:dyDescent="0.3">
      <c r="A90" t="s">
        <v>155</v>
      </c>
      <c r="B90" t="s">
        <v>90</v>
      </c>
      <c r="C90" t="s">
        <v>22</v>
      </c>
      <c r="D90" t="s">
        <v>50</v>
      </c>
      <c r="E90" t="s">
        <v>34</v>
      </c>
      <c r="F90">
        <v>18.82</v>
      </c>
      <c r="G90">
        <v>1761.97</v>
      </c>
      <c r="H90">
        <v>104.85</v>
      </c>
      <c r="I90">
        <v>3476854.88</v>
      </c>
      <c r="J90">
        <v>52180.3</v>
      </c>
      <c r="K90">
        <v>3424674.58</v>
      </c>
      <c r="L90" s="1">
        <v>44945</v>
      </c>
      <c r="M90" s="1">
        <v>45100</v>
      </c>
      <c r="N90" t="s">
        <v>35</v>
      </c>
      <c r="O90" t="s">
        <v>27</v>
      </c>
      <c r="P90" t="s">
        <v>59</v>
      </c>
      <c r="Q90" t="s">
        <v>27</v>
      </c>
      <c r="R90" t="s">
        <v>28</v>
      </c>
      <c r="S90">
        <v>797775215</v>
      </c>
    </row>
    <row r="91" spans="1:20" x14ac:dyDescent="0.3">
      <c r="A91" t="s">
        <v>156</v>
      </c>
      <c r="B91" t="s">
        <v>48</v>
      </c>
      <c r="C91" t="s">
        <v>84</v>
      </c>
      <c r="D91" t="s">
        <v>23</v>
      </c>
      <c r="E91" t="s">
        <v>24</v>
      </c>
      <c r="F91">
        <v>15.45</v>
      </c>
      <c r="G91">
        <v>853.5</v>
      </c>
      <c r="H91">
        <v>135.02000000000001</v>
      </c>
      <c r="I91">
        <v>1780451.36</v>
      </c>
      <c r="J91">
        <v>95238.12</v>
      </c>
      <c r="K91">
        <v>1685213.24</v>
      </c>
      <c r="L91" s="1">
        <v>45033</v>
      </c>
      <c r="M91" s="1">
        <v>45223</v>
      </c>
      <c r="N91" t="s">
        <v>56</v>
      </c>
      <c r="O91" t="s">
        <v>27</v>
      </c>
      <c r="P91" t="s">
        <v>41</v>
      </c>
      <c r="Q91" t="s">
        <v>27</v>
      </c>
      <c r="R91" t="s">
        <v>52</v>
      </c>
      <c r="S91">
        <v>773791320</v>
      </c>
      <c r="T91" t="s">
        <v>29</v>
      </c>
    </row>
    <row r="92" spans="1:20" x14ac:dyDescent="0.3">
      <c r="A92" t="s">
        <v>157</v>
      </c>
      <c r="B92" t="s">
        <v>90</v>
      </c>
      <c r="C92" t="s">
        <v>22</v>
      </c>
      <c r="D92" t="s">
        <v>50</v>
      </c>
      <c r="E92" t="s">
        <v>24</v>
      </c>
      <c r="F92">
        <v>3.52</v>
      </c>
      <c r="G92">
        <v>1318.4</v>
      </c>
      <c r="H92">
        <v>18.57</v>
      </c>
      <c r="I92">
        <v>86179.06</v>
      </c>
      <c r="J92">
        <v>5480.61</v>
      </c>
      <c r="K92">
        <v>80698.45</v>
      </c>
      <c r="L92" s="1">
        <v>45022</v>
      </c>
      <c r="M92" s="1">
        <v>45057</v>
      </c>
      <c r="N92" t="s">
        <v>25</v>
      </c>
      <c r="O92" t="s">
        <v>26</v>
      </c>
      <c r="P92" t="s">
        <v>67</v>
      </c>
      <c r="R92" t="s">
        <v>37</v>
      </c>
      <c r="S92">
        <v>738609087</v>
      </c>
    </row>
    <row r="93" spans="1:20" x14ac:dyDescent="0.3">
      <c r="A93" t="s">
        <v>158</v>
      </c>
      <c r="B93" t="s">
        <v>54</v>
      </c>
      <c r="C93" t="s">
        <v>22</v>
      </c>
      <c r="D93" t="s">
        <v>23</v>
      </c>
      <c r="E93" t="s">
        <v>72</v>
      </c>
      <c r="F93">
        <v>19.43</v>
      </c>
      <c r="G93">
        <v>670.65</v>
      </c>
      <c r="H93">
        <v>11.5</v>
      </c>
      <c r="I93">
        <v>149853.39000000001</v>
      </c>
      <c r="J93">
        <v>73970.75</v>
      </c>
      <c r="K93">
        <v>75882.64</v>
      </c>
      <c r="L93" s="1">
        <v>45143</v>
      </c>
      <c r="M93" s="1">
        <v>45300</v>
      </c>
      <c r="N93" t="s">
        <v>37</v>
      </c>
      <c r="O93" t="s">
        <v>27</v>
      </c>
      <c r="P93" t="s">
        <v>27</v>
      </c>
      <c r="Q93" t="s">
        <v>46</v>
      </c>
      <c r="R93" t="s">
        <v>28</v>
      </c>
      <c r="S93" t="s">
        <v>59</v>
      </c>
      <c r="T93" t="s">
        <v>29</v>
      </c>
    </row>
    <row r="94" spans="1:20" x14ac:dyDescent="0.3">
      <c r="A94" t="s">
        <v>159</v>
      </c>
      <c r="B94" t="s">
        <v>48</v>
      </c>
      <c r="C94" t="s">
        <v>22</v>
      </c>
      <c r="D94" t="s">
        <v>33</v>
      </c>
      <c r="E94" t="s">
        <v>72</v>
      </c>
      <c r="F94">
        <v>16.100000000000001</v>
      </c>
      <c r="G94">
        <v>4720.97</v>
      </c>
      <c r="H94">
        <v>13.44</v>
      </c>
      <c r="I94">
        <v>1021542.37</v>
      </c>
      <c r="J94">
        <v>49150.16</v>
      </c>
      <c r="K94">
        <v>972392.21</v>
      </c>
      <c r="L94" s="1">
        <v>45151</v>
      </c>
      <c r="M94" s="1">
        <v>45073</v>
      </c>
      <c r="N94" t="s">
        <v>25</v>
      </c>
      <c r="O94" t="s">
        <v>26</v>
      </c>
      <c r="P94" t="s">
        <v>67</v>
      </c>
      <c r="Q94" t="s">
        <v>23</v>
      </c>
      <c r="R94" t="s">
        <v>27</v>
      </c>
      <c r="S94">
        <v>795225343</v>
      </c>
      <c r="T94" t="s">
        <v>29</v>
      </c>
    </row>
    <row r="95" spans="1:20" x14ac:dyDescent="0.3">
      <c r="A95" t="s">
        <v>160</v>
      </c>
      <c r="B95" t="s">
        <v>44</v>
      </c>
      <c r="C95" t="s">
        <v>80</v>
      </c>
      <c r="D95" t="s">
        <v>33</v>
      </c>
      <c r="E95" t="s">
        <v>34</v>
      </c>
      <c r="F95">
        <v>9.74</v>
      </c>
      <c r="G95">
        <v>1218.0899999999999</v>
      </c>
      <c r="H95">
        <v>189.31</v>
      </c>
      <c r="I95">
        <v>2246011.06</v>
      </c>
      <c r="J95">
        <v>30276.720000000001</v>
      </c>
      <c r="K95">
        <v>2215734.34</v>
      </c>
      <c r="L95" s="1">
        <v>45087</v>
      </c>
      <c r="M95" s="1">
        <v>45021</v>
      </c>
      <c r="N95" t="s">
        <v>25</v>
      </c>
      <c r="O95" t="s">
        <v>36</v>
      </c>
      <c r="P95" t="s">
        <v>60</v>
      </c>
      <c r="Q95" t="s">
        <v>27</v>
      </c>
      <c r="R95" t="s">
        <v>52</v>
      </c>
      <c r="S95">
        <v>727778019</v>
      </c>
      <c r="T95" t="s">
        <v>29</v>
      </c>
    </row>
    <row r="96" spans="1:20" x14ac:dyDescent="0.3">
      <c r="A96" t="s">
        <v>161</v>
      </c>
      <c r="B96" t="s">
        <v>54</v>
      </c>
      <c r="C96" t="s">
        <v>37</v>
      </c>
      <c r="D96" t="s">
        <v>23</v>
      </c>
      <c r="E96" t="s">
        <v>34</v>
      </c>
      <c r="F96">
        <v>6.59</v>
      </c>
      <c r="G96">
        <v>3659.9</v>
      </c>
      <c r="H96">
        <v>76.56</v>
      </c>
      <c r="I96">
        <v>1846530.81</v>
      </c>
      <c r="J96">
        <v>71720.75</v>
      </c>
      <c r="K96">
        <v>1774810.06</v>
      </c>
      <c r="L96" s="1">
        <v>45144</v>
      </c>
      <c r="M96" s="1">
        <v>45260</v>
      </c>
      <c r="N96" t="s">
        <v>51</v>
      </c>
      <c r="O96" t="s">
        <v>27</v>
      </c>
      <c r="P96" t="s">
        <v>27</v>
      </c>
      <c r="Q96" t="s">
        <v>46</v>
      </c>
      <c r="R96" t="s">
        <v>52</v>
      </c>
      <c r="S96">
        <v>779008866</v>
      </c>
      <c r="T96" t="s">
        <v>29</v>
      </c>
    </row>
    <row r="97" spans="1:20" x14ac:dyDescent="0.3">
      <c r="A97" t="s">
        <v>162</v>
      </c>
      <c r="B97" t="s">
        <v>90</v>
      </c>
      <c r="C97" t="s">
        <v>84</v>
      </c>
      <c r="D97" t="s">
        <v>33</v>
      </c>
      <c r="E97" t="s">
        <v>34</v>
      </c>
      <c r="F97">
        <v>10.51</v>
      </c>
      <c r="G97">
        <v>692.25</v>
      </c>
      <c r="H97">
        <v>22.84</v>
      </c>
      <c r="I97">
        <v>166173.5</v>
      </c>
      <c r="J97">
        <v>76433.17</v>
      </c>
      <c r="K97">
        <v>89740.33</v>
      </c>
      <c r="L97" s="1">
        <v>45246</v>
      </c>
      <c r="M97" s="1">
        <v>45226</v>
      </c>
      <c r="N97" t="s">
        <v>35</v>
      </c>
      <c r="O97" t="s">
        <v>26</v>
      </c>
      <c r="P97" t="s">
        <v>60</v>
      </c>
      <c r="Q97" t="s">
        <v>27</v>
      </c>
      <c r="S97">
        <v>784593961</v>
      </c>
      <c r="T97" t="s">
        <v>61</v>
      </c>
    </row>
    <row r="98" spans="1:20" x14ac:dyDescent="0.3">
      <c r="A98" t="s">
        <v>163</v>
      </c>
      <c r="B98" t="s">
        <v>21</v>
      </c>
      <c r="C98" t="s">
        <v>80</v>
      </c>
      <c r="D98" t="s">
        <v>23</v>
      </c>
      <c r="E98" t="s">
        <v>34</v>
      </c>
      <c r="F98">
        <v>4.51</v>
      </c>
      <c r="G98">
        <v>320.42</v>
      </c>
      <c r="H98">
        <v>112.94</v>
      </c>
      <c r="I98">
        <v>163208.94</v>
      </c>
      <c r="J98">
        <v>21053.39</v>
      </c>
      <c r="K98">
        <v>142155.54999999999</v>
      </c>
      <c r="L98" s="1">
        <v>45187</v>
      </c>
      <c r="M98" s="1">
        <v>45214</v>
      </c>
      <c r="N98" t="s">
        <v>66</v>
      </c>
      <c r="O98" t="s">
        <v>59</v>
      </c>
      <c r="P98" t="s">
        <v>67</v>
      </c>
      <c r="Q98" t="s">
        <v>46</v>
      </c>
      <c r="R98" t="s">
        <v>27</v>
      </c>
      <c r="S98">
        <v>768526649</v>
      </c>
    </row>
    <row r="99" spans="1:20" x14ac:dyDescent="0.3">
      <c r="A99" t="s">
        <v>164</v>
      </c>
      <c r="B99" t="s">
        <v>31</v>
      </c>
      <c r="C99" t="s">
        <v>84</v>
      </c>
      <c r="D99" t="s">
        <v>33</v>
      </c>
      <c r="E99" t="s">
        <v>72</v>
      </c>
      <c r="F99">
        <v>1.31</v>
      </c>
      <c r="G99">
        <v>1821.95</v>
      </c>
      <c r="H99">
        <v>199.78</v>
      </c>
      <c r="I99">
        <v>476825.81</v>
      </c>
      <c r="J99">
        <v>34821.35</v>
      </c>
      <c r="K99">
        <v>442004.46</v>
      </c>
      <c r="L99" s="1">
        <v>45281</v>
      </c>
      <c r="M99" s="1">
        <v>45018</v>
      </c>
      <c r="N99" t="s">
        <v>51</v>
      </c>
      <c r="O99" t="s">
        <v>36</v>
      </c>
      <c r="P99" t="s">
        <v>60</v>
      </c>
      <c r="Q99" t="s">
        <v>27</v>
      </c>
      <c r="R99" t="s">
        <v>37</v>
      </c>
      <c r="S99">
        <v>722517517</v>
      </c>
      <c r="T99" t="s">
        <v>37</v>
      </c>
    </row>
    <row r="100" spans="1:20" x14ac:dyDescent="0.3">
      <c r="A100" t="s">
        <v>165</v>
      </c>
      <c r="B100" t="s">
        <v>21</v>
      </c>
      <c r="C100" t="s">
        <v>88</v>
      </c>
      <c r="D100" t="s">
        <v>33</v>
      </c>
      <c r="E100" t="s">
        <v>72</v>
      </c>
      <c r="F100">
        <v>0.68</v>
      </c>
      <c r="G100">
        <v>1183.6199999999999</v>
      </c>
      <c r="H100">
        <v>135.37</v>
      </c>
      <c r="I100">
        <v>108954.11</v>
      </c>
      <c r="J100">
        <v>97011.26</v>
      </c>
      <c r="K100">
        <v>11942.85</v>
      </c>
      <c r="L100" t="s">
        <v>59</v>
      </c>
      <c r="M100" s="1">
        <v>45349</v>
      </c>
      <c r="N100" t="s">
        <v>59</v>
      </c>
      <c r="O100" t="s">
        <v>27</v>
      </c>
      <c r="P100" t="s">
        <v>27</v>
      </c>
      <c r="Q100" t="s">
        <v>46</v>
      </c>
      <c r="R100" t="s">
        <v>27</v>
      </c>
      <c r="S100">
        <v>745264581</v>
      </c>
      <c r="T100" t="s">
        <v>59</v>
      </c>
    </row>
    <row r="101" spans="1:20" x14ac:dyDescent="0.3">
      <c r="A101" t="s">
        <v>166</v>
      </c>
      <c r="B101" t="s">
        <v>39</v>
      </c>
      <c r="D101" t="s">
        <v>23</v>
      </c>
      <c r="E101" t="s">
        <v>72</v>
      </c>
      <c r="F101" t="s">
        <v>37</v>
      </c>
      <c r="G101">
        <v>2646.41</v>
      </c>
      <c r="H101">
        <v>171.06</v>
      </c>
      <c r="J101">
        <v>41699.69</v>
      </c>
      <c r="L101" t="s">
        <v>59</v>
      </c>
      <c r="M101" s="1">
        <v>45236</v>
      </c>
      <c r="N101" t="s">
        <v>25</v>
      </c>
      <c r="O101" t="s">
        <v>26</v>
      </c>
      <c r="P101" t="s">
        <v>41</v>
      </c>
      <c r="Q101" t="s">
        <v>23</v>
      </c>
      <c r="R101" t="s">
        <v>52</v>
      </c>
      <c r="S101">
        <v>752091325</v>
      </c>
      <c r="T101" t="s">
        <v>42</v>
      </c>
    </row>
    <row r="102" spans="1:20" x14ac:dyDescent="0.3">
      <c r="A102" t="s">
        <v>167</v>
      </c>
      <c r="B102" t="s">
        <v>58</v>
      </c>
      <c r="C102" t="s">
        <v>78</v>
      </c>
      <c r="D102" t="s">
        <v>33</v>
      </c>
      <c r="E102" t="s">
        <v>24</v>
      </c>
      <c r="F102">
        <v>7.48</v>
      </c>
      <c r="G102">
        <v>139.6</v>
      </c>
      <c r="H102">
        <v>100.39</v>
      </c>
      <c r="I102">
        <v>104828.04</v>
      </c>
      <c r="J102">
        <v>45975.91</v>
      </c>
      <c r="K102">
        <v>58852.13</v>
      </c>
      <c r="L102" s="1">
        <v>45096</v>
      </c>
      <c r="M102" s="1">
        <v>45209</v>
      </c>
      <c r="N102" t="s">
        <v>56</v>
      </c>
      <c r="O102" t="s">
        <v>26</v>
      </c>
      <c r="P102" t="s">
        <v>67</v>
      </c>
      <c r="Q102" t="s">
        <v>27</v>
      </c>
      <c r="R102" t="s">
        <v>28</v>
      </c>
      <c r="S102">
        <v>787701200</v>
      </c>
      <c r="T102" t="s">
        <v>61</v>
      </c>
    </row>
    <row r="103" spans="1:20" x14ac:dyDescent="0.3">
      <c r="A103" t="s">
        <v>168</v>
      </c>
      <c r="C103" t="s">
        <v>78</v>
      </c>
      <c r="D103" t="s">
        <v>33</v>
      </c>
      <c r="E103" t="s">
        <v>24</v>
      </c>
      <c r="F103">
        <v>3.93</v>
      </c>
      <c r="G103">
        <v>4066.49</v>
      </c>
      <c r="H103">
        <v>81.86</v>
      </c>
      <c r="I103">
        <v>1308229.68</v>
      </c>
      <c r="J103">
        <v>6272.64</v>
      </c>
      <c r="K103">
        <v>1301957.04</v>
      </c>
      <c r="L103" s="1">
        <v>45125</v>
      </c>
      <c r="M103" s="1">
        <v>45347</v>
      </c>
      <c r="N103" t="s">
        <v>66</v>
      </c>
      <c r="O103" t="s">
        <v>27</v>
      </c>
      <c r="P103" t="s">
        <v>41</v>
      </c>
      <c r="Q103" t="s">
        <v>46</v>
      </c>
      <c r="R103" t="s">
        <v>28</v>
      </c>
      <c r="S103">
        <v>749823450</v>
      </c>
    </row>
    <row r="104" spans="1:20" x14ac:dyDescent="0.3">
      <c r="A104" t="s">
        <v>169</v>
      </c>
      <c r="B104" t="s">
        <v>48</v>
      </c>
      <c r="C104" t="s">
        <v>32</v>
      </c>
      <c r="D104" t="s">
        <v>50</v>
      </c>
      <c r="E104" t="s">
        <v>24</v>
      </c>
      <c r="F104" t="s">
        <v>37</v>
      </c>
      <c r="G104">
        <v>2187.9</v>
      </c>
      <c r="H104">
        <v>62.52</v>
      </c>
      <c r="J104" t="s">
        <v>59</v>
      </c>
      <c r="L104" s="1">
        <v>45104</v>
      </c>
      <c r="M104" s="1">
        <v>45223</v>
      </c>
      <c r="N104" t="s">
        <v>25</v>
      </c>
      <c r="O104" t="s">
        <v>26</v>
      </c>
      <c r="P104" t="s">
        <v>27</v>
      </c>
      <c r="Q104" t="s">
        <v>23</v>
      </c>
      <c r="R104" t="s">
        <v>27</v>
      </c>
      <c r="S104">
        <v>747816686</v>
      </c>
      <c r="T104" t="s">
        <v>42</v>
      </c>
    </row>
    <row r="105" spans="1:20" x14ac:dyDescent="0.3">
      <c r="A105" t="s">
        <v>170</v>
      </c>
      <c r="B105" t="s">
        <v>31</v>
      </c>
      <c r="C105" t="s">
        <v>55</v>
      </c>
      <c r="D105" t="s">
        <v>50</v>
      </c>
      <c r="E105" t="s">
        <v>34</v>
      </c>
      <c r="F105">
        <v>1.0900000000000001</v>
      </c>
      <c r="G105">
        <v>2734.26</v>
      </c>
      <c r="H105">
        <v>22.1</v>
      </c>
      <c r="I105">
        <v>65865.59</v>
      </c>
      <c r="J105">
        <v>67813.67</v>
      </c>
      <c r="K105">
        <v>-1948.08</v>
      </c>
      <c r="L105" s="1">
        <v>45264</v>
      </c>
      <c r="M105" s="1">
        <v>45249</v>
      </c>
      <c r="N105" t="s">
        <v>37</v>
      </c>
      <c r="O105" t="s">
        <v>59</v>
      </c>
      <c r="P105" t="s">
        <v>60</v>
      </c>
      <c r="Q105" t="s">
        <v>23</v>
      </c>
      <c r="R105" t="s">
        <v>28</v>
      </c>
      <c r="S105">
        <v>738898923</v>
      </c>
      <c r="T105" t="s">
        <v>42</v>
      </c>
    </row>
    <row r="106" spans="1:20" x14ac:dyDescent="0.3">
      <c r="A106" t="s">
        <v>171</v>
      </c>
      <c r="B106" t="s">
        <v>48</v>
      </c>
      <c r="C106" t="s">
        <v>55</v>
      </c>
      <c r="D106" t="s">
        <v>23</v>
      </c>
      <c r="E106" t="s">
        <v>72</v>
      </c>
      <c r="F106">
        <v>12.29</v>
      </c>
      <c r="G106">
        <v>3712.72</v>
      </c>
      <c r="H106">
        <v>127.37</v>
      </c>
      <c r="I106">
        <v>5811807.6100000003</v>
      </c>
      <c r="J106">
        <v>63180.24</v>
      </c>
      <c r="K106">
        <v>5748627.3700000001</v>
      </c>
      <c r="L106" s="1">
        <v>45185</v>
      </c>
      <c r="M106" s="1">
        <v>45183</v>
      </c>
      <c r="N106" t="s">
        <v>56</v>
      </c>
      <c r="O106" t="s">
        <v>26</v>
      </c>
      <c r="P106" t="s">
        <v>67</v>
      </c>
      <c r="Q106" t="s">
        <v>27</v>
      </c>
      <c r="R106" t="s">
        <v>28</v>
      </c>
      <c r="S106">
        <v>770597444</v>
      </c>
      <c r="T106" t="s">
        <v>29</v>
      </c>
    </row>
    <row r="107" spans="1:20" x14ac:dyDescent="0.3">
      <c r="A107" t="s">
        <v>172</v>
      </c>
      <c r="B107" t="s">
        <v>59</v>
      </c>
      <c r="C107" t="s">
        <v>84</v>
      </c>
      <c r="D107" t="s">
        <v>23</v>
      </c>
      <c r="E107" t="s">
        <v>24</v>
      </c>
      <c r="F107">
        <v>0.85</v>
      </c>
      <c r="G107">
        <v>3733.09</v>
      </c>
      <c r="H107">
        <v>146.12</v>
      </c>
      <c r="I107">
        <v>463657.24</v>
      </c>
      <c r="J107">
        <v>10047.26</v>
      </c>
      <c r="K107">
        <v>453609.98</v>
      </c>
      <c r="L107" s="1">
        <v>44949</v>
      </c>
      <c r="M107" s="1">
        <v>45072</v>
      </c>
      <c r="N107" t="s">
        <v>66</v>
      </c>
      <c r="O107" t="s">
        <v>36</v>
      </c>
      <c r="P107" t="s">
        <v>27</v>
      </c>
      <c r="Q107" t="s">
        <v>46</v>
      </c>
      <c r="R107" t="s">
        <v>27</v>
      </c>
      <c r="S107">
        <v>731682744</v>
      </c>
      <c r="T107" t="s">
        <v>29</v>
      </c>
    </row>
    <row r="108" spans="1:20" x14ac:dyDescent="0.3">
      <c r="A108" t="s">
        <v>173</v>
      </c>
      <c r="B108" t="s">
        <v>65</v>
      </c>
      <c r="C108" t="s">
        <v>55</v>
      </c>
      <c r="D108" t="s">
        <v>23</v>
      </c>
      <c r="E108" t="s">
        <v>72</v>
      </c>
      <c r="F108">
        <v>15.47</v>
      </c>
      <c r="G108">
        <v>1727.03</v>
      </c>
      <c r="H108">
        <v>13.35</v>
      </c>
      <c r="I108">
        <v>356674.01</v>
      </c>
      <c r="J108">
        <v>4752.76</v>
      </c>
      <c r="K108">
        <v>351921.25</v>
      </c>
      <c r="L108" s="1">
        <v>45154</v>
      </c>
      <c r="M108" s="1">
        <v>45185</v>
      </c>
      <c r="N108" t="s">
        <v>66</v>
      </c>
      <c r="O108" t="s">
        <v>26</v>
      </c>
      <c r="P108" t="s">
        <v>60</v>
      </c>
      <c r="Q108" t="s">
        <v>46</v>
      </c>
      <c r="R108" t="s">
        <v>27</v>
      </c>
      <c r="S108">
        <v>790388981</v>
      </c>
      <c r="T108" t="s">
        <v>42</v>
      </c>
    </row>
    <row r="109" spans="1:20" x14ac:dyDescent="0.3">
      <c r="A109" t="s">
        <v>174</v>
      </c>
      <c r="B109" t="s">
        <v>48</v>
      </c>
      <c r="C109" t="s">
        <v>32</v>
      </c>
      <c r="D109" t="s">
        <v>33</v>
      </c>
      <c r="E109" t="s">
        <v>34</v>
      </c>
      <c r="F109">
        <v>1.86</v>
      </c>
      <c r="G109">
        <v>3636.2</v>
      </c>
      <c r="H109">
        <v>125.78</v>
      </c>
      <c r="I109">
        <v>850691.9</v>
      </c>
      <c r="J109">
        <v>16127.07</v>
      </c>
      <c r="K109">
        <v>834564.83</v>
      </c>
      <c r="L109" s="1">
        <v>45173</v>
      </c>
      <c r="M109" s="1">
        <v>45086</v>
      </c>
      <c r="N109" t="s">
        <v>56</v>
      </c>
      <c r="O109" t="s">
        <v>36</v>
      </c>
      <c r="P109" t="s">
        <v>37</v>
      </c>
      <c r="Q109" t="s">
        <v>46</v>
      </c>
      <c r="R109" t="s">
        <v>28</v>
      </c>
      <c r="S109">
        <v>782269803</v>
      </c>
      <c r="T109" t="s">
        <v>29</v>
      </c>
    </row>
    <row r="110" spans="1:20" x14ac:dyDescent="0.3">
      <c r="A110" t="s">
        <v>175</v>
      </c>
      <c r="B110" t="s">
        <v>86</v>
      </c>
      <c r="D110" t="s">
        <v>50</v>
      </c>
      <c r="E110" t="s">
        <v>72</v>
      </c>
      <c r="F110">
        <v>14.33</v>
      </c>
      <c r="G110">
        <v>3191.67</v>
      </c>
      <c r="H110">
        <v>40.67</v>
      </c>
      <c r="I110">
        <v>1860108.79</v>
      </c>
      <c r="J110">
        <v>17416.54</v>
      </c>
      <c r="K110">
        <v>1842692.25</v>
      </c>
      <c r="L110" s="1">
        <v>45220</v>
      </c>
      <c r="M110" s="1">
        <v>45193</v>
      </c>
      <c r="N110" t="s">
        <v>66</v>
      </c>
      <c r="O110" t="s">
        <v>27</v>
      </c>
      <c r="P110" t="s">
        <v>67</v>
      </c>
      <c r="Q110" t="s">
        <v>46</v>
      </c>
      <c r="S110">
        <v>740885476</v>
      </c>
      <c r="T110" t="s">
        <v>61</v>
      </c>
    </row>
    <row r="111" spans="1:20" x14ac:dyDescent="0.3">
      <c r="A111" t="s">
        <v>176</v>
      </c>
      <c r="B111" t="s">
        <v>58</v>
      </c>
      <c r="C111" t="s">
        <v>84</v>
      </c>
      <c r="D111" t="s">
        <v>50</v>
      </c>
      <c r="E111" t="s">
        <v>72</v>
      </c>
      <c r="F111">
        <v>8.4700000000000006</v>
      </c>
      <c r="G111" t="s">
        <v>59</v>
      </c>
      <c r="H111">
        <v>124.57</v>
      </c>
      <c r="J111">
        <v>32207.16</v>
      </c>
      <c r="L111" s="1">
        <v>44928</v>
      </c>
      <c r="M111" s="1">
        <v>45374</v>
      </c>
      <c r="N111" t="s">
        <v>56</v>
      </c>
      <c r="P111" t="s">
        <v>41</v>
      </c>
      <c r="Q111" t="s">
        <v>23</v>
      </c>
      <c r="R111" t="s">
        <v>52</v>
      </c>
      <c r="S111">
        <v>745810056</v>
      </c>
      <c r="T111" t="s">
        <v>29</v>
      </c>
    </row>
    <row r="112" spans="1:20" x14ac:dyDescent="0.3">
      <c r="A112" t="s">
        <v>177</v>
      </c>
      <c r="B112" t="s">
        <v>65</v>
      </c>
      <c r="C112" t="s">
        <v>40</v>
      </c>
      <c r="D112" t="s">
        <v>59</v>
      </c>
      <c r="E112" t="s">
        <v>72</v>
      </c>
      <c r="F112">
        <v>9.16</v>
      </c>
      <c r="G112">
        <v>726.52</v>
      </c>
      <c r="H112">
        <v>197.57</v>
      </c>
      <c r="I112">
        <v>1314813.18</v>
      </c>
      <c r="J112">
        <v>89853.58</v>
      </c>
      <c r="K112">
        <v>1224959.6000000001</v>
      </c>
      <c r="L112" s="1">
        <v>45281</v>
      </c>
      <c r="M112" s="1">
        <v>45131</v>
      </c>
      <c r="N112" t="s">
        <v>25</v>
      </c>
      <c r="O112" t="s">
        <v>59</v>
      </c>
      <c r="P112" t="s">
        <v>60</v>
      </c>
      <c r="Q112" t="s">
        <v>27</v>
      </c>
      <c r="R112" t="s">
        <v>28</v>
      </c>
      <c r="S112">
        <v>745264581</v>
      </c>
      <c r="T112" t="s">
        <v>61</v>
      </c>
    </row>
    <row r="113" spans="1:20" x14ac:dyDescent="0.3">
      <c r="A113" t="s">
        <v>178</v>
      </c>
      <c r="C113" t="s">
        <v>22</v>
      </c>
      <c r="D113" t="s">
        <v>23</v>
      </c>
      <c r="E113" t="s">
        <v>72</v>
      </c>
      <c r="F113">
        <v>19.100000000000001</v>
      </c>
      <c r="G113">
        <v>2549.1799999999998</v>
      </c>
      <c r="H113">
        <v>167.27</v>
      </c>
      <c r="I113">
        <v>8144265.5700000003</v>
      </c>
      <c r="J113">
        <v>38294.15</v>
      </c>
      <c r="K113">
        <v>8105971.4199999999</v>
      </c>
      <c r="L113" s="1">
        <v>45127</v>
      </c>
      <c r="M113" s="1">
        <v>45354</v>
      </c>
      <c r="N113" t="s">
        <v>56</v>
      </c>
      <c r="O113" t="s">
        <v>27</v>
      </c>
      <c r="P113" t="s">
        <v>60</v>
      </c>
      <c r="Q113" t="s">
        <v>46</v>
      </c>
      <c r="R113" t="s">
        <v>52</v>
      </c>
      <c r="S113">
        <v>796028436</v>
      </c>
      <c r="T113" t="s">
        <v>42</v>
      </c>
    </row>
    <row r="114" spans="1:20" x14ac:dyDescent="0.3">
      <c r="A114" t="s">
        <v>179</v>
      </c>
      <c r="B114" t="s">
        <v>31</v>
      </c>
      <c r="C114" t="s">
        <v>84</v>
      </c>
      <c r="D114" t="s">
        <v>23</v>
      </c>
      <c r="E114" t="s">
        <v>34</v>
      </c>
      <c r="F114">
        <v>17.07</v>
      </c>
      <c r="G114">
        <v>3429.28</v>
      </c>
      <c r="H114">
        <v>55.76</v>
      </c>
      <c r="I114">
        <v>3264068.26</v>
      </c>
      <c r="J114">
        <v>66193.37</v>
      </c>
      <c r="K114">
        <v>3197874.89</v>
      </c>
      <c r="M114" s="1">
        <v>45267</v>
      </c>
      <c r="N114" t="s">
        <v>25</v>
      </c>
      <c r="O114" t="s">
        <v>27</v>
      </c>
      <c r="P114" t="s">
        <v>67</v>
      </c>
      <c r="Q114" t="s">
        <v>23</v>
      </c>
      <c r="R114" t="s">
        <v>52</v>
      </c>
      <c r="S114">
        <v>745351479</v>
      </c>
    </row>
    <row r="115" spans="1:20" x14ac:dyDescent="0.3">
      <c r="A115" t="s">
        <v>180</v>
      </c>
      <c r="B115" t="s">
        <v>31</v>
      </c>
      <c r="C115" t="s">
        <v>63</v>
      </c>
      <c r="D115" t="s">
        <v>23</v>
      </c>
      <c r="E115" t="s">
        <v>72</v>
      </c>
      <c r="F115">
        <v>11.9</v>
      </c>
      <c r="G115">
        <v>2917.9</v>
      </c>
      <c r="H115">
        <v>135.24</v>
      </c>
      <c r="I115">
        <v>4695939.87</v>
      </c>
      <c r="J115">
        <v>99682.92</v>
      </c>
      <c r="K115">
        <v>4596256.95</v>
      </c>
      <c r="L115" s="1">
        <v>45235</v>
      </c>
      <c r="M115" s="1">
        <v>45319</v>
      </c>
      <c r="N115" t="s">
        <v>56</v>
      </c>
      <c r="O115" t="s">
        <v>27</v>
      </c>
      <c r="P115" t="s">
        <v>59</v>
      </c>
      <c r="Q115" t="s">
        <v>27</v>
      </c>
      <c r="R115" t="s">
        <v>28</v>
      </c>
      <c r="S115">
        <v>752101056</v>
      </c>
      <c r="T115" t="s">
        <v>29</v>
      </c>
    </row>
    <row r="116" spans="1:20" x14ac:dyDescent="0.3">
      <c r="A116" t="s">
        <v>181</v>
      </c>
      <c r="B116" t="s">
        <v>58</v>
      </c>
      <c r="C116" t="s">
        <v>80</v>
      </c>
      <c r="D116" t="s">
        <v>33</v>
      </c>
      <c r="E116" t="s">
        <v>72</v>
      </c>
      <c r="F116">
        <v>13.13</v>
      </c>
      <c r="G116">
        <v>479.87</v>
      </c>
      <c r="H116">
        <v>33.47</v>
      </c>
      <c r="I116">
        <v>210884.2</v>
      </c>
      <c r="J116">
        <v>35172.120000000003</v>
      </c>
      <c r="K116">
        <v>175712.08</v>
      </c>
      <c r="L116" s="1">
        <v>45133</v>
      </c>
      <c r="M116" s="1">
        <v>45082</v>
      </c>
      <c r="N116" t="s">
        <v>25</v>
      </c>
      <c r="O116" t="s">
        <v>36</v>
      </c>
      <c r="P116" t="s">
        <v>27</v>
      </c>
      <c r="Q116" t="s">
        <v>23</v>
      </c>
      <c r="R116" t="s">
        <v>52</v>
      </c>
      <c r="S116">
        <v>748250360</v>
      </c>
    </row>
    <row r="117" spans="1:20" x14ac:dyDescent="0.3">
      <c r="A117" t="s">
        <v>182</v>
      </c>
      <c r="B117" t="s">
        <v>44</v>
      </c>
      <c r="C117" t="s">
        <v>40</v>
      </c>
      <c r="D117" t="s">
        <v>23</v>
      </c>
      <c r="E117" t="s">
        <v>24</v>
      </c>
      <c r="F117">
        <v>4.96</v>
      </c>
      <c r="G117">
        <v>4814.62</v>
      </c>
      <c r="H117">
        <v>12.64</v>
      </c>
      <c r="I117">
        <v>301849.71000000002</v>
      </c>
      <c r="J117">
        <v>96500.09</v>
      </c>
      <c r="K117">
        <v>205349.62</v>
      </c>
      <c r="L117" s="1">
        <v>45016</v>
      </c>
      <c r="M117" s="1">
        <v>45085</v>
      </c>
      <c r="N117" t="s">
        <v>51</v>
      </c>
      <c r="O117" t="s">
        <v>27</v>
      </c>
      <c r="P117" t="s">
        <v>67</v>
      </c>
      <c r="Q117" t="s">
        <v>27</v>
      </c>
      <c r="R117" t="s">
        <v>52</v>
      </c>
      <c r="S117">
        <v>713326769</v>
      </c>
      <c r="T117" t="s">
        <v>61</v>
      </c>
    </row>
    <row r="118" spans="1:20" x14ac:dyDescent="0.3">
      <c r="A118" t="s">
        <v>183</v>
      </c>
      <c r="B118" t="s">
        <v>54</v>
      </c>
      <c r="C118" t="s">
        <v>22</v>
      </c>
      <c r="D118" t="s">
        <v>33</v>
      </c>
      <c r="E118" t="s">
        <v>72</v>
      </c>
      <c r="F118">
        <v>18.739999999999998</v>
      </c>
      <c r="G118">
        <v>4574.2299999999996</v>
      </c>
      <c r="H118">
        <v>30.65</v>
      </c>
      <c r="I118">
        <v>2627350.7999999998</v>
      </c>
      <c r="J118">
        <v>14234.35</v>
      </c>
      <c r="K118">
        <v>2613116.4500000002</v>
      </c>
      <c r="L118" s="1">
        <v>45177</v>
      </c>
      <c r="M118" s="1">
        <v>45366</v>
      </c>
      <c r="N118" t="s">
        <v>66</v>
      </c>
      <c r="O118" t="s">
        <v>27</v>
      </c>
      <c r="P118" t="s">
        <v>60</v>
      </c>
      <c r="Q118" t="s">
        <v>23</v>
      </c>
      <c r="R118" t="s">
        <v>27</v>
      </c>
      <c r="S118">
        <v>743374088</v>
      </c>
      <c r="T118" t="s">
        <v>37</v>
      </c>
    </row>
    <row r="119" spans="1:20" x14ac:dyDescent="0.3">
      <c r="A119" t="s">
        <v>184</v>
      </c>
      <c r="B119" t="s">
        <v>39</v>
      </c>
      <c r="C119" t="s">
        <v>22</v>
      </c>
      <c r="D119" t="s">
        <v>33</v>
      </c>
      <c r="E119" t="s">
        <v>24</v>
      </c>
      <c r="F119">
        <v>3.47</v>
      </c>
      <c r="G119">
        <v>3094.39</v>
      </c>
      <c r="H119">
        <v>68.22</v>
      </c>
      <c r="I119">
        <v>732514.52</v>
      </c>
      <c r="J119" t="s">
        <v>37</v>
      </c>
      <c r="L119" s="1">
        <v>45035</v>
      </c>
      <c r="M119" s="1">
        <v>45160</v>
      </c>
      <c r="N119" t="s">
        <v>51</v>
      </c>
      <c r="O119" t="s">
        <v>70</v>
      </c>
      <c r="P119" t="s">
        <v>41</v>
      </c>
      <c r="Q119" t="s">
        <v>23</v>
      </c>
      <c r="S119">
        <v>722388090</v>
      </c>
      <c r="T119" t="s">
        <v>61</v>
      </c>
    </row>
    <row r="120" spans="1:20" x14ac:dyDescent="0.3">
      <c r="A120" t="s">
        <v>185</v>
      </c>
      <c r="B120" t="s">
        <v>39</v>
      </c>
      <c r="C120" t="s">
        <v>22</v>
      </c>
      <c r="D120" t="s">
        <v>33</v>
      </c>
      <c r="E120" t="s">
        <v>24</v>
      </c>
      <c r="F120">
        <v>7.99</v>
      </c>
      <c r="G120">
        <v>1039.3599999999999</v>
      </c>
      <c r="H120">
        <v>95.21</v>
      </c>
      <c r="I120">
        <v>790670.15</v>
      </c>
      <c r="J120">
        <v>51835.28</v>
      </c>
      <c r="K120">
        <v>738834.87</v>
      </c>
      <c r="L120" s="1">
        <v>45126</v>
      </c>
      <c r="M120" s="1">
        <v>45156</v>
      </c>
      <c r="N120" t="s">
        <v>51</v>
      </c>
      <c r="O120" t="s">
        <v>36</v>
      </c>
      <c r="P120" t="s">
        <v>67</v>
      </c>
      <c r="Q120" t="s">
        <v>27</v>
      </c>
      <c r="R120" t="s">
        <v>52</v>
      </c>
      <c r="S120">
        <v>718526544</v>
      </c>
      <c r="T120" t="s">
        <v>42</v>
      </c>
    </row>
    <row r="121" spans="1:20" x14ac:dyDescent="0.3">
      <c r="A121" t="s">
        <v>186</v>
      </c>
      <c r="B121" t="s">
        <v>54</v>
      </c>
      <c r="C121" t="s">
        <v>84</v>
      </c>
      <c r="D121" t="s">
        <v>23</v>
      </c>
      <c r="E121" t="s">
        <v>34</v>
      </c>
      <c r="F121">
        <v>2.77</v>
      </c>
      <c r="G121" t="s">
        <v>59</v>
      </c>
      <c r="H121">
        <v>112.1</v>
      </c>
      <c r="J121">
        <v>58584.72</v>
      </c>
      <c r="L121" s="1">
        <v>45172</v>
      </c>
      <c r="M121" s="1">
        <v>45109</v>
      </c>
      <c r="N121" t="s">
        <v>56</v>
      </c>
      <c r="O121" t="s">
        <v>27</v>
      </c>
      <c r="P121" t="s">
        <v>45</v>
      </c>
      <c r="Q121" t="s">
        <v>23</v>
      </c>
      <c r="R121" t="s">
        <v>27</v>
      </c>
      <c r="S121">
        <v>723419256</v>
      </c>
    </row>
    <row r="122" spans="1:20" x14ac:dyDescent="0.3">
      <c r="A122" t="s">
        <v>187</v>
      </c>
      <c r="B122" t="s">
        <v>90</v>
      </c>
      <c r="C122" t="s">
        <v>88</v>
      </c>
      <c r="D122" t="s">
        <v>23</v>
      </c>
      <c r="E122" t="s">
        <v>34</v>
      </c>
      <c r="F122">
        <v>12.26</v>
      </c>
      <c r="G122">
        <v>4109.45</v>
      </c>
      <c r="H122">
        <v>20.62</v>
      </c>
      <c r="I122">
        <v>1038873.89</v>
      </c>
      <c r="J122">
        <v>68757.33</v>
      </c>
      <c r="K122">
        <v>970116.56</v>
      </c>
      <c r="L122" s="1">
        <v>44983</v>
      </c>
      <c r="M122" s="1">
        <v>45161</v>
      </c>
      <c r="N122" t="s">
        <v>25</v>
      </c>
      <c r="O122" t="s">
        <v>70</v>
      </c>
      <c r="P122" t="s">
        <v>67</v>
      </c>
      <c r="Q122" t="s">
        <v>27</v>
      </c>
      <c r="R122" t="s">
        <v>28</v>
      </c>
      <c r="S122">
        <v>773993471</v>
      </c>
      <c r="T122" t="s">
        <v>29</v>
      </c>
    </row>
    <row r="123" spans="1:20" x14ac:dyDescent="0.3">
      <c r="A123" t="s">
        <v>188</v>
      </c>
      <c r="B123" t="s">
        <v>54</v>
      </c>
      <c r="C123" t="s">
        <v>78</v>
      </c>
      <c r="D123" t="s">
        <v>50</v>
      </c>
      <c r="E123" t="s">
        <v>24</v>
      </c>
      <c r="F123">
        <v>3.4</v>
      </c>
      <c r="G123">
        <v>724.93</v>
      </c>
      <c r="H123">
        <v>130.94999999999999</v>
      </c>
      <c r="I123">
        <v>322760.58</v>
      </c>
      <c r="J123">
        <v>58209.77</v>
      </c>
      <c r="K123">
        <v>264550.81</v>
      </c>
      <c r="L123" s="1">
        <v>44957</v>
      </c>
      <c r="M123" s="1">
        <v>45201</v>
      </c>
      <c r="N123" t="s">
        <v>56</v>
      </c>
      <c r="O123" t="s">
        <v>36</v>
      </c>
      <c r="P123" t="s">
        <v>27</v>
      </c>
      <c r="Q123" t="s">
        <v>46</v>
      </c>
      <c r="R123" t="s">
        <v>27</v>
      </c>
      <c r="S123">
        <v>758966946</v>
      </c>
      <c r="T123" t="s">
        <v>42</v>
      </c>
    </row>
    <row r="124" spans="1:20" x14ac:dyDescent="0.3">
      <c r="A124" t="s">
        <v>189</v>
      </c>
      <c r="B124" t="s">
        <v>65</v>
      </c>
      <c r="C124" t="s">
        <v>88</v>
      </c>
      <c r="D124" t="s">
        <v>23</v>
      </c>
      <c r="E124" t="s">
        <v>72</v>
      </c>
      <c r="F124">
        <v>17.47</v>
      </c>
      <c r="H124">
        <v>168.21</v>
      </c>
      <c r="J124">
        <v>10101.719999999999</v>
      </c>
      <c r="L124" s="1">
        <v>45166</v>
      </c>
      <c r="M124" s="1">
        <v>45351</v>
      </c>
      <c r="N124" t="s">
        <v>35</v>
      </c>
      <c r="O124" t="s">
        <v>70</v>
      </c>
      <c r="P124" t="s">
        <v>45</v>
      </c>
      <c r="Q124" t="s">
        <v>23</v>
      </c>
      <c r="R124" t="s">
        <v>37</v>
      </c>
      <c r="S124">
        <v>775579548</v>
      </c>
      <c r="T124" t="s">
        <v>59</v>
      </c>
    </row>
    <row r="125" spans="1:20" x14ac:dyDescent="0.3">
      <c r="A125" t="s">
        <v>190</v>
      </c>
      <c r="B125" t="s">
        <v>21</v>
      </c>
      <c r="C125" t="s">
        <v>37</v>
      </c>
      <c r="D125" t="s">
        <v>59</v>
      </c>
      <c r="E125" t="s">
        <v>34</v>
      </c>
      <c r="F125" t="s">
        <v>59</v>
      </c>
      <c r="G125">
        <v>1723.46</v>
      </c>
      <c r="H125">
        <v>82.6</v>
      </c>
      <c r="J125">
        <v>65767.789999999994</v>
      </c>
      <c r="L125" s="1">
        <v>45111</v>
      </c>
      <c r="M125" s="1">
        <v>45237</v>
      </c>
      <c r="N125" t="s">
        <v>37</v>
      </c>
      <c r="O125" t="s">
        <v>27</v>
      </c>
      <c r="P125" t="s">
        <v>27</v>
      </c>
      <c r="Q125" t="s">
        <v>23</v>
      </c>
      <c r="R125" t="s">
        <v>28</v>
      </c>
      <c r="S125">
        <v>723756669</v>
      </c>
      <c r="T125" t="s">
        <v>61</v>
      </c>
    </row>
    <row r="126" spans="1:20" x14ac:dyDescent="0.3">
      <c r="A126" t="s">
        <v>191</v>
      </c>
      <c r="B126" t="s">
        <v>21</v>
      </c>
      <c r="C126" t="s">
        <v>55</v>
      </c>
      <c r="D126" t="s">
        <v>33</v>
      </c>
      <c r="E126" t="s">
        <v>24</v>
      </c>
      <c r="F126">
        <v>18.52</v>
      </c>
      <c r="G126">
        <v>2260.06</v>
      </c>
      <c r="H126">
        <v>127.92</v>
      </c>
      <c r="I126">
        <v>5354259.33</v>
      </c>
      <c r="J126">
        <v>85529.09</v>
      </c>
      <c r="K126">
        <v>5268730.24</v>
      </c>
      <c r="L126" s="1">
        <v>45130</v>
      </c>
      <c r="M126" s="1">
        <v>45119</v>
      </c>
      <c r="N126" t="s">
        <v>51</v>
      </c>
      <c r="O126" t="s">
        <v>27</v>
      </c>
      <c r="P126" t="s">
        <v>60</v>
      </c>
      <c r="Q126" t="s">
        <v>46</v>
      </c>
      <c r="S126">
        <v>738119557</v>
      </c>
      <c r="T126" t="s">
        <v>61</v>
      </c>
    </row>
    <row r="127" spans="1:20" x14ac:dyDescent="0.3">
      <c r="A127" t="s">
        <v>192</v>
      </c>
      <c r="B127" t="s">
        <v>86</v>
      </c>
      <c r="C127" t="s">
        <v>63</v>
      </c>
      <c r="D127" t="s">
        <v>33</v>
      </c>
      <c r="E127" t="s">
        <v>24</v>
      </c>
      <c r="F127">
        <v>3.26</v>
      </c>
      <c r="G127">
        <v>4518.04</v>
      </c>
      <c r="H127">
        <v>179.82</v>
      </c>
      <c r="I127">
        <v>2648534.69</v>
      </c>
      <c r="J127">
        <v>33049.519999999997</v>
      </c>
      <c r="K127">
        <v>2615485.17</v>
      </c>
      <c r="L127" s="1">
        <v>45272</v>
      </c>
      <c r="M127" s="1">
        <v>45283</v>
      </c>
      <c r="N127" t="s">
        <v>35</v>
      </c>
      <c r="O127" t="s">
        <v>36</v>
      </c>
      <c r="P127" t="s">
        <v>27</v>
      </c>
      <c r="R127" t="s">
        <v>27</v>
      </c>
      <c r="S127">
        <v>775181648</v>
      </c>
    </row>
    <row r="128" spans="1:20" x14ac:dyDescent="0.3">
      <c r="A128" t="s">
        <v>193</v>
      </c>
      <c r="B128" t="s">
        <v>39</v>
      </c>
      <c r="C128" t="s">
        <v>32</v>
      </c>
      <c r="D128" t="s">
        <v>23</v>
      </c>
      <c r="E128" t="s">
        <v>24</v>
      </c>
      <c r="F128">
        <v>8.5</v>
      </c>
      <c r="G128">
        <v>1928.3</v>
      </c>
      <c r="H128">
        <v>29.7</v>
      </c>
      <c r="I128">
        <v>486799.33</v>
      </c>
      <c r="J128">
        <v>23065.06</v>
      </c>
      <c r="K128">
        <v>463734.27</v>
      </c>
      <c r="L128" s="1">
        <v>45106</v>
      </c>
      <c r="M128" s="1">
        <v>45254</v>
      </c>
      <c r="N128" t="s">
        <v>35</v>
      </c>
      <c r="O128" t="s">
        <v>59</v>
      </c>
      <c r="P128" t="s">
        <v>27</v>
      </c>
      <c r="Q128" t="s">
        <v>27</v>
      </c>
      <c r="R128" t="s">
        <v>28</v>
      </c>
      <c r="S128">
        <v>713356886</v>
      </c>
      <c r="T128" t="s">
        <v>29</v>
      </c>
    </row>
    <row r="129" spans="1:20" x14ac:dyDescent="0.3">
      <c r="A129" t="s">
        <v>194</v>
      </c>
      <c r="C129" t="s">
        <v>40</v>
      </c>
      <c r="D129" t="s">
        <v>23</v>
      </c>
      <c r="E129" t="s">
        <v>72</v>
      </c>
      <c r="F129">
        <v>12.52</v>
      </c>
      <c r="G129">
        <v>2243.27</v>
      </c>
      <c r="H129">
        <v>113.3</v>
      </c>
      <c r="I129">
        <v>3182114.39</v>
      </c>
      <c r="J129">
        <v>24732.47</v>
      </c>
      <c r="K129">
        <v>3157381.92</v>
      </c>
      <c r="L129" s="1">
        <v>45264</v>
      </c>
      <c r="M129" s="1">
        <v>45059</v>
      </c>
      <c r="N129" t="s">
        <v>51</v>
      </c>
      <c r="O129" t="s">
        <v>26</v>
      </c>
      <c r="P129" t="s">
        <v>27</v>
      </c>
      <c r="Q129" t="s">
        <v>23</v>
      </c>
      <c r="R129" t="s">
        <v>27</v>
      </c>
      <c r="S129">
        <v>764038913</v>
      </c>
      <c r="T129" t="s">
        <v>42</v>
      </c>
    </row>
    <row r="130" spans="1:20" x14ac:dyDescent="0.3">
      <c r="A130" t="s">
        <v>195</v>
      </c>
      <c r="B130" t="s">
        <v>44</v>
      </c>
      <c r="C130" t="s">
        <v>88</v>
      </c>
      <c r="D130" t="s">
        <v>37</v>
      </c>
      <c r="E130" t="s">
        <v>37</v>
      </c>
      <c r="F130">
        <v>6.33</v>
      </c>
      <c r="G130">
        <v>3108.62</v>
      </c>
      <c r="H130">
        <v>62</v>
      </c>
      <c r="I130">
        <v>1220009.01</v>
      </c>
      <c r="J130">
        <v>47237.33</v>
      </c>
      <c r="K130">
        <v>1172771.68</v>
      </c>
      <c r="L130" s="1">
        <v>45227</v>
      </c>
      <c r="M130" s="1">
        <v>45122</v>
      </c>
      <c r="N130" t="s">
        <v>35</v>
      </c>
      <c r="O130" t="s">
        <v>27</v>
      </c>
      <c r="P130" t="s">
        <v>41</v>
      </c>
      <c r="Q130" t="s">
        <v>27</v>
      </c>
      <c r="R130" t="s">
        <v>28</v>
      </c>
      <c r="S130">
        <v>748285503</v>
      </c>
    </row>
    <row r="131" spans="1:20" x14ac:dyDescent="0.3">
      <c r="A131" t="s">
        <v>196</v>
      </c>
      <c r="B131" t="s">
        <v>65</v>
      </c>
      <c r="C131" t="s">
        <v>78</v>
      </c>
      <c r="D131" t="s">
        <v>33</v>
      </c>
      <c r="E131" t="s">
        <v>72</v>
      </c>
      <c r="F131">
        <v>8.8699999999999992</v>
      </c>
      <c r="G131">
        <v>1661.09</v>
      </c>
      <c r="H131">
        <v>116.58</v>
      </c>
      <c r="I131">
        <v>1717674.37</v>
      </c>
      <c r="J131">
        <v>29218.65</v>
      </c>
      <c r="K131">
        <v>1688455.72</v>
      </c>
      <c r="L131" s="1">
        <v>45163</v>
      </c>
      <c r="M131" s="1">
        <v>45223</v>
      </c>
      <c r="N131" t="s">
        <v>37</v>
      </c>
      <c r="O131" t="s">
        <v>26</v>
      </c>
      <c r="P131" t="s">
        <v>67</v>
      </c>
      <c r="R131" t="s">
        <v>28</v>
      </c>
      <c r="S131">
        <v>711540956</v>
      </c>
      <c r="T131" t="s">
        <v>61</v>
      </c>
    </row>
    <row r="132" spans="1:20" x14ac:dyDescent="0.3">
      <c r="A132" t="s">
        <v>197</v>
      </c>
      <c r="B132" t="s">
        <v>31</v>
      </c>
      <c r="C132" t="s">
        <v>55</v>
      </c>
      <c r="D132" t="s">
        <v>33</v>
      </c>
      <c r="E132" t="s">
        <v>24</v>
      </c>
      <c r="F132">
        <v>4.87</v>
      </c>
      <c r="H132">
        <v>33.99</v>
      </c>
      <c r="J132">
        <v>45231.19</v>
      </c>
      <c r="L132" s="1">
        <v>45078</v>
      </c>
      <c r="M132" s="1">
        <v>45197</v>
      </c>
      <c r="N132" t="s">
        <v>56</v>
      </c>
      <c r="O132" t="s">
        <v>36</v>
      </c>
      <c r="P132" t="s">
        <v>67</v>
      </c>
      <c r="Q132" t="s">
        <v>23</v>
      </c>
      <c r="R132" t="s">
        <v>52</v>
      </c>
      <c r="S132">
        <v>767684996</v>
      </c>
      <c r="T132" t="s">
        <v>29</v>
      </c>
    </row>
    <row r="133" spans="1:20" x14ac:dyDescent="0.3">
      <c r="A133" t="s">
        <v>198</v>
      </c>
      <c r="B133" t="s">
        <v>48</v>
      </c>
      <c r="C133" t="s">
        <v>49</v>
      </c>
      <c r="D133" t="s">
        <v>33</v>
      </c>
      <c r="E133" t="s">
        <v>24</v>
      </c>
      <c r="F133">
        <v>13.28</v>
      </c>
      <c r="G133">
        <v>1461.41</v>
      </c>
      <c r="H133">
        <v>77.34</v>
      </c>
      <c r="I133">
        <v>1500977.97</v>
      </c>
      <c r="J133">
        <v>42836.25</v>
      </c>
      <c r="K133">
        <v>1458141.72</v>
      </c>
      <c r="L133" s="1">
        <v>45039</v>
      </c>
      <c r="M133" s="1">
        <v>45035</v>
      </c>
      <c r="N133" t="s">
        <v>56</v>
      </c>
      <c r="P133" t="s">
        <v>27</v>
      </c>
      <c r="Q133" t="s">
        <v>46</v>
      </c>
      <c r="R133" t="s">
        <v>27</v>
      </c>
      <c r="S133">
        <v>715614174</v>
      </c>
      <c r="T133" t="s">
        <v>61</v>
      </c>
    </row>
    <row r="134" spans="1:20" x14ac:dyDescent="0.3">
      <c r="A134" t="s">
        <v>199</v>
      </c>
      <c r="B134" t="s">
        <v>58</v>
      </c>
      <c r="C134" t="s">
        <v>40</v>
      </c>
      <c r="D134" t="s">
        <v>23</v>
      </c>
      <c r="E134" t="s">
        <v>72</v>
      </c>
      <c r="F134">
        <v>3.82</v>
      </c>
      <c r="G134">
        <v>3010.63</v>
      </c>
      <c r="H134">
        <v>175.91</v>
      </c>
      <c r="I134">
        <v>2023071.71</v>
      </c>
      <c r="J134">
        <v>2342.54</v>
      </c>
      <c r="K134">
        <v>2020729.17</v>
      </c>
      <c r="L134" s="1">
        <v>45232</v>
      </c>
      <c r="M134" s="1">
        <v>45155</v>
      </c>
      <c r="N134" t="s">
        <v>51</v>
      </c>
      <c r="O134" t="s">
        <v>27</v>
      </c>
      <c r="P134" t="s">
        <v>45</v>
      </c>
      <c r="Q134" t="s">
        <v>23</v>
      </c>
      <c r="R134" t="s">
        <v>52</v>
      </c>
      <c r="S134">
        <v>740728046</v>
      </c>
    </row>
    <row r="135" spans="1:20" x14ac:dyDescent="0.3">
      <c r="A135" t="s">
        <v>200</v>
      </c>
      <c r="B135" t="s">
        <v>90</v>
      </c>
      <c r="C135" t="s">
        <v>78</v>
      </c>
      <c r="D135" t="s">
        <v>23</v>
      </c>
      <c r="E135" t="s">
        <v>24</v>
      </c>
      <c r="F135">
        <v>6.96</v>
      </c>
      <c r="G135">
        <v>4643.4399999999996</v>
      </c>
      <c r="H135">
        <v>64.77</v>
      </c>
      <c r="I135">
        <v>2093259.04</v>
      </c>
      <c r="J135">
        <v>14634.16</v>
      </c>
      <c r="K135">
        <v>2078624.88</v>
      </c>
      <c r="L135" s="1">
        <v>45027</v>
      </c>
      <c r="M135" s="1">
        <v>45058</v>
      </c>
      <c r="N135" t="s">
        <v>51</v>
      </c>
      <c r="O135" t="s">
        <v>70</v>
      </c>
      <c r="P135" t="s">
        <v>60</v>
      </c>
      <c r="Q135" t="s">
        <v>23</v>
      </c>
      <c r="R135" t="s">
        <v>28</v>
      </c>
      <c r="S135">
        <v>795899313</v>
      </c>
      <c r="T135" t="s">
        <v>61</v>
      </c>
    </row>
    <row r="136" spans="1:20" x14ac:dyDescent="0.3">
      <c r="A136" t="s">
        <v>201</v>
      </c>
      <c r="B136" t="s">
        <v>58</v>
      </c>
      <c r="C136" t="s">
        <v>32</v>
      </c>
      <c r="D136" t="s">
        <v>33</v>
      </c>
      <c r="E136" t="s">
        <v>24</v>
      </c>
      <c r="F136">
        <v>15.76</v>
      </c>
      <c r="G136">
        <v>2110.27</v>
      </c>
      <c r="H136">
        <v>137.32</v>
      </c>
      <c r="I136">
        <v>4566968.68</v>
      </c>
      <c r="J136">
        <v>33799.449999999997</v>
      </c>
      <c r="K136">
        <v>4533169.2300000004</v>
      </c>
      <c r="L136" s="1">
        <v>44954</v>
      </c>
      <c r="M136" s="1">
        <v>45281</v>
      </c>
      <c r="N136" t="s">
        <v>35</v>
      </c>
      <c r="O136" t="s">
        <v>36</v>
      </c>
      <c r="P136" t="s">
        <v>41</v>
      </c>
      <c r="Q136" t="s">
        <v>23</v>
      </c>
      <c r="R136" t="s">
        <v>52</v>
      </c>
      <c r="S136">
        <v>719335534</v>
      </c>
      <c r="T136" t="s">
        <v>42</v>
      </c>
    </row>
    <row r="137" spans="1:20" x14ac:dyDescent="0.3">
      <c r="A137" t="s">
        <v>202</v>
      </c>
      <c r="B137" t="s">
        <v>21</v>
      </c>
      <c r="C137" t="s">
        <v>32</v>
      </c>
      <c r="D137" t="s">
        <v>33</v>
      </c>
      <c r="E137" t="s">
        <v>37</v>
      </c>
      <c r="F137">
        <v>13.79</v>
      </c>
      <c r="G137">
        <v>816.61</v>
      </c>
      <c r="H137">
        <v>192.23</v>
      </c>
      <c r="I137">
        <v>2164712.0099999998</v>
      </c>
      <c r="L137" s="1">
        <v>45184</v>
      </c>
      <c r="M137" s="1">
        <v>45378</v>
      </c>
      <c r="N137" t="s">
        <v>25</v>
      </c>
      <c r="O137" t="s">
        <v>37</v>
      </c>
      <c r="P137" t="s">
        <v>27</v>
      </c>
      <c r="Q137" t="s">
        <v>27</v>
      </c>
      <c r="R137" t="s">
        <v>27</v>
      </c>
      <c r="S137">
        <v>777834855</v>
      </c>
      <c r="T137" t="s">
        <v>29</v>
      </c>
    </row>
    <row r="138" spans="1:20" x14ac:dyDescent="0.3">
      <c r="A138" t="s">
        <v>203</v>
      </c>
      <c r="B138" t="s">
        <v>37</v>
      </c>
      <c r="C138" t="s">
        <v>55</v>
      </c>
      <c r="D138" t="s">
        <v>50</v>
      </c>
      <c r="E138" t="s">
        <v>72</v>
      </c>
      <c r="F138">
        <v>10.75</v>
      </c>
      <c r="G138">
        <v>4594.6099999999997</v>
      </c>
      <c r="H138">
        <v>170.89</v>
      </c>
      <c r="I138">
        <v>8440608.7100000009</v>
      </c>
      <c r="J138">
        <v>23324.16</v>
      </c>
      <c r="K138">
        <v>8417284.5500000007</v>
      </c>
      <c r="L138" s="1">
        <v>45025</v>
      </c>
      <c r="M138" s="1">
        <v>45029</v>
      </c>
      <c r="N138" t="s">
        <v>51</v>
      </c>
      <c r="O138" t="s">
        <v>36</v>
      </c>
      <c r="P138" t="s">
        <v>41</v>
      </c>
      <c r="Q138" t="s">
        <v>27</v>
      </c>
      <c r="R138" t="s">
        <v>27</v>
      </c>
      <c r="S138">
        <v>793370583</v>
      </c>
    </row>
    <row r="139" spans="1:20" x14ac:dyDescent="0.3">
      <c r="A139" t="s">
        <v>204</v>
      </c>
      <c r="B139" t="s">
        <v>48</v>
      </c>
      <c r="C139" t="s">
        <v>55</v>
      </c>
      <c r="D139" t="s">
        <v>33</v>
      </c>
      <c r="E139" t="s">
        <v>72</v>
      </c>
      <c r="F139">
        <v>2.4700000000000002</v>
      </c>
      <c r="G139">
        <v>4843.76</v>
      </c>
      <c r="H139">
        <v>142.53</v>
      </c>
      <c r="I139">
        <v>1705241.35</v>
      </c>
      <c r="J139">
        <v>49861.96</v>
      </c>
      <c r="K139">
        <v>1655379.39</v>
      </c>
      <c r="L139" s="1">
        <v>45286</v>
      </c>
      <c r="M139" s="1">
        <v>45035</v>
      </c>
      <c r="N139" t="s">
        <v>51</v>
      </c>
      <c r="O139" t="s">
        <v>26</v>
      </c>
      <c r="P139" t="s">
        <v>60</v>
      </c>
      <c r="Q139" t="s">
        <v>46</v>
      </c>
      <c r="R139" t="s">
        <v>27</v>
      </c>
      <c r="S139" t="s">
        <v>37</v>
      </c>
      <c r="T139" t="s">
        <v>61</v>
      </c>
    </row>
    <row r="140" spans="1:20" x14ac:dyDescent="0.3">
      <c r="A140" t="s">
        <v>205</v>
      </c>
      <c r="B140" t="s">
        <v>54</v>
      </c>
      <c r="C140" t="s">
        <v>32</v>
      </c>
      <c r="F140">
        <v>14.06</v>
      </c>
      <c r="G140">
        <v>149.24</v>
      </c>
      <c r="H140">
        <v>146.77000000000001</v>
      </c>
      <c r="I140">
        <v>307969.59999999998</v>
      </c>
      <c r="J140">
        <v>66100.7</v>
      </c>
      <c r="K140">
        <v>241868.9</v>
      </c>
      <c r="L140" s="1">
        <v>45081</v>
      </c>
      <c r="M140" s="1">
        <v>45299</v>
      </c>
      <c r="N140" t="s">
        <v>56</v>
      </c>
      <c r="O140" t="s">
        <v>70</v>
      </c>
      <c r="P140" t="s">
        <v>27</v>
      </c>
      <c r="Q140" t="s">
        <v>23</v>
      </c>
      <c r="R140" t="s">
        <v>28</v>
      </c>
      <c r="S140">
        <v>741568532</v>
      </c>
    </row>
    <row r="141" spans="1:20" x14ac:dyDescent="0.3">
      <c r="A141" t="s">
        <v>206</v>
      </c>
      <c r="B141" t="s">
        <v>58</v>
      </c>
      <c r="C141" t="s">
        <v>49</v>
      </c>
      <c r="D141" t="s">
        <v>23</v>
      </c>
      <c r="E141" t="s">
        <v>34</v>
      </c>
      <c r="F141">
        <v>9.35</v>
      </c>
      <c r="G141">
        <v>1199.8</v>
      </c>
      <c r="H141">
        <v>19.93</v>
      </c>
      <c r="I141">
        <v>223577.33</v>
      </c>
      <c r="J141">
        <v>39422.949999999997</v>
      </c>
      <c r="K141">
        <v>184154.38</v>
      </c>
      <c r="L141" s="1">
        <v>45220</v>
      </c>
      <c r="M141" s="1">
        <v>45282</v>
      </c>
      <c r="N141" t="s">
        <v>35</v>
      </c>
      <c r="O141" t="s">
        <v>36</v>
      </c>
      <c r="P141" t="s">
        <v>67</v>
      </c>
      <c r="Q141" t="s">
        <v>27</v>
      </c>
      <c r="R141" t="s">
        <v>27</v>
      </c>
      <c r="S141">
        <v>722388090</v>
      </c>
      <c r="T141" t="s">
        <v>61</v>
      </c>
    </row>
    <row r="142" spans="1:20" x14ac:dyDescent="0.3">
      <c r="A142" t="s">
        <v>207</v>
      </c>
      <c r="B142" t="s">
        <v>65</v>
      </c>
      <c r="C142" t="s">
        <v>40</v>
      </c>
      <c r="D142" t="s">
        <v>33</v>
      </c>
      <c r="E142" t="s">
        <v>72</v>
      </c>
      <c r="F142">
        <v>1.22</v>
      </c>
      <c r="G142">
        <v>4700.29</v>
      </c>
      <c r="H142">
        <v>134.63999999999999</v>
      </c>
      <c r="I142">
        <v>772073.4</v>
      </c>
      <c r="J142">
        <v>72113.61</v>
      </c>
      <c r="K142">
        <v>699959.79</v>
      </c>
      <c r="L142" s="1">
        <v>44966</v>
      </c>
      <c r="M142" s="1">
        <v>45183</v>
      </c>
      <c r="N142" t="s">
        <v>35</v>
      </c>
      <c r="O142" t="s">
        <v>59</v>
      </c>
      <c r="P142" t="s">
        <v>45</v>
      </c>
      <c r="Q142" t="s">
        <v>37</v>
      </c>
      <c r="R142" t="s">
        <v>28</v>
      </c>
      <c r="S142">
        <v>798588154</v>
      </c>
      <c r="T142" t="s">
        <v>29</v>
      </c>
    </row>
    <row r="143" spans="1:20" x14ac:dyDescent="0.3">
      <c r="A143" t="s">
        <v>208</v>
      </c>
      <c r="B143" t="s">
        <v>54</v>
      </c>
      <c r="C143" t="s">
        <v>84</v>
      </c>
      <c r="D143" t="s">
        <v>33</v>
      </c>
      <c r="E143" t="s">
        <v>72</v>
      </c>
      <c r="F143" t="s">
        <v>37</v>
      </c>
      <c r="G143">
        <v>3836.8</v>
      </c>
      <c r="H143">
        <v>93.79</v>
      </c>
      <c r="J143">
        <v>8889.32</v>
      </c>
      <c r="L143" s="1">
        <v>45156</v>
      </c>
      <c r="M143" s="1">
        <v>45134</v>
      </c>
      <c r="N143" t="s">
        <v>56</v>
      </c>
      <c r="O143" t="s">
        <v>36</v>
      </c>
      <c r="P143" t="s">
        <v>60</v>
      </c>
      <c r="Q143" t="s">
        <v>27</v>
      </c>
      <c r="R143" t="s">
        <v>28</v>
      </c>
      <c r="S143">
        <v>758718453</v>
      </c>
    </row>
    <row r="144" spans="1:20" x14ac:dyDescent="0.3">
      <c r="A144" t="s">
        <v>209</v>
      </c>
      <c r="B144" t="s">
        <v>31</v>
      </c>
      <c r="C144" t="s">
        <v>22</v>
      </c>
      <c r="D144" t="s">
        <v>50</v>
      </c>
      <c r="E144" t="s">
        <v>24</v>
      </c>
      <c r="F144">
        <v>5.64</v>
      </c>
      <c r="G144">
        <v>4141.1099999999997</v>
      </c>
      <c r="H144">
        <v>18.600000000000001</v>
      </c>
      <c r="I144">
        <v>434419</v>
      </c>
      <c r="J144">
        <v>59366.26</v>
      </c>
      <c r="K144">
        <v>375052.74</v>
      </c>
      <c r="L144" s="1">
        <v>45228</v>
      </c>
      <c r="M144" s="1">
        <v>45066</v>
      </c>
      <c r="N144" t="s">
        <v>35</v>
      </c>
      <c r="O144" t="s">
        <v>27</v>
      </c>
      <c r="P144" t="s">
        <v>60</v>
      </c>
      <c r="Q144" t="s">
        <v>23</v>
      </c>
      <c r="R144" t="s">
        <v>27</v>
      </c>
      <c r="S144">
        <v>728024248</v>
      </c>
      <c r="T144" t="s">
        <v>42</v>
      </c>
    </row>
    <row r="145" spans="1:20" x14ac:dyDescent="0.3">
      <c r="A145" t="s">
        <v>210</v>
      </c>
      <c r="B145" t="s">
        <v>54</v>
      </c>
      <c r="C145" t="s">
        <v>22</v>
      </c>
      <c r="D145" t="s">
        <v>33</v>
      </c>
      <c r="E145" t="s">
        <v>34</v>
      </c>
      <c r="F145">
        <v>5.0199999999999996</v>
      </c>
      <c r="G145">
        <v>226.31</v>
      </c>
      <c r="H145">
        <v>33.97</v>
      </c>
      <c r="I145">
        <v>38592.51</v>
      </c>
      <c r="J145">
        <v>51198.96</v>
      </c>
      <c r="K145">
        <v>-12606.45</v>
      </c>
      <c r="L145" s="1">
        <v>44964</v>
      </c>
      <c r="M145" s="1">
        <v>45178</v>
      </c>
      <c r="N145" t="s">
        <v>51</v>
      </c>
      <c r="O145" t="s">
        <v>70</v>
      </c>
      <c r="P145" t="s">
        <v>27</v>
      </c>
      <c r="Q145" t="s">
        <v>27</v>
      </c>
      <c r="R145" t="s">
        <v>37</v>
      </c>
      <c r="S145">
        <v>716323852</v>
      </c>
      <c r="T145" t="s">
        <v>29</v>
      </c>
    </row>
    <row r="146" spans="1:20" x14ac:dyDescent="0.3">
      <c r="A146" t="s">
        <v>211</v>
      </c>
      <c r="B146" t="s">
        <v>48</v>
      </c>
      <c r="C146" t="s">
        <v>78</v>
      </c>
      <c r="D146" t="s">
        <v>33</v>
      </c>
      <c r="E146" t="s">
        <v>72</v>
      </c>
      <c r="F146">
        <v>10.19</v>
      </c>
      <c r="G146">
        <v>982.32</v>
      </c>
      <c r="H146">
        <v>113.25</v>
      </c>
      <c r="I146">
        <v>1133614.47</v>
      </c>
      <c r="J146">
        <v>70777.06</v>
      </c>
      <c r="K146">
        <v>1062837.4099999999</v>
      </c>
      <c r="L146" s="1">
        <v>44941</v>
      </c>
      <c r="M146" s="1">
        <v>45276</v>
      </c>
      <c r="N146" t="s">
        <v>35</v>
      </c>
      <c r="O146" t="s">
        <v>59</v>
      </c>
      <c r="P146" t="s">
        <v>41</v>
      </c>
      <c r="Q146" t="s">
        <v>46</v>
      </c>
      <c r="R146" t="s">
        <v>28</v>
      </c>
      <c r="S146">
        <v>781016525</v>
      </c>
      <c r="T146" t="s">
        <v>42</v>
      </c>
    </row>
    <row r="147" spans="1:20" x14ac:dyDescent="0.3">
      <c r="A147" t="s">
        <v>212</v>
      </c>
      <c r="B147" t="s">
        <v>65</v>
      </c>
      <c r="C147" t="s">
        <v>88</v>
      </c>
      <c r="D147" t="s">
        <v>50</v>
      </c>
      <c r="E147" t="s">
        <v>72</v>
      </c>
      <c r="F147">
        <v>15.72</v>
      </c>
      <c r="G147">
        <v>2038.08</v>
      </c>
      <c r="H147">
        <v>16.850000000000001</v>
      </c>
      <c r="I147">
        <v>539850.71</v>
      </c>
      <c r="J147">
        <v>87785.54</v>
      </c>
      <c r="K147">
        <v>452065.17</v>
      </c>
      <c r="L147" s="1">
        <v>45139</v>
      </c>
      <c r="M147" t="s">
        <v>37</v>
      </c>
      <c r="N147" t="s">
        <v>25</v>
      </c>
      <c r="O147" t="s">
        <v>26</v>
      </c>
      <c r="P147" t="s">
        <v>60</v>
      </c>
      <c r="Q147" t="s">
        <v>27</v>
      </c>
      <c r="R147" t="s">
        <v>28</v>
      </c>
      <c r="S147">
        <v>784252420</v>
      </c>
      <c r="T147" t="s">
        <v>59</v>
      </c>
    </row>
    <row r="148" spans="1:20" x14ac:dyDescent="0.3">
      <c r="A148" t="s">
        <v>213</v>
      </c>
      <c r="B148" t="s">
        <v>21</v>
      </c>
      <c r="C148" t="s">
        <v>22</v>
      </c>
      <c r="D148" t="s">
        <v>33</v>
      </c>
      <c r="E148" t="s">
        <v>34</v>
      </c>
      <c r="F148">
        <v>11.44</v>
      </c>
      <c r="G148">
        <v>804.48</v>
      </c>
      <c r="H148">
        <v>36.85</v>
      </c>
      <c r="I148">
        <v>339139.81</v>
      </c>
      <c r="J148">
        <v>27546.34</v>
      </c>
      <c r="K148">
        <v>311593.46999999997</v>
      </c>
      <c r="L148" s="1">
        <v>45260</v>
      </c>
      <c r="M148" s="1">
        <v>45253</v>
      </c>
      <c r="N148" t="s">
        <v>25</v>
      </c>
      <c r="O148" t="s">
        <v>26</v>
      </c>
      <c r="P148" t="s">
        <v>60</v>
      </c>
      <c r="Q148" t="s">
        <v>46</v>
      </c>
      <c r="R148" t="s">
        <v>27</v>
      </c>
      <c r="S148">
        <v>747816686</v>
      </c>
      <c r="T148" t="s">
        <v>42</v>
      </c>
    </row>
    <row r="149" spans="1:20" x14ac:dyDescent="0.3">
      <c r="A149" t="s">
        <v>214</v>
      </c>
      <c r="B149" t="s">
        <v>21</v>
      </c>
      <c r="C149" t="s">
        <v>59</v>
      </c>
      <c r="D149" t="s">
        <v>23</v>
      </c>
      <c r="E149" t="s">
        <v>24</v>
      </c>
      <c r="F149">
        <v>6.79</v>
      </c>
      <c r="G149">
        <v>2663.93</v>
      </c>
      <c r="H149">
        <v>11.06</v>
      </c>
      <c r="I149">
        <v>200054.22</v>
      </c>
      <c r="J149">
        <v>23376.92</v>
      </c>
      <c r="K149">
        <v>176677.3</v>
      </c>
      <c r="L149" s="1">
        <v>45083</v>
      </c>
      <c r="M149" s="1">
        <v>45223</v>
      </c>
      <c r="N149" t="s">
        <v>25</v>
      </c>
      <c r="O149" t="s">
        <v>36</v>
      </c>
      <c r="Q149" t="s">
        <v>23</v>
      </c>
      <c r="R149" t="s">
        <v>28</v>
      </c>
      <c r="S149">
        <v>741244663</v>
      </c>
    </row>
    <row r="150" spans="1:20" x14ac:dyDescent="0.3">
      <c r="A150" t="s">
        <v>215</v>
      </c>
      <c r="B150" t="s">
        <v>90</v>
      </c>
      <c r="C150" t="s">
        <v>22</v>
      </c>
      <c r="D150" t="s">
        <v>23</v>
      </c>
      <c r="E150" t="s">
        <v>72</v>
      </c>
      <c r="F150">
        <v>18.23</v>
      </c>
      <c r="G150">
        <v>3892.21</v>
      </c>
      <c r="H150">
        <v>41.56</v>
      </c>
      <c r="I150">
        <v>2948889.31</v>
      </c>
      <c r="J150">
        <v>35469.870000000003</v>
      </c>
      <c r="K150">
        <v>2913419.44</v>
      </c>
      <c r="L150" s="1">
        <v>45018</v>
      </c>
      <c r="M150" s="1">
        <v>45022</v>
      </c>
      <c r="N150" t="s">
        <v>66</v>
      </c>
      <c r="O150" t="s">
        <v>26</v>
      </c>
      <c r="P150" t="s">
        <v>41</v>
      </c>
      <c r="Q150" t="s">
        <v>59</v>
      </c>
      <c r="R150" t="s">
        <v>52</v>
      </c>
      <c r="S150">
        <v>731130263</v>
      </c>
      <c r="T150" t="s">
        <v>61</v>
      </c>
    </row>
    <row r="151" spans="1:20" x14ac:dyDescent="0.3">
      <c r="A151" t="s">
        <v>216</v>
      </c>
      <c r="B151" t="s">
        <v>90</v>
      </c>
      <c r="C151" t="s">
        <v>37</v>
      </c>
      <c r="D151" t="s">
        <v>33</v>
      </c>
      <c r="E151" t="s">
        <v>72</v>
      </c>
      <c r="G151">
        <v>2272.5500000000002</v>
      </c>
      <c r="H151">
        <v>137.68</v>
      </c>
      <c r="J151">
        <v>67294.48</v>
      </c>
      <c r="L151" s="1">
        <v>45279</v>
      </c>
      <c r="M151" s="1">
        <v>45105</v>
      </c>
      <c r="N151" t="s">
        <v>51</v>
      </c>
      <c r="O151" t="s">
        <v>70</v>
      </c>
      <c r="P151" t="s">
        <v>60</v>
      </c>
      <c r="Q151" t="s">
        <v>27</v>
      </c>
      <c r="R151" t="s">
        <v>59</v>
      </c>
      <c r="S151">
        <v>781969657</v>
      </c>
    </row>
    <row r="152" spans="1:20" x14ac:dyDescent="0.3">
      <c r="A152" t="s">
        <v>217</v>
      </c>
      <c r="B152" t="s">
        <v>86</v>
      </c>
      <c r="C152" t="s">
        <v>63</v>
      </c>
      <c r="D152" t="s">
        <v>50</v>
      </c>
      <c r="E152" t="s">
        <v>24</v>
      </c>
      <c r="F152">
        <v>13.78</v>
      </c>
      <c r="G152">
        <v>1396.27</v>
      </c>
      <c r="H152">
        <v>190.44</v>
      </c>
      <c r="I152">
        <v>3664179.98</v>
      </c>
      <c r="J152">
        <v>79635.210000000006</v>
      </c>
      <c r="K152">
        <v>3584544.77</v>
      </c>
      <c r="L152" s="1">
        <v>44986</v>
      </c>
      <c r="M152" s="1">
        <v>45340</v>
      </c>
      <c r="N152" t="s">
        <v>56</v>
      </c>
      <c r="O152" t="s">
        <v>70</v>
      </c>
      <c r="P152" t="s">
        <v>60</v>
      </c>
      <c r="Q152" t="s">
        <v>23</v>
      </c>
      <c r="R152" t="s">
        <v>27</v>
      </c>
      <c r="S152">
        <v>745810056</v>
      </c>
      <c r="T152" t="s">
        <v>42</v>
      </c>
    </row>
    <row r="153" spans="1:20" x14ac:dyDescent="0.3">
      <c r="A153" t="s">
        <v>218</v>
      </c>
      <c r="B153" t="s">
        <v>39</v>
      </c>
      <c r="C153" t="s">
        <v>80</v>
      </c>
      <c r="D153" t="s">
        <v>33</v>
      </c>
      <c r="E153" t="s">
        <v>24</v>
      </c>
      <c r="F153">
        <v>9.73</v>
      </c>
      <c r="G153">
        <v>3424.92</v>
      </c>
      <c r="H153">
        <v>41.16</v>
      </c>
      <c r="I153">
        <v>1371635.25</v>
      </c>
      <c r="J153">
        <v>80347.47</v>
      </c>
      <c r="K153">
        <v>1291287.78</v>
      </c>
      <c r="L153" s="1">
        <v>45150</v>
      </c>
      <c r="M153" s="1">
        <v>45142</v>
      </c>
      <c r="N153" t="s">
        <v>25</v>
      </c>
      <c r="O153" t="s">
        <v>70</v>
      </c>
      <c r="Q153" t="s">
        <v>46</v>
      </c>
      <c r="R153" t="s">
        <v>28</v>
      </c>
      <c r="S153">
        <v>796098221</v>
      </c>
      <c r="T153" t="s">
        <v>29</v>
      </c>
    </row>
    <row r="154" spans="1:20" x14ac:dyDescent="0.3">
      <c r="A154" t="s">
        <v>219</v>
      </c>
      <c r="B154" t="s">
        <v>48</v>
      </c>
      <c r="C154" t="s">
        <v>80</v>
      </c>
      <c r="D154" t="s">
        <v>33</v>
      </c>
      <c r="E154" t="s">
        <v>34</v>
      </c>
      <c r="F154" t="s">
        <v>37</v>
      </c>
      <c r="G154" t="s">
        <v>59</v>
      </c>
      <c r="H154">
        <v>192.12</v>
      </c>
      <c r="J154">
        <v>2210.2199999999998</v>
      </c>
      <c r="L154" t="s">
        <v>37</v>
      </c>
      <c r="M154" s="1">
        <v>45222</v>
      </c>
      <c r="N154" t="s">
        <v>51</v>
      </c>
      <c r="O154" t="s">
        <v>70</v>
      </c>
      <c r="P154" t="s">
        <v>67</v>
      </c>
      <c r="Q154" t="s">
        <v>46</v>
      </c>
      <c r="R154" t="s">
        <v>28</v>
      </c>
      <c r="S154">
        <v>764543049</v>
      </c>
      <c r="T154" t="s">
        <v>61</v>
      </c>
    </row>
    <row r="155" spans="1:20" x14ac:dyDescent="0.3">
      <c r="A155" t="s">
        <v>220</v>
      </c>
      <c r="B155" t="s">
        <v>58</v>
      </c>
      <c r="C155" t="s">
        <v>49</v>
      </c>
      <c r="D155" t="s">
        <v>23</v>
      </c>
      <c r="F155">
        <v>14.69</v>
      </c>
      <c r="G155">
        <v>3407.48</v>
      </c>
      <c r="H155">
        <v>150.35</v>
      </c>
      <c r="I155">
        <v>7525901.7400000002</v>
      </c>
      <c r="J155" t="s">
        <v>37</v>
      </c>
      <c r="L155" s="1">
        <v>45253</v>
      </c>
      <c r="M155" s="1">
        <v>45068</v>
      </c>
      <c r="N155" t="s">
        <v>51</v>
      </c>
      <c r="O155" t="s">
        <v>70</v>
      </c>
      <c r="P155" t="s">
        <v>67</v>
      </c>
      <c r="Q155" t="s">
        <v>27</v>
      </c>
      <c r="R155" t="s">
        <v>52</v>
      </c>
      <c r="S155">
        <v>722981052</v>
      </c>
      <c r="T155" t="s">
        <v>29</v>
      </c>
    </row>
    <row r="156" spans="1:20" x14ac:dyDescent="0.3">
      <c r="A156" t="s">
        <v>221</v>
      </c>
      <c r="B156" t="s">
        <v>48</v>
      </c>
      <c r="C156" t="s">
        <v>78</v>
      </c>
      <c r="D156" t="s">
        <v>23</v>
      </c>
      <c r="E156" t="s">
        <v>34</v>
      </c>
      <c r="F156">
        <v>11.68</v>
      </c>
      <c r="G156">
        <v>3423.22</v>
      </c>
      <c r="H156">
        <v>97.52</v>
      </c>
      <c r="I156">
        <v>3899162.6</v>
      </c>
      <c r="J156">
        <v>35290.269999999997</v>
      </c>
      <c r="K156">
        <v>3863872.33</v>
      </c>
      <c r="L156" s="1">
        <v>45214</v>
      </c>
      <c r="M156" s="1">
        <v>45059</v>
      </c>
      <c r="N156" t="s">
        <v>25</v>
      </c>
      <c r="O156" t="s">
        <v>70</v>
      </c>
      <c r="P156" t="s">
        <v>60</v>
      </c>
      <c r="Q156" t="s">
        <v>23</v>
      </c>
      <c r="R156" t="s">
        <v>52</v>
      </c>
      <c r="S156">
        <v>720570592</v>
      </c>
      <c r="T156" t="s">
        <v>29</v>
      </c>
    </row>
    <row r="157" spans="1:20" x14ac:dyDescent="0.3">
      <c r="A157" t="s">
        <v>222</v>
      </c>
      <c r="B157" t="s">
        <v>65</v>
      </c>
      <c r="C157" t="s">
        <v>78</v>
      </c>
      <c r="D157" t="s">
        <v>33</v>
      </c>
      <c r="E157" t="s">
        <v>24</v>
      </c>
      <c r="F157">
        <v>19.850000000000001</v>
      </c>
      <c r="G157">
        <v>3465.54</v>
      </c>
      <c r="H157">
        <v>166.97</v>
      </c>
      <c r="I157">
        <v>11486028.09</v>
      </c>
      <c r="J157">
        <v>3875.06</v>
      </c>
      <c r="K157">
        <v>11482153.029999999</v>
      </c>
      <c r="L157" s="1">
        <v>45233</v>
      </c>
      <c r="M157" s="1">
        <v>45226</v>
      </c>
      <c r="N157" t="s">
        <v>66</v>
      </c>
      <c r="O157" t="s">
        <v>36</v>
      </c>
      <c r="P157" t="s">
        <v>60</v>
      </c>
      <c r="Q157" t="s">
        <v>46</v>
      </c>
      <c r="R157" t="s">
        <v>37</v>
      </c>
      <c r="S157">
        <v>744999379</v>
      </c>
    </row>
    <row r="158" spans="1:20" x14ac:dyDescent="0.3">
      <c r="A158" t="s">
        <v>223</v>
      </c>
      <c r="B158" t="s">
        <v>58</v>
      </c>
      <c r="C158" t="s">
        <v>32</v>
      </c>
      <c r="D158" t="s">
        <v>23</v>
      </c>
      <c r="E158" t="s">
        <v>24</v>
      </c>
      <c r="F158">
        <v>9.5</v>
      </c>
      <c r="G158">
        <v>3768.18</v>
      </c>
      <c r="H158">
        <v>32.99</v>
      </c>
      <c r="I158">
        <v>1180966.45</v>
      </c>
      <c r="J158">
        <v>11258.68</v>
      </c>
      <c r="K158">
        <v>1169707.77</v>
      </c>
      <c r="L158" s="1">
        <v>44984</v>
      </c>
      <c r="M158" s="1">
        <v>45204</v>
      </c>
      <c r="N158" t="s">
        <v>66</v>
      </c>
      <c r="O158" t="s">
        <v>36</v>
      </c>
      <c r="P158" t="s">
        <v>45</v>
      </c>
      <c r="Q158" t="s">
        <v>46</v>
      </c>
      <c r="R158" t="s">
        <v>27</v>
      </c>
      <c r="S158">
        <v>731172421</v>
      </c>
      <c r="T158" t="s">
        <v>42</v>
      </c>
    </row>
    <row r="159" spans="1:20" x14ac:dyDescent="0.3">
      <c r="A159" t="s">
        <v>224</v>
      </c>
      <c r="B159" t="s">
        <v>39</v>
      </c>
      <c r="C159" t="s">
        <v>55</v>
      </c>
      <c r="D159" t="s">
        <v>33</v>
      </c>
      <c r="E159" t="s">
        <v>72</v>
      </c>
      <c r="F159">
        <v>1.01</v>
      </c>
      <c r="G159">
        <v>3505.9</v>
      </c>
      <c r="H159">
        <v>194.76</v>
      </c>
      <c r="I159">
        <v>689637.17</v>
      </c>
      <c r="J159">
        <v>17742.97</v>
      </c>
      <c r="K159">
        <v>671894.2</v>
      </c>
      <c r="L159" s="1">
        <v>45003</v>
      </c>
      <c r="M159" s="1">
        <v>45078</v>
      </c>
      <c r="N159" t="s">
        <v>66</v>
      </c>
      <c r="O159" t="s">
        <v>26</v>
      </c>
      <c r="P159" t="s">
        <v>27</v>
      </c>
      <c r="Q159" t="s">
        <v>27</v>
      </c>
      <c r="R159" t="s">
        <v>52</v>
      </c>
      <c r="S159" t="s">
        <v>37</v>
      </c>
      <c r="T159" t="s">
        <v>61</v>
      </c>
    </row>
    <row r="160" spans="1:20" x14ac:dyDescent="0.3">
      <c r="A160" t="s">
        <v>225</v>
      </c>
      <c r="B160" t="s">
        <v>54</v>
      </c>
      <c r="C160" t="s">
        <v>49</v>
      </c>
      <c r="D160" t="s">
        <v>23</v>
      </c>
      <c r="E160" t="s">
        <v>34</v>
      </c>
      <c r="F160">
        <v>4.0599999999999996</v>
      </c>
      <c r="G160">
        <v>398.24</v>
      </c>
      <c r="H160">
        <v>23.88</v>
      </c>
      <c r="I160">
        <v>38610.480000000003</v>
      </c>
      <c r="J160" t="s">
        <v>59</v>
      </c>
      <c r="L160" s="1">
        <v>45179</v>
      </c>
      <c r="M160" s="1">
        <v>45185</v>
      </c>
      <c r="N160" t="s">
        <v>25</v>
      </c>
      <c r="O160" t="s">
        <v>70</v>
      </c>
      <c r="P160" t="s">
        <v>27</v>
      </c>
      <c r="Q160" t="s">
        <v>46</v>
      </c>
      <c r="R160" t="s">
        <v>52</v>
      </c>
      <c r="S160">
        <v>779008866</v>
      </c>
      <c r="T160" t="s">
        <v>42</v>
      </c>
    </row>
    <row r="161" spans="1:20" x14ac:dyDescent="0.3">
      <c r="A161" t="s">
        <v>226</v>
      </c>
      <c r="B161" t="s">
        <v>39</v>
      </c>
      <c r="C161" t="s">
        <v>49</v>
      </c>
      <c r="D161" t="s">
        <v>50</v>
      </c>
      <c r="E161" t="s">
        <v>24</v>
      </c>
      <c r="F161">
        <v>5.0199999999999996</v>
      </c>
      <c r="G161">
        <v>1686.45</v>
      </c>
      <c r="H161">
        <v>61.18</v>
      </c>
      <c r="I161">
        <v>517948.6</v>
      </c>
      <c r="J161">
        <v>32219.32</v>
      </c>
      <c r="K161">
        <v>485729.28000000003</v>
      </c>
      <c r="L161" s="1">
        <v>45067</v>
      </c>
      <c r="M161" t="s">
        <v>37</v>
      </c>
      <c r="N161" t="s">
        <v>66</v>
      </c>
      <c r="O161" t="s">
        <v>70</v>
      </c>
      <c r="P161" t="s">
        <v>59</v>
      </c>
      <c r="Q161" t="s">
        <v>46</v>
      </c>
      <c r="R161" t="s">
        <v>52</v>
      </c>
      <c r="S161">
        <v>728740864</v>
      </c>
      <c r="T161" t="s">
        <v>29</v>
      </c>
    </row>
    <row r="162" spans="1:20" x14ac:dyDescent="0.3">
      <c r="A162" t="s">
        <v>227</v>
      </c>
      <c r="B162" t="s">
        <v>21</v>
      </c>
      <c r="D162" t="s">
        <v>33</v>
      </c>
      <c r="E162" t="s">
        <v>72</v>
      </c>
      <c r="F162">
        <v>18.22</v>
      </c>
      <c r="G162">
        <v>758</v>
      </c>
      <c r="H162">
        <v>135.53</v>
      </c>
      <c r="I162">
        <v>1871772.3</v>
      </c>
      <c r="J162">
        <v>97172.43</v>
      </c>
      <c r="K162">
        <v>1774599.87</v>
      </c>
      <c r="L162" s="1">
        <v>44938</v>
      </c>
      <c r="M162" s="1">
        <v>45345</v>
      </c>
      <c r="N162" t="s">
        <v>35</v>
      </c>
      <c r="O162" t="s">
        <v>26</v>
      </c>
      <c r="P162" t="s">
        <v>67</v>
      </c>
      <c r="Q162" t="s">
        <v>27</v>
      </c>
      <c r="R162" t="s">
        <v>52</v>
      </c>
      <c r="S162">
        <v>741227216</v>
      </c>
      <c r="T162" t="s">
        <v>61</v>
      </c>
    </row>
    <row r="163" spans="1:20" x14ac:dyDescent="0.3">
      <c r="A163" t="s">
        <v>228</v>
      </c>
      <c r="B163" t="s">
        <v>44</v>
      </c>
      <c r="C163" t="s">
        <v>40</v>
      </c>
      <c r="D163" t="s">
        <v>23</v>
      </c>
      <c r="F163">
        <v>18.489999999999998</v>
      </c>
      <c r="G163">
        <v>990.2</v>
      </c>
      <c r="H163">
        <v>172.56</v>
      </c>
      <c r="I163">
        <v>3159366.18</v>
      </c>
      <c r="J163">
        <v>46317.58</v>
      </c>
      <c r="K163">
        <v>3113048.6</v>
      </c>
      <c r="L163" s="1">
        <v>44947</v>
      </c>
      <c r="M163" s="1">
        <v>45293</v>
      </c>
      <c r="N163" t="s">
        <v>51</v>
      </c>
      <c r="O163" t="s">
        <v>70</v>
      </c>
      <c r="P163" t="s">
        <v>45</v>
      </c>
      <c r="Q163" t="s">
        <v>23</v>
      </c>
      <c r="R163" t="s">
        <v>28</v>
      </c>
      <c r="S163">
        <v>781969657</v>
      </c>
      <c r="T163" t="s">
        <v>61</v>
      </c>
    </row>
    <row r="164" spans="1:20" x14ac:dyDescent="0.3">
      <c r="A164" t="s">
        <v>229</v>
      </c>
      <c r="B164" t="s">
        <v>59</v>
      </c>
      <c r="C164" t="s">
        <v>88</v>
      </c>
      <c r="D164" t="s">
        <v>37</v>
      </c>
      <c r="E164" t="s">
        <v>34</v>
      </c>
      <c r="F164">
        <v>4.51</v>
      </c>
      <c r="G164">
        <v>4018.98</v>
      </c>
      <c r="H164">
        <v>82.21</v>
      </c>
      <c r="I164">
        <v>1490105.56</v>
      </c>
      <c r="J164" t="s">
        <v>37</v>
      </c>
      <c r="L164" s="1">
        <v>45282</v>
      </c>
      <c r="M164" s="1">
        <v>45036</v>
      </c>
      <c r="O164" t="s">
        <v>70</v>
      </c>
      <c r="P164" t="s">
        <v>60</v>
      </c>
      <c r="Q164" t="s">
        <v>46</v>
      </c>
      <c r="R164" t="s">
        <v>52</v>
      </c>
      <c r="S164">
        <v>724366125</v>
      </c>
      <c r="T164" t="s">
        <v>42</v>
      </c>
    </row>
    <row r="165" spans="1:20" x14ac:dyDescent="0.3">
      <c r="A165" t="s">
        <v>230</v>
      </c>
      <c r="B165" t="s">
        <v>21</v>
      </c>
      <c r="C165" t="s">
        <v>63</v>
      </c>
      <c r="D165" t="s">
        <v>33</v>
      </c>
      <c r="E165" t="s">
        <v>24</v>
      </c>
      <c r="F165">
        <v>1.41</v>
      </c>
      <c r="G165">
        <v>4846.78</v>
      </c>
      <c r="H165">
        <v>134.71</v>
      </c>
      <c r="I165">
        <v>920602.72</v>
      </c>
      <c r="J165">
        <v>72009.539999999994</v>
      </c>
      <c r="K165">
        <v>848593.18</v>
      </c>
      <c r="L165" s="1">
        <v>45042</v>
      </c>
      <c r="M165" s="1">
        <v>45354</v>
      </c>
      <c r="N165" t="s">
        <v>35</v>
      </c>
      <c r="O165" t="s">
        <v>70</v>
      </c>
      <c r="P165" t="s">
        <v>45</v>
      </c>
      <c r="Q165" t="s">
        <v>46</v>
      </c>
      <c r="R165" t="s">
        <v>52</v>
      </c>
      <c r="S165">
        <v>741774346</v>
      </c>
      <c r="T165" t="s">
        <v>59</v>
      </c>
    </row>
    <row r="166" spans="1:20" x14ac:dyDescent="0.3">
      <c r="A166" t="s">
        <v>231</v>
      </c>
      <c r="B166" t="s">
        <v>48</v>
      </c>
      <c r="C166" t="s">
        <v>63</v>
      </c>
      <c r="D166" t="s">
        <v>50</v>
      </c>
      <c r="E166" t="s">
        <v>34</v>
      </c>
      <c r="F166">
        <v>9.32</v>
      </c>
      <c r="G166">
        <v>3750.31</v>
      </c>
      <c r="H166">
        <v>53.15</v>
      </c>
      <c r="I166">
        <v>1857746.06</v>
      </c>
      <c r="J166">
        <v>19078.63</v>
      </c>
      <c r="K166">
        <v>1838667.43</v>
      </c>
      <c r="L166" s="1">
        <v>45275</v>
      </c>
      <c r="M166" s="1">
        <v>45025</v>
      </c>
      <c r="N166" t="s">
        <v>66</v>
      </c>
      <c r="O166" t="s">
        <v>36</v>
      </c>
      <c r="P166" t="s">
        <v>27</v>
      </c>
      <c r="Q166" t="s">
        <v>27</v>
      </c>
      <c r="R166" t="s">
        <v>27</v>
      </c>
      <c r="S166">
        <v>716789850</v>
      </c>
      <c r="T166" t="s">
        <v>42</v>
      </c>
    </row>
    <row r="167" spans="1:20" x14ac:dyDescent="0.3">
      <c r="A167" t="s">
        <v>232</v>
      </c>
      <c r="B167" t="s">
        <v>58</v>
      </c>
      <c r="C167" t="s">
        <v>22</v>
      </c>
      <c r="D167" t="s">
        <v>23</v>
      </c>
      <c r="E167" t="s">
        <v>72</v>
      </c>
      <c r="F167">
        <v>8.32</v>
      </c>
      <c r="G167">
        <v>1626.87</v>
      </c>
      <c r="H167">
        <v>86.27</v>
      </c>
      <c r="I167">
        <v>1167712.6200000001</v>
      </c>
      <c r="J167">
        <v>31804.9</v>
      </c>
      <c r="K167">
        <v>1135907.72</v>
      </c>
      <c r="L167" s="1">
        <v>44990</v>
      </c>
      <c r="M167" s="1">
        <v>45329</v>
      </c>
      <c r="N167" t="s">
        <v>51</v>
      </c>
      <c r="O167" t="s">
        <v>70</v>
      </c>
      <c r="P167" t="s">
        <v>67</v>
      </c>
      <c r="Q167" t="s">
        <v>46</v>
      </c>
      <c r="R167" t="s">
        <v>28</v>
      </c>
      <c r="S167">
        <v>760929647</v>
      </c>
      <c r="T167" t="s">
        <v>29</v>
      </c>
    </row>
    <row r="168" spans="1:20" x14ac:dyDescent="0.3">
      <c r="A168" t="s">
        <v>233</v>
      </c>
      <c r="B168" t="s">
        <v>48</v>
      </c>
      <c r="C168" t="s">
        <v>80</v>
      </c>
      <c r="D168" t="s">
        <v>23</v>
      </c>
      <c r="E168" t="s">
        <v>24</v>
      </c>
      <c r="F168">
        <v>16.93</v>
      </c>
      <c r="G168">
        <v>2970.34</v>
      </c>
      <c r="H168">
        <v>169.11</v>
      </c>
      <c r="I168">
        <v>8504179.3599999994</v>
      </c>
      <c r="J168">
        <v>65061.760000000002</v>
      </c>
      <c r="K168">
        <v>8439117.5999999996</v>
      </c>
      <c r="L168" t="s">
        <v>59</v>
      </c>
      <c r="M168" s="1">
        <v>45338</v>
      </c>
      <c r="N168" t="s">
        <v>35</v>
      </c>
      <c r="O168" t="s">
        <v>26</v>
      </c>
      <c r="P168" t="s">
        <v>45</v>
      </c>
      <c r="Q168" t="s">
        <v>59</v>
      </c>
      <c r="R168" t="s">
        <v>59</v>
      </c>
      <c r="S168">
        <v>750181935</v>
      </c>
      <c r="T168" t="s">
        <v>61</v>
      </c>
    </row>
    <row r="169" spans="1:20" x14ac:dyDescent="0.3">
      <c r="A169" t="s">
        <v>234</v>
      </c>
      <c r="B169" t="s">
        <v>39</v>
      </c>
      <c r="C169" t="s">
        <v>32</v>
      </c>
      <c r="D169" t="s">
        <v>50</v>
      </c>
      <c r="E169" t="s">
        <v>72</v>
      </c>
      <c r="F169">
        <v>5.63</v>
      </c>
      <c r="G169">
        <v>3725.31</v>
      </c>
      <c r="H169">
        <v>74.03</v>
      </c>
      <c r="I169">
        <v>1552667.86</v>
      </c>
      <c r="J169">
        <v>69867.97</v>
      </c>
      <c r="K169">
        <v>1482799.89</v>
      </c>
      <c r="L169" s="1">
        <v>45001</v>
      </c>
      <c r="M169" s="1">
        <v>45289</v>
      </c>
      <c r="N169" t="s">
        <v>56</v>
      </c>
      <c r="O169" t="s">
        <v>26</v>
      </c>
      <c r="P169" t="s">
        <v>41</v>
      </c>
      <c r="Q169" t="s">
        <v>23</v>
      </c>
      <c r="R169" t="s">
        <v>27</v>
      </c>
      <c r="S169">
        <v>785329037</v>
      </c>
      <c r="T169" t="s">
        <v>42</v>
      </c>
    </row>
    <row r="170" spans="1:20" x14ac:dyDescent="0.3">
      <c r="A170" t="s">
        <v>235</v>
      </c>
      <c r="B170" t="s">
        <v>54</v>
      </c>
      <c r="D170" t="s">
        <v>50</v>
      </c>
      <c r="E170" t="s">
        <v>34</v>
      </c>
      <c r="F170">
        <v>3.33</v>
      </c>
      <c r="G170">
        <v>4454.16</v>
      </c>
      <c r="H170">
        <v>34.47</v>
      </c>
      <c r="I170">
        <v>511271.2</v>
      </c>
      <c r="J170">
        <v>71127.039999999994</v>
      </c>
      <c r="K170">
        <v>440144.16</v>
      </c>
      <c r="L170" s="1">
        <v>45151</v>
      </c>
      <c r="M170" s="1">
        <v>45240</v>
      </c>
      <c r="O170" t="s">
        <v>59</v>
      </c>
      <c r="P170" t="s">
        <v>67</v>
      </c>
      <c r="Q170" t="s">
        <v>46</v>
      </c>
      <c r="R170" t="s">
        <v>27</v>
      </c>
      <c r="S170">
        <v>721496211</v>
      </c>
      <c r="T170" t="s">
        <v>61</v>
      </c>
    </row>
    <row r="171" spans="1:20" x14ac:dyDescent="0.3">
      <c r="A171" t="s">
        <v>236</v>
      </c>
      <c r="B171" t="s">
        <v>65</v>
      </c>
      <c r="C171" t="s">
        <v>55</v>
      </c>
      <c r="D171" t="s">
        <v>50</v>
      </c>
      <c r="E171" t="s">
        <v>34</v>
      </c>
      <c r="F171">
        <v>13.41</v>
      </c>
      <c r="G171">
        <v>3796.88</v>
      </c>
      <c r="H171">
        <v>143.18</v>
      </c>
      <c r="I171">
        <v>7290175.9000000004</v>
      </c>
      <c r="J171">
        <v>34986.239999999998</v>
      </c>
      <c r="K171">
        <v>7255189.6600000001</v>
      </c>
      <c r="L171" s="1">
        <v>44975</v>
      </c>
      <c r="M171" s="1">
        <v>45027</v>
      </c>
      <c r="N171" t="s">
        <v>51</v>
      </c>
      <c r="O171" t="s">
        <v>26</v>
      </c>
      <c r="P171" t="s">
        <v>67</v>
      </c>
      <c r="Q171" t="s">
        <v>27</v>
      </c>
      <c r="R171" t="s">
        <v>59</v>
      </c>
      <c r="S171">
        <v>722575562</v>
      </c>
    </row>
    <row r="172" spans="1:20" x14ac:dyDescent="0.3">
      <c r="A172" t="s">
        <v>237</v>
      </c>
      <c r="B172" t="s">
        <v>21</v>
      </c>
      <c r="C172" t="s">
        <v>32</v>
      </c>
      <c r="D172" t="s">
        <v>33</v>
      </c>
      <c r="E172" t="s">
        <v>34</v>
      </c>
      <c r="F172">
        <v>17</v>
      </c>
      <c r="G172">
        <v>289.99</v>
      </c>
      <c r="H172">
        <v>186.44</v>
      </c>
      <c r="I172">
        <v>919117.51</v>
      </c>
      <c r="J172">
        <v>84516.54</v>
      </c>
      <c r="K172">
        <v>834600.97</v>
      </c>
      <c r="L172" s="1">
        <v>45193</v>
      </c>
      <c r="M172" s="1">
        <v>45352</v>
      </c>
      <c r="N172" t="s">
        <v>25</v>
      </c>
      <c r="O172" t="s">
        <v>27</v>
      </c>
      <c r="P172" t="s">
        <v>45</v>
      </c>
      <c r="Q172" t="s">
        <v>23</v>
      </c>
      <c r="R172" t="s">
        <v>27</v>
      </c>
      <c r="S172">
        <v>726090908</v>
      </c>
      <c r="T172" t="s">
        <v>29</v>
      </c>
    </row>
    <row r="173" spans="1:20" x14ac:dyDescent="0.3">
      <c r="A173" t="s">
        <v>238</v>
      </c>
      <c r="B173" t="s">
        <v>44</v>
      </c>
      <c r="D173" t="s">
        <v>33</v>
      </c>
      <c r="E173" t="s">
        <v>24</v>
      </c>
      <c r="F173">
        <v>6.1</v>
      </c>
      <c r="G173">
        <v>4144.43</v>
      </c>
      <c r="H173">
        <v>145.66999999999999</v>
      </c>
      <c r="I173">
        <v>3682686.62</v>
      </c>
      <c r="J173">
        <v>1469.14</v>
      </c>
      <c r="K173">
        <v>3681217.48</v>
      </c>
      <c r="L173" s="1">
        <v>45117</v>
      </c>
      <c r="M173" s="1">
        <v>45222</v>
      </c>
      <c r="O173" t="s">
        <v>70</v>
      </c>
      <c r="P173" t="s">
        <v>60</v>
      </c>
      <c r="Q173" t="s">
        <v>27</v>
      </c>
      <c r="R173" t="s">
        <v>52</v>
      </c>
      <c r="S173">
        <v>768326160</v>
      </c>
      <c r="T173" t="s">
        <v>61</v>
      </c>
    </row>
    <row r="174" spans="1:20" x14ac:dyDescent="0.3">
      <c r="A174" t="s">
        <v>239</v>
      </c>
      <c r="B174" t="s">
        <v>65</v>
      </c>
      <c r="C174" t="s">
        <v>88</v>
      </c>
      <c r="D174" t="s">
        <v>50</v>
      </c>
      <c r="E174" t="s">
        <v>24</v>
      </c>
      <c r="F174">
        <v>0.7</v>
      </c>
      <c r="G174">
        <v>1704.15</v>
      </c>
      <c r="H174" t="s">
        <v>59</v>
      </c>
      <c r="J174">
        <v>24933.43</v>
      </c>
      <c r="L174" s="1">
        <v>45089</v>
      </c>
      <c r="N174" t="s">
        <v>66</v>
      </c>
      <c r="O174" t="s">
        <v>70</v>
      </c>
      <c r="P174" t="s">
        <v>41</v>
      </c>
      <c r="Q174" t="s">
        <v>27</v>
      </c>
      <c r="R174" t="s">
        <v>59</v>
      </c>
      <c r="S174">
        <v>731227574</v>
      </c>
      <c r="T174" t="s">
        <v>42</v>
      </c>
    </row>
    <row r="175" spans="1:20" x14ac:dyDescent="0.3">
      <c r="A175" t="s">
        <v>240</v>
      </c>
      <c r="B175" t="s">
        <v>48</v>
      </c>
      <c r="C175" t="s">
        <v>55</v>
      </c>
      <c r="D175" t="s">
        <v>59</v>
      </c>
      <c r="F175">
        <v>2.67</v>
      </c>
      <c r="G175">
        <v>1200.1400000000001</v>
      </c>
      <c r="H175">
        <v>118.58</v>
      </c>
      <c r="I175">
        <v>379974.65</v>
      </c>
      <c r="J175">
        <v>16160.65</v>
      </c>
      <c r="K175">
        <v>363814</v>
      </c>
      <c r="L175" s="1">
        <v>45115</v>
      </c>
      <c r="M175" s="1">
        <v>45238</v>
      </c>
      <c r="N175" t="s">
        <v>56</v>
      </c>
      <c r="O175" t="s">
        <v>59</v>
      </c>
      <c r="P175" t="s">
        <v>27</v>
      </c>
      <c r="Q175" t="s">
        <v>46</v>
      </c>
      <c r="R175" t="s">
        <v>52</v>
      </c>
      <c r="S175">
        <v>756397338</v>
      </c>
      <c r="T175" t="s">
        <v>29</v>
      </c>
    </row>
    <row r="176" spans="1:20" x14ac:dyDescent="0.3">
      <c r="A176" t="s">
        <v>241</v>
      </c>
      <c r="B176" t="s">
        <v>44</v>
      </c>
      <c r="C176" t="s">
        <v>88</v>
      </c>
      <c r="D176" t="s">
        <v>33</v>
      </c>
      <c r="E176" t="s">
        <v>24</v>
      </c>
      <c r="F176">
        <v>14.72</v>
      </c>
      <c r="G176">
        <v>2316.37</v>
      </c>
      <c r="H176">
        <v>61.93</v>
      </c>
      <c r="I176">
        <v>2111625.13</v>
      </c>
      <c r="J176">
        <v>49181.81</v>
      </c>
      <c r="K176">
        <v>2062443.32</v>
      </c>
      <c r="L176" s="1">
        <v>45248</v>
      </c>
      <c r="M176" s="1">
        <v>45363</v>
      </c>
      <c r="P176" t="s">
        <v>67</v>
      </c>
      <c r="Q176" t="s">
        <v>23</v>
      </c>
      <c r="R176" t="s">
        <v>28</v>
      </c>
      <c r="S176">
        <v>796977837</v>
      </c>
      <c r="T176" t="s">
        <v>61</v>
      </c>
    </row>
    <row r="177" spans="1:20" x14ac:dyDescent="0.3">
      <c r="A177" t="s">
        <v>242</v>
      </c>
      <c r="B177" t="s">
        <v>39</v>
      </c>
      <c r="C177" t="s">
        <v>40</v>
      </c>
      <c r="D177" t="s">
        <v>33</v>
      </c>
      <c r="E177" t="s">
        <v>72</v>
      </c>
      <c r="F177">
        <v>17.670000000000002</v>
      </c>
      <c r="G177">
        <v>3480.82</v>
      </c>
      <c r="H177">
        <v>197.68</v>
      </c>
      <c r="I177">
        <v>12158523.75</v>
      </c>
      <c r="J177">
        <v>7820.11</v>
      </c>
      <c r="K177">
        <v>12150703.640000001</v>
      </c>
      <c r="L177" s="1">
        <v>45180</v>
      </c>
      <c r="M177" t="s">
        <v>37</v>
      </c>
      <c r="N177" t="s">
        <v>56</v>
      </c>
      <c r="O177" t="s">
        <v>70</v>
      </c>
      <c r="P177" t="s">
        <v>41</v>
      </c>
      <c r="Q177" t="s">
        <v>23</v>
      </c>
      <c r="R177" t="s">
        <v>27</v>
      </c>
      <c r="S177">
        <v>778387461</v>
      </c>
      <c r="T177" t="s">
        <v>61</v>
      </c>
    </row>
    <row r="178" spans="1:20" x14ac:dyDescent="0.3">
      <c r="A178" t="s">
        <v>243</v>
      </c>
      <c r="B178" t="s">
        <v>90</v>
      </c>
      <c r="C178" t="s">
        <v>78</v>
      </c>
      <c r="D178" t="s">
        <v>23</v>
      </c>
      <c r="E178" t="s">
        <v>34</v>
      </c>
      <c r="F178">
        <v>0.71</v>
      </c>
      <c r="G178">
        <v>3942.19</v>
      </c>
      <c r="H178">
        <v>137.63999999999999</v>
      </c>
      <c r="I178">
        <v>385248.15</v>
      </c>
      <c r="J178">
        <v>80891.64</v>
      </c>
      <c r="K178">
        <v>304356.51</v>
      </c>
      <c r="L178" s="1">
        <v>45096</v>
      </c>
      <c r="M178" s="1">
        <v>45071</v>
      </c>
      <c r="N178" t="s">
        <v>51</v>
      </c>
      <c r="O178" t="s">
        <v>36</v>
      </c>
      <c r="P178" t="s">
        <v>67</v>
      </c>
      <c r="Q178" t="s">
        <v>27</v>
      </c>
      <c r="R178" t="s">
        <v>27</v>
      </c>
      <c r="S178">
        <v>723419256</v>
      </c>
    </row>
    <row r="179" spans="1:20" x14ac:dyDescent="0.3">
      <c r="A179" t="s">
        <v>244</v>
      </c>
      <c r="B179" t="s">
        <v>90</v>
      </c>
      <c r="C179" t="s">
        <v>49</v>
      </c>
      <c r="D179" t="s">
        <v>50</v>
      </c>
      <c r="E179" t="s">
        <v>24</v>
      </c>
      <c r="F179">
        <v>3.93</v>
      </c>
      <c r="G179">
        <v>3805.8</v>
      </c>
      <c r="H179">
        <v>64.23</v>
      </c>
      <c r="I179">
        <v>960674.88</v>
      </c>
      <c r="J179">
        <v>67729.47</v>
      </c>
      <c r="K179">
        <v>892945.41</v>
      </c>
      <c r="L179" s="1">
        <v>45237</v>
      </c>
      <c r="M179" s="1">
        <v>45050</v>
      </c>
      <c r="N179" t="s">
        <v>66</v>
      </c>
      <c r="O179" t="s">
        <v>27</v>
      </c>
      <c r="P179" t="s">
        <v>41</v>
      </c>
      <c r="Q179" t="s">
        <v>46</v>
      </c>
      <c r="R179" t="s">
        <v>52</v>
      </c>
      <c r="S179">
        <v>787736262</v>
      </c>
      <c r="T179" t="s">
        <v>61</v>
      </c>
    </row>
    <row r="180" spans="1:20" x14ac:dyDescent="0.3">
      <c r="A180" t="s">
        <v>245</v>
      </c>
      <c r="B180" t="s">
        <v>44</v>
      </c>
      <c r="C180" t="s">
        <v>88</v>
      </c>
      <c r="D180" t="s">
        <v>33</v>
      </c>
      <c r="E180" t="s">
        <v>34</v>
      </c>
      <c r="F180">
        <v>19.02</v>
      </c>
      <c r="G180">
        <v>2414.21</v>
      </c>
      <c r="H180">
        <v>21.35</v>
      </c>
      <c r="I180">
        <v>980355.15</v>
      </c>
      <c r="J180">
        <v>31750.58</v>
      </c>
      <c r="K180">
        <v>948604.57</v>
      </c>
      <c r="L180" s="1">
        <v>44993</v>
      </c>
      <c r="M180" s="1">
        <v>45191</v>
      </c>
      <c r="N180" t="s">
        <v>56</v>
      </c>
      <c r="O180" t="s">
        <v>27</v>
      </c>
      <c r="P180" t="s">
        <v>59</v>
      </c>
      <c r="Q180" t="s">
        <v>23</v>
      </c>
      <c r="R180" t="s">
        <v>28</v>
      </c>
      <c r="S180">
        <v>747463522</v>
      </c>
      <c r="T180" t="s">
        <v>61</v>
      </c>
    </row>
    <row r="181" spans="1:20" x14ac:dyDescent="0.3">
      <c r="A181" t="s">
        <v>246</v>
      </c>
      <c r="B181" t="s">
        <v>44</v>
      </c>
      <c r="C181" t="s">
        <v>49</v>
      </c>
      <c r="D181" t="s">
        <v>33</v>
      </c>
      <c r="E181" t="s">
        <v>34</v>
      </c>
      <c r="F181">
        <v>15.74</v>
      </c>
      <c r="G181">
        <v>2367.1799999999998</v>
      </c>
      <c r="H181">
        <v>127.92</v>
      </c>
      <c r="I181">
        <v>4766224.1399999997</v>
      </c>
      <c r="J181">
        <v>73608.570000000007</v>
      </c>
      <c r="K181">
        <v>4692615.57</v>
      </c>
      <c r="L181" s="1">
        <v>45119</v>
      </c>
      <c r="M181" s="1">
        <v>45022</v>
      </c>
      <c r="N181" t="s">
        <v>56</v>
      </c>
      <c r="O181" t="s">
        <v>26</v>
      </c>
      <c r="P181" t="s">
        <v>37</v>
      </c>
      <c r="Q181" t="s">
        <v>23</v>
      </c>
      <c r="R181" t="s">
        <v>27</v>
      </c>
      <c r="S181">
        <v>738427073</v>
      </c>
    </row>
    <row r="182" spans="1:20" x14ac:dyDescent="0.3">
      <c r="A182" t="s">
        <v>247</v>
      </c>
      <c r="B182" t="s">
        <v>39</v>
      </c>
      <c r="C182" t="s">
        <v>78</v>
      </c>
      <c r="D182" t="s">
        <v>50</v>
      </c>
      <c r="E182" t="s">
        <v>24</v>
      </c>
      <c r="F182" t="s">
        <v>59</v>
      </c>
      <c r="G182">
        <v>1700.39</v>
      </c>
      <c r="H182">
        <v>186.12</v>
      </c>
      <c r="J182">
        <v>40203.03</v>
      </c>
      <c r="L182" s="1">
        <v>44955</v>
      </c>
      <c r="M182" s="1">
        <v>45302</v>
      </c>
      <c r="N182" t="s">
        <v>37</v>
      </c>
      <c r="O182" t="s">
        <v>36</v>
      </c>
      <c r="P182" t="s">
        <v>67</v>
      </c>
      <c r="Q182" t="s">
        <v>23</v>
      </c>
      <c r="R182" t="s">
        <v>27</v>
      </c>
      <c r="S182">
        <v>731682744</v>
      </c>
      <c r="T182" t="s">
        <v>29</v>
      </c>
    </row>
    <row r="183" spans="1:20" x14ac:dyDescent="0.3">
      <c r="A183" t="s">
        <v>248</v>
      </c>
      <c r="B183" t="s">
        <v>59</v>
      </c>
      <c r="C183" t="s">
        <v>88</v>
      </c>
      <c r="D183" t="s">
        <v>50</v>
      </c>
      <c r="E183" t="s">
        <v>34</v>
      </c>
      <c r="F183">
        <v>10.96</v>
      </c>
      <c r="G183">
        <v>1478.94</v>
      </c>
      <c r="H183">
        <v>48.87</v>
      </c>
      <c r="I183">
        <v>792142.74</v>
      </c>
      <c r="J183">
        <v>36732.89</v>
      </c>
      <c r="K183">
        <v>755409.85</v>
      </c>
      <c r="M183" s="1">
        <v>45122</v>
      </c>
      <c r="N183" t="s">
        <v>35</v>
      </c>
      <c r="O183" t="s">
        <v>27</v>
      </c>
      <c r="P183" t="s">
        <v>27</v>
      </c>
      <c r="Q183" t="s">
        <v>46</v>
      </c>
      <c r="R183" t="s">
        <v>52</v>
      </c>
      <c r="S183">
        <v>727566185</v>
      </c>
      <c r="T183" t="s">
        <v>42</v>
      </c>
    </row>
    <row r="184" spans="1:20" x14ac:dyDescent="0.3">
      <c r="A184" t="s">
        <v>249</v>
      </c>
      <c r="C184" t="s">
        <v>63</v>
      </c>
      <c r="D184" t="s">
        <v>50</v>
      </c>
      <c r="E184" t="s">
        <v>34</v>
      </c>
      <c r="F184">
        <v>6.42</v>
      </c>
      <c r="G184">
        <v>1557.6</v>
      </c>
      <c r="H184">
        <v>187.09</v>
      </c>
      <c r="I184">
        <v>1870861.09</v>
      </c>
      <c r="L184" s="1">
        <v>45070</v>
      </c>
      <c r="M184" s="1">
        <v>45262</v>
      </c>
      <c r="N184" t="s">
        <v>66</v>
      </c>
      <c r="O184" t="s">
        <v>59</v>
      </c>
      <c r="P184" t="s">
        <v>45</v>
      </c>
      <c r="Q184" t="s">
        <v>46</v>
      </c>
      <c r="R184" t="s">
        <v>52</v>
      </c>
      <c r="S184" t="s">
        <v>37</v>
      </c>
      <c r="T184" t="s">
        <v>29</v>
      </c>
    </row>
    <row r="185" spans="1:20" x14ac:dyDescent="0.3">
      <c r="A185" t="s">
        <v>250</v>
      </c>
      <c r="B185" t="s">
        <v>44</v>
      </c>
      <c r="C185" t="s">
        <v>63</v>
      </c>
      <c r="D185" t="s">
        <v>50</v>
      </c>
      <c r="E185" t="s">
        <v>24</v>
      </c>
      <c r="F185">
        <v>11.04</v>
      </c>
      <c r="G185">
        <v>523.58000000000004</v>
      </c>
      <c r="H185">
        <v>130.21</v>
      </c>
      <c r="I185">
        <v>752655.88</v>
      </c>
      <c r="J185" t="s">
        <v>37</v>
      </c>
      <c r="L185" s="1">
        <v>45011</v>
      </c>
      <c r="M185" s="1">
        <v>45367</v>
      </c>
      <c r="N185" t="s">
        <v>66</v>
      </c>
      <c r="O185" t="s">
        <v>70</v>
      </c>
      <c r="P185" t="s">
        <v>41</v>
      </c>
      <c r="Q185" t="s">
        <v>46</v>
      </c>
      <c r="R185" t="s">
        <v>28</v>
      </c>
      <c r="S185">
        <v>786149359</v>
      </c>
    </row>
    <row r="186" spans="1:20" x14ac:dyDescent="0.3">
      <c r="A186" t="s">
        <v>251</v>
      </c>
      <c r="B186" t="s">
        <v>44</v>
      </c>
      <c r="C186" t="s">
        <v>32</v>
      </c>
      <c r="D186" t="s">
        <v>23</v>
      </c>
      <c r="E186" t="s">
        <v>24</v>
      </c>
      <c r="G186">
        <v>682.87</v>
      </c>
      <c r="H186">
        <v>103.35</v>
      </c>
      <c r="J186">
        <v>77208.95</v>
      </c>
      <c r="L186" s="1">
        <v>45205</v>
      </c>
      <c r="M186" s="1">
        <v>45142</v>
      </c>
      <c r="N186" t="s">
        <v>51</v>
      </c>
      <c r="O186" t="s">
        <v>70</v>
      </c>
      <c r="P186" t="s">
        <v>60</v>
      </c>
      <c r="Q186" t="s">
        <v>59</v>
      </c>
      <c r="R186" t="s">
        <v>52</v>
      </c>
      <c r="S186">
        <v>728740864</v>
      </c>
    </row>
    <row r="187" spans="1:20" x14ac:dyDescent="0.3">
      <c r="A187" t="s">
        <v>252</v>
      </c>
      <c r="C187" t="s">
        <v>63</v>
      </c>
      <c r="D187" t="s">
        <v>33</v>
      </c>
      <c r="F187">
        <v>8.07</v>
      </c>
      <c r="G187">
        <v>2190.98</v>
      </c>
      <c r="H187">
        <v>44.71</v>
      </c>
      <c r="I187">
        <v>790526.84</v>
      </c>
      <c r="J187">
        <v>43567.37</v>
      </c>
      <c r="K187">
        <v>746959.47</v>
      </c>
      <c r="L187" s="1">
        <v>45069</v>
      </c>
      <c r="M187" s="1">
        <v>45376</v>
      </c>
      <c r="N187" t="s">
        <v>51</v>
      </c>
      <c r="O187" t="s">
        <v>37</v>
      </c>
      <c r="P187" t="s">
        <v>60</v>
      </c>
      <c r="Q187" t="s">
        <v>23</v>
      </c>
      <c r="R187" t="s">
        <v>27</v>
      </c>
      <c r="S187">
        <v>781691040</v>
      </c>
      <c r="T187" t="s">
        <v>42</v>
      </c>
    </row>
    <row r="188" spans="1:20" x14ac:dyDescent="0.3">
      <c r="A188" t="s">
        <v>253</v>
      </c>
      <c r="B188" t="s">
        <v>44</v>
      </c>
      <c r="C188" t="s">
        <v>49</v>
      </c>
      <c r="D188" t="s">
        <v>33</v>
      </c>
      <c r="E188" t="s">
        <v>72</v>
      </c>
      <c r="F188">
        <v>3.37</v>
      </c>
      <c r="G188">
        <v>4026</v>
      </c>
      <c r="H188">
        <v>173.15</v>
      </c>
      <c r="I188">
        <v>2349233.4</v>
      </c>
      <c r="J188" t="s">
        <v>37</v>
      </c>
      <c r="L188" s="1">
        <v>45118</v>
      </c>
      <c r="M188" s="1">
        <v>45327</v>
      </c>
      <c r="N188" t="s">
        <v>56</v>
      </c>
      <c r="O188" t="s">
        <v>36</v>
      </c>
      <c r="P188" t="s">
        <v>27</v>
      </c>
      <c r="Q188" t="s">
        <v>27</v>
      </c>
      <c r="R188" t="s">
        <v>52</v>
      </c>
      <c r="S188">
        <v>788406989</v>
      </c>
      <c r="T188" t="s">
        <v>29</v>
      </c>
    </row>
    <row r="189" spans="1:20" x14ac:dyDescent="0.3">
      <c r="A189" t="s">
        <v>254</v>
      </c>
      <c r="B189" t="s">
        <v>90</v>
      </c>
      <c r="C189" t="s">
        <v>88</v>
      </c>
      <c r="E189" t="s">
        <v>34</v>
      </c>
      <c r="F189">
        <v>16.809999999999999</v>
      </c>
      <c r="G189">
        <v>3338.94</v>
      </c>
      <c r="H189">
        <v>21.96</v>
      </c>
      <c r="I189">
        <v>1232561.69</v>
      </c>
      <c r="J189">
        <v>31328.42</v>
      </c>
      <c r="K189">
        <v>1201233.27</v>
      </c>
      <c r="L189" s="1">
        <v>45279</v>
      </c>
      <c r="M189" s="1">
        <v>45368</v>
      </c>
      <c r="N189" t="s">
        <v>25</v>
      </c>
      <c r="O189" t="s">
        <v>36</v>
      </c>
      <c r="P189" t="s">
        <v>27</v>
      </c>
      <c r="Q189" t="s">
        <v>23</v>
      </c>
      <c r="R189" t="s">
        <v>28</v>
      </c>
      <c r="S189">
        <v>763100814</v>
      </c>
      <c r="T189" t="s">
        <v>61</v>
      </c>
    </row>
    <row r="190" spans="1:20" x14ac:dyDescent="0.3">
      <c r="A190" t="s">
        <v>255</v>
      </c>
      <c r="B190" t="s">
        <v>44</v>
      </c>
      <c r="C190" t="s">
        <v>88</v>
      </c>
      <c r="D190" t="s">
        <v>33</v>
      </c>
      <c r="E190" t="s">
        <v>24</v>
      </c>
      <c r="F190">
        <v>0.56000000000000005</v>
      </c>
      <c r="G190">
        <v>1401.94</v>
      </c>
      <c r="H190">
        <v>62.7</v>
      </c>
      <c r="I190">
        <v>49224.92</v>
      </c>
      <c r="J190">
        <v>34422.980000000003</v>
      </c>
      <c r="K190">
        <v>14801.94</v>
      </c>
      <c r="L190" s="1">
        <v>45108</v>
      </c>
      <c r="M190" s="1">
        <v>45094</v>
      </c>
      <c r="N190" t="s">
        <v>37</v>
      </c>
      <c r="O190" t="s">
        <v>36</v>
      </c>
      <c r="P190" t="s">
        <v>60</v>
      </c>
      <c r="Q190" t="s">
        <v>27</v>
      </c>
      <c r="S190">
        <v>724366125</v>
      </c>
      <c r="T190" t="s">
        <v>61</v>
      </c>
    </row>
    <row r="191" spans="1:20" x14ac:dyDescent="0.3">
      <c r="A191" t="s">
        <v>256</v>
      </c>
      <c r="B191" t="s">
        <v>21</v>
      </c>
      <c r="C191" t="s">
        <v>59</v>
      </c>
      <c r="D191" t="s">
        <v>33</v>
      </c>
      <c r="E191" t="s">
        <v>34</v>
      </c>
      <c r="F191">
        <v>9.1999999999999993</v>
      </c>
      <c r="G191">
        <v>2752.2</v>
      </c>
      <c r="H191">
        <v>94.02</v>
      </c>
      <c r="I191">
        <v>2380608.96</v>
      </c>
      <c r="J191">
        <v>3403.32</v>
      </c>
      <c r="K191">
        <v>2377205.64</v>
      </c>
      <c r="L191" s="1">
        <v>44938</v>
      </c>
      <c r="M191" s="1">
        <v>45193</v>
      </c>
      <c r="N191" t="s">
        <v>51</v>
      </c>
      <c r="O191" t="s">
        <v>27</v>
      </c>
      <c r="P191" t="s">
        <v>67</v>
      </c>
      <c r="Q191" t="s">
        <v>46</v>
      </c>
      <c r="R191" t="s">
        <v>28</v>
      </c>
      <c r="S191">
        <v>761642594</v>
      </c>
      <c r="T191" t="s">
        <v>42</v>
      </c>
    </row>
    <row r="192" spans="1:20" x14ac:dyDescent="0.3">
      <c r="A192" t="s">
        <v>257</v>
      </c>
      <c r="B192" t="s">
        <v>86</v>
      </c>
      <c r="C192" t="s">
        <v>22</v>
      </c>
      <c r="D192" t="s">
        <v>50</v>
      </c>
      <c r="E192" t="s">
        <v>24</v>
      </c>
      <c r="F192">
        <v>1.48</v>
      </c>
      <c r="G192">
        <v>1222.53</v>
      </c>
      <c r="H192">
        <v>156.84</v>
      </c>
      <c r="I192">
        <v>283777.58</v>
      </c>
      <c r="J192">
        <v>13289.59</v>
      </c>
      <c r="K192">
        <v>270487.99</v>
      </c>
      <c r="L192" s="1">
        <v>44956</v>
      </c>
      <c r="M192" s="1">
        <v>45102</v>
      </c>
      <c r="O192" t="s">
        <v>36</v>
      </c>
      <c r="P192" t="s">
        <v>41</v>
      </c>
      <c r="Q192" t="s">
        <v>46</v>
      </c>
      <c r="R192" t="s">
        <v>28</v>
      </c>
      <c r="S192">
        <v>787490893</v>
      </c>
      <c r="T192" t="s">
        <v>42</v>
      </c>
    </row>
    <row r="193" spans="1:20" x14ac:dyDescent="0.3">
      <c r="A193" t="s">
        <v>258</v>
      </c>
      <c r="B193" t="s">
        <v>65</v>
      </c>
      <c r="C193" t="s">
        <v>59</v>
      </c>
      <c r="D193" t="s">
        <v>33</v>
      </c>
      <c r="E193" t="s">
        <v>24</v>
      </c>
      <c r="F193">
        <v>10.74</v>
      </c>
      <c r="G193">
        <v>3039.01</v>
      </c>
      <c r="H193">
        <v>50.96</v>
      </c>
      <c r="I193">
        <v>1663281.78</v>
      </c>
      <c r="J193">
        <v>90462.7</v>
      </c>
      <c r="K193">
        <v>1572819.08</v>
      </c>
      <c r="L193" s="1">
        <v>45254</v>
      </c>
      <c r="M193" s="1">
        <v>45168</v>
      </c>
      <c r="N193" t="s">
        <v>66</v>
      </c>
      <c r="O193" t="s">
        <v>27</v>
      </c>
      <c r="P193" t="s">
        <v>60</v>
      </c>
      <c r="Q193" t="s">
        <v>59</v>
      </c>
      <c r="R193" t="s">
        <v>52</v>
      </c>
      <c r="S193">
        <v>785329037</v>
      </c>
      <c r="T193" t="s">
        <v>29</v>
      </c>
    </row>
    <row r="194" spans="1:20" x14ac:dyDescent="0.3">
      <c r="A194" t="s">
        <v>259</v>
      </c>
      <c r="B194" t="s">
        <v>59</v>
      </c>
      <c r="C194" t="s">
        <v>49</v>
      </c>
      <c r="D194" t="s">
        <v>50</v>
      </c>
      <c r="E194" t="s">
        <v>72</v>
      </c>
      <c r="F194">
        <v>7.27</v>
      </c>
      <c r="G194">
        <v>2785.15</v>
      </c>
      <c r="J194">
        <v>95402.41</v>
      </c>
      <c r="L194" s="1">
        <v>45174</v>
      </c>
      <c r="M194" s="1">
        <v>45129</v>
      </c>
      <c r="N194" t="s">
        <v>56</v>
      </c>
      <c r="O194" t="s">
        <v>27</v>
      </c>
      <c r="P194" t="s">
        <v>60</v>
      </c>
      <c r="Q194" t="s">
        <v>46</v>
      </c>
      <c r="R194" t="s">
        <v>28</v>
      </c>
      <c r="S194">
        <v>787388337</v>
      </c>
    </row>
    <row r="195" spans="1:20" x14ac:dyDescent="0.3">
      <c r="A195" t="s">
        <v>260</v>
      </c>
      <c r="B195" t="s">
        <v>39</v>
      </c>
      <c r="C195" t="s">
        <v>40</v>
      </c>
      <c r="D195" t="s">
        <v>23</v>
      </c>
      <c r="E195" t="s">
        <v>72</v>
      </c>
      <c r="F195">
        <v>8.9600000000000009</v>
      </c>
      <c r="G195">
        <v>2999.29</v>
      </c>
      <c r="H195">
        <v>142.5</v>
      </c>
      <c r="I195">
        <v>3829493.47</v>
      </c>
      <c r="J195">
        <v>49694.22</v>
      </c>
      <c r="K195">
        <v>3779799.25</v>
      </c>
      <c r="L195" s="1">
        <v>45147</v>
      </c>
      <c r="M195" s="1">
        <v>45163</v>
      </c>
      <c r="N195" t="s">
        <v>56</v>
      </c>
      <c r="O195" t="s">
        <v>70</v>
      </c>
      <c r="P195" t="s">
        <v>67</v>
      </c>
      <c r="Q195" t="s">
        <v>23</v>
      </c>
      <c r="R195" t="s">
        <v>27</v>
      </c>
      <c r="S195">
        <v>717901903</v>
      </c>
    </row>
    <row r="196" spans="1:20" x14ac:dyDescent="0.3">
      <c r="A196" t="s">
        <v>261</v>
      </c>
      <c r="B196" t="s">
        <v>58</v>
      </c>
      <c r="C196" t="s">
        <v>63</v>
      </c>
      <c r="D196" t="s">
        <v>50</v>
      </c>
      <c r="E196" t="s">
        <v>24</v>
      </c>
      <c r="G196">
        <v>1042.02</v>
      </c>
      <c r="H196">
        <v>63.9</v>
      </c>
      <c r="J196">
        <v>30071.67</v>
      </c>
      <c r="L196" s="1">
        <v>45287</v>
      </c>
      <c r="M196" s="1">
        <v>45057</v>
      </c>
      <c r="O196" t="s">
        <v>27</v>
      </c>
      <c r="P196" t="s">
        <v>67</v>
      </c>
      <c r="Q196" t="s">
        <v>46</v>
      </c>
      <c r="R196" t="s">
        <v>52</v>
      </c>
      <c r="S196">
        <v>765177213</v>
      </c>
    </row>
    <row r="197" spans="1:20" x14ac:dyDescent="0.3">
      <c r="A197" t="s">
        <v>262</v>
      </c>
      <c r="B197" t="s">
        <v>31</v>
      </c>
      <c r="C197" t="s">
        <v>78</v>
      </c>
      <c r="D197" t="s">
        <v>50</v>
      </c>
      <c r="E197" t="s">
        <v>72</v>
      </c>
      <c r="F197">
        <v>17.13</v>
      </c>
      <c r="G197">
        <v>3326.18</v>
      </c>
      <c r="H197">
        <v>89</v>
      </c>
      <c r="I197">
        <v>5070994.24</v>
      </c>
      <c r="J197">
        <v>21895.11</v>
      </c>
      <c r="K197">
        <v>5049099.13</v>
      </c>
      <c r="L197" s="1">
        <v>45127</v>
      </c>
      <c r="M197" s="1">
        <v>45319</v>
      </c>
      <c r="N197" t="s">
        <v>25</v>
      </c>
      <c r="O197" t="s">
        <v>26</v>
      </c>
      <c r="P197" t="s">
        <v>27</v>
      </c>
      <c r="Q197" t="s">
        <v>27</v>
      </c>
      <c r="R197" t="s">
        <v>28</v>
      </c>
      <c r="S197" t="s">
        <v>59</v>
      </c>
      <c r="T197" t="s">
        <v>37</v>
      </c>
    </row>
    <row r="198" spans="1:20" x14ac:dyDescent="0.3">
      <c r="A198" t="s">
        <v>263</v>
      </c>
      <c r="B198" t="s">
        <v>21</v>
      </c>
      <c r="C198" t="s">
        <v>88</v>
      </c>
      <c r="D198" t="s">
        <v>23</v>
      </c>
      <c r="E198" t="s">
        <v>24</v>
      </c>
      <c r="F198">
        <v>17.88</v>
      </c>
      <c r="G198">
        <v>4797.32</v>
      </c>
      <c r="H198">
        <v>104.36</v>
      </c>
      <c r="I198">
        <v>8951591.8800000008</v>
      </c>
      <c r="J198">
        <v>65037.46</v>
      </c>
      <c r="K198">
        <v>8886554.4199999999</v>
      </c>
      <c r="L198" s="1">
        <v>45145</v>
      </c>
      <c r="M198" s="1">
        <v>45100</v>
      </c>
      <c r="N198" t="s">
        <v>66</v>
      </c>
      <c r="O198" t="s">
        <v>26</v>
      </c>
      <c r="Q198" t="s">
        <v>23</v>
      </c>
      <c r="R198" t="s">
        <v>27</v>
      </c>
      <c r="S198">
        <v>784045292</v>
      </c>
      <c r="T198" t="s">
        <v>61</v>
      </c>
    </row>
    <row r="199" spans="1:20" x14ac:dyDescent="0.3">
      <c r="A199" t="s">
        <v>264</v>
      </c>
      <c r="B199" t="s">
        <v>21</v>
      </c>
      <c r="C199" t="s">
        <v>40</v>
      </c>
      <c r="D199" t="s">
        <v>23</v>
      </c>
      <c r="E199" t="s">
        <v>34</v>
      </c>
      <c r="F199">
        <v>12.48</v>
      </c>
      <c r="G199">
        <v>4956.46</v>
      </c>
      <c r="H199">
        <v>152.07</v>
      </c>
      <c r="I199">
        <v>9406536.3300000001</v>
      </c>
      <c r="J199">
        <v>4601.57</v>
      </c>
      <c r="K199">
        <v>9401934.7599999998</v>
      </c>
      <c r="L199" s="1">
        <v>44930</v>
      </c>
      <c r="M199" s="1">
        <v>45254</v>
      </c>
      <c r="O199" t="s">
        <v>26</v>
      </c>
      <c r="P199" t="s">
        <v>60</v>
      </c>
      <c r="Q199" t="s">
        <v>27</v>
      </c>
      <c r="R199" t="s">
        <v>28</v>
      </c>
      <c r="S199">
        <v>759555330</v>
      </c>
      <c r="T199" t="s">
        <v>37</v>
      </c>
    </row>
    <row r="200" spans="1:20" x14ac:dyDescent="0.3">
      <c r="A200" t="s">
        <v>265</v>
      </c>
      <c r="B200" t="s">
        <v>54</v>
      </c>
      <c r="C200" t="s">
        <v>88</v>
      </c>
      <c r="D200" t="s">
        <v>50</v>
      </c>
      <c r="E200" t="s">
        <v>59</v>
      </c>
      <c r="F200">
        <v>19.989999999999998</v>
      </c>
      <c r="G200">
        <v>773.38</v>
      </c>
      <c r="H200">
        <v>153.41999999999999</v>
      </c>
      <c r="I200">
        <v>2371852.67</v>
      </c>
      <c r="J200">
        <v>10943.14</v>
      </c>
      <c r="K200">
        <v>2360909.5299999998</v>
      </c>
      <c r="L200" s="1">
        <v>44953</v>
      </c>
      <c r="M200" s="1">
        <v>45065</v>
      </c>
      <c r="N200" t="s">
        <v>25</v>
      </c>
      <c r="O200" t="s">
        <v>59</v>
      </c>
      <c r="P200" t="s">
        <v>59</v>
      </c>
      <c r="Q200" t="s">
        <v>23</v>
      </c>
      <c r="R200" t="s">
        <v>52</v>
      </c>
      <c r="S200">
        <v>713176186</v>
      </c>
    </row>
    <row r="201" spans="1:20" x14ac:dyDescent="0.3">
      <c r="A201" t="s">
        <v>266</v>
      </c>
      <c r="B201" t="s">
        <v>58</v>
      </c>
      <c r="C201" t="s">
        <v>22</v>
      </c>
      <c r="D201" t="s">
        <v>50</v>
      </c>
      <c r="E201" t="s">
        <v>34</v>
      </c>
      <c r="F201">
        <v>14.89</v>
      </c>
      <c r="G201">
        <v>2003.36</v>
      </c>
      <c r="H201">
        <v>33.68</v>
      </c>
      <c r="I201">
        <v>1004675.42</v>
      </c>
      <c r="J201">
        <v>71395.75</v>
      </c>
      <c r="K201">
        <v>933279.67</v>
      </c>
      <c r="L201" s="1">
        <v>45221</v>
      </c>
      <c r="N201" t="s">
        <v>51</v>
      </c>
      <c r="O201" t="s">
        <v>70</v>
      </c>
      <c r="P201" t="s">
        <v>45</v>
      </c>
      <c r="Q201" t="s">
        <v>27</v>
      </c>
      <c r="R201" t="s">
        <v>28</v>
      </c>
      <c r="S201">
        <v>712823170</v>
      </c>
    </row>
    <row r="202" spans="1:20" x14ac:dyDescent="0.3">
      <c r="A202" t="s">
        <v>267</v>
      </c>
      <c r="B202" t="s">
        <v>44</v>
      </c>
      <c r="C202" t="s">
        <v>84</v>
      </c>
      <c r="D202" t="s">
        <v>33</v>
      </c>
      <c r="E202" t="s">
        <v>72</v>
      </c>
      <c r="F202">
        <v>15.74</v>
      </c>
      <c r="G202">
        <v>789.42</v>
      </c>
      <c r="H202">
        <v>100.6</v>
      </c>
      <c r="I202">
        <v>1250002.3600000001</v>
      </c>
      <c r="J202">
        <v>26226.31</v>
      </c>
      <c r="K202">
        <v>1223776.05</v>
      </c>
      <c r="L202" t="s">
        <v>37</v>
      </c>
      <c r="M202" s="1">
        <v>45071</v>
      </c>
      <c r="N202" t="s">
        <v>66</v>
      </c>
      <c r="O202" t="s">
        <v>36</v>
      </c>
      <c r="P202" t="s">
        <v>27</v>
      </c>
      <c r="Q202" t="s">
        <v>27</v>
      </c>
      <c r="R202" t="s">
        <v>52</v>
      </c>
      <c r="S202">
        <v>786460539</v>
      </c>
    </row>
    <row r="203" spans="1:20" x14ac:dyDescent="0.3">
      <c r="A203" t="s">
        <v>268</v>
      </c>
      <c r="C203" t="s">
        <v>49</v>
      </c>
      <c r="D203" t="s">
        <v>33</v>
      </c>
      <c r="F203">
        <v>14.79</v>
      </c>
      <c r="G203">
        <v>3160.63</v>
      </c>
      <c r="H203">
        <v>53.95</v>
      </c>
      <c r="I203">
        <v>2521931.4700000002</v>
      </c>
      <c r="J203">
        <v>59162.46</v>
      </c>
      <c r="K203">
        <v>2462769.0099999998</v>
      </c>
      <c r="L203" s="1">
        <v>45240</v>
      </c>
      <c r="M203" s="1">
        <v>45145</v>
      </c>
      <c r="N203" t="s">
        <v>25</v>
      </c>
      <c r="O203" t="s">
        <v>36</v>
      </c>
      <c r="P203" t="s">
        <v>37</v>
      </c>
      <c r="Q203" t="s">
        <v>23</v>
      </c>
      <c r="R203" t="s">
        <v>52</v>
      </c>
      <c r="S203">
        <v>745059710</v>
      </c>
      <c r="T203" t="s">
        <v>42</v>
      </c>
    </row>
    <row r="204" spans="1:20" x14ac:dyDescent="0.3">
      <c r="A204" t="s">
        <v>269</v>
      </c>
      <c r="B204" t="s">
        <v>39</v>
      </c>
      <c r="C204" t="s">
        <v>49</v>
      </c>
      <c r="D204" t="s">
        <v>23</v>
      </c>
      <c r="E204" t="s">
        <v>24</v>
      </c>
      <c r="F204">
        <v>11.35</v>
      </c>
      <c r="G204">
        <v>1124.45</v>
      </c>
      <c r="J204">
        <v>81447.360000000001</v>
      </c>
      <c r="L204" s="1">
        <v>45198</v>
      </c>
      <c r="M204" s="1">
        <v>45319</v>
      </c>
      <c r="N204" t="s">
        <v>25</v>
      </c>
      <c r="O204" t="s">
        <v>27</v>
      </c>
      <c r="P204" t="s">
        <v>27</v>
      </c>
      <c r="Q204" t="s">
        <v>27</v>
      </c>
      <c r="R204" t="s">
        <v>28</v>
      </c>
      <c r="S204">
        <v>778159587</v>
      </c>
      <c r="T204" t="s">
        <v>29</v>
      </c>
    </row>
    <row r="205" spans="1:20" x14ac:dyDescent="0.3">
      <c r="A205" t="s">
        <v>270</v>
      </c>
      <c r="B205" t="s">
        <v>54</v>
      </c>
      <c r="C205" t="s">
        <v>63</v>
      </c>
      <c r="D205" t="s">
        <v>33</v>
      </c>
      <c r="E205" t="s">
        <v>72</v>
      </c>
      <c r="F205">
        <v>11.42</v>
      </c>
      <c r="G205">
        <v>4305.6899999999996</v>
      </c>
      <c r="H205">
        <v>59.34</v>
      </c>
      <c r="I205">
        <v>2917805.94</v>
      </c>
      <c r="J205">
        <v>63751.59</v>
      </c>
      <c r="K205">
        <v>2854054.35</v>
      </c>
      <c r="M205" s="1">
        <v>45357</v>
      </c>
      <c r="N205" t="s">
        <v>51</v>
      </c>
      <c r="P205" t="s">
        <v>27</v>
      </c>
      <c r="Q205" t="s">
        <v>37</v>
      </c>
      <c r="R205" t="s">
        <v>27</v>
      </c>
      <c r="S205">
        <v>739920292</v>
      </c>
      <c r="T205" t="s">
        <v>61</v>
      </c>
    </row>
    <row r="206" spans="1:20" x14ac:dyDescent="0.3">
      <c r="A206" t="s">
        <v>271</v>
      </c>
      <c r="B206" t="s">
        <v>37</v>
      </c>
      <c r="C206" t="s">
        <v>22</v>
      </c>
      <c r="E206" t="s">
        <v>24</v>
      </c>
      <c r="F206">
        <v>16.350000000000001</v>
      </c>
      <c r="G206" t="s">
        <v>37</v>
      </c>
      <c r="H206">
        <v>147.54</v>
      </c>
      <c r="J206">
        <v>78728.850000000006</v>
      </c>
      <c r="L206" s="1">
        <v>45033</v>
      </c>
      <c r="M206" s="1">
        <v>45325</v>
      </c>
      <c r="N206" t="s">
        <v>25</v>
      </c>
      <c r="O206" t="s">
        <v>70</v>
      </c>
      <c r="P206" t="s">
        <v>67</v>
      </c>
      <c r="Q206" t="s">
        <v>27</v>
      </c>
      <c r="R206" t="s">
        <v>52</v>
      </c>
      <c r="S206">
        <v>747295260</v>
      </c>
    </row>
    <row r="207" spans="1:20" x14ac:dyDescent="0.3">
      <c r="A207" t="s">
        <v>272</v>
      </c>
      <c r="B207" t="s">
        <v>90</v>
      </c>
      <c r="C207" t="s">
        <v>49</v>
      </c>
      <c r="D207" t="s">
        <v>23</v>
      </c>
      <c r="E207" t="s">
        <v>72</v>
      </c>
      <c r="F207">
        <v>10.56</v>
      </c>
      <c r="G207">
        <v>793.35</v>
      </c>
      <c r="H207">
        <v>40.130000000000003</v>
      </c>
      <c r="I207">
        <v>336200.15</v>
      </c>
      <c r="J207">
        <v>94599.83</v>
      </c>
      <c r="K207">
        <v>241600.32</v>
      </c>
      <c r="L207" s="1">
        <v>45115</v>
      </c>
      <c r="M207" s="1">
        <v>45366</v>
      </c>
      <c r="N207" t="s">
        <v>56</v>
      </c>
      <c r="O207" t="s">
        <v>26</v>
      </c>
      <c r="P207" t="s">
        <v>60</v>
      </c>
      <c r="Q207" t="s">
        <v>46</v>
      </c>
      <c r="R207" t="s">
        <v>28</v>
      </c>
      <c r="S207">
        <v>744188276</v>
      </c>
    </row>
    <row r="208" spans="1:20" x14ac:dyDescent="0.3">
      <c r="A208" t="s">
        <v>273</v>
      </c>
      <c r="B208" t="s">
        <v>65</v>
      </c>
      <c r="C208" t="s">
        <v>80</v>
      </c>
      <c r="D208" t="s">
        <v>23</v>
      </c>
      <c r="E208" t="s">
        <v>72</v>
      </c>
      <c r="F208">
        <v>9.58</v>
      </c>
      <c r="G208">
        <v>1123.79</v>
      </c>
      <c r="H208">
        <v>96.4</v>
      </c>
      <c r="I208">
        <v>1037833.55</v>
      </c>
      <c r="J208">
        <v>8607.2199999999993</v>
      </c>
      <c r="K208">
        <v>1029226.33</v>
      </c>
      <c r="L208" s="1">
        <v>45094</v>
      </c>
      <c r="M208" s="1">
        <v>45065</v>
      </c>
      <c r="N208" t="s">
        <v>25</v>
      </c>
      <c r="O208" t="s">
        <v>26</v>
      </c>
      <c r="Q208" t="s">
        <v>23</v>
      </c>
      <c r="R208" t="s">
        <v>27</v>
      </c>
      <c r="S208">
        <v>775579548</v>
      </c>
    </row>
    <row r="209" spans="1:20" x14ac:dyDescent="0.3">
      <c r="A209" t="s">
        <v>274</v>
      </c>
      <c r="B209" t="s">
        <v>86</v>
      </c>
      <c r="C209" t="s">
        <v>63</v>
      </c>
      <c r="D209" t="s">
        <v>33</v>
      </c>
      <c r="E209" t="s">
        <v>72</v>
      </c>
      <c r="F209">
        <v>14.63</v>
      </c>
      <c r="G209">
        <v>1505.5</v>
      </c>
      <c r="H209">
        <v>46.99</v>
      </c>
      <c r="I209">
        <v>1034976.6</v>
      </c>
      <c r="J209">
        <v>34183.94</v>
      </c>
      <c r="K209">
        <v>1000792.66</v>
      </c>
      <c r="L209" s="1">
        <v>45099</v>
      </c>
      <c r="M209" s="1">
        <v>45219</v>
      </c>
      <c r="N209" t="s">
        <v>51</v>
      </c>
      <c r="O209" t="s">
        <v>26</v>
      </c>
      <c r="P209" t="s">
        <v>45</v>
      </c>
      <c r="Q209" t="s">
        <v>23</v>
      </c>
      <c r="R209" t="s">
        <v>27</v>
      </c>
      <c r="S209">
        <v>747338124</v>
      </c>
      <c r="T209" t="s">
        <v>42</v>
      </c>
    </row>
    <row r="210" spans="1:20" x14ac:dyDescent="0.3">
      <c r="A210" t="s">
        <v>275</v>
      </c>
      <c r="B210" t="s">
        <v>90</v>
      </c>
      <c r="C210" t="s">
        <v>80</v>
      </c>
      <c r="D210" t="s">
        <v>50</v>
      </c>
      <c r="E210" t="s">
        <v>72</v>
      </c>
      <c r="F210">
        <v>10.43</v>
      </c>
      <c r="H210">
        <v>55.11</v>
      </c>
      <c r="J210">
        <v>5701.64</v>
      </c>
      <c r="L210" s="1">
        <v>44960</v>
      </c>
      <c r="M210" s="1">
        <v>45163</v>
      </c>
      <c r="N210" t="s">
        <v>51</v>
      </c>
      <c r="O210" t="s">
        <v>27</v>
      </c>
      <c r="P210" t="s">
        <v>27</v>
      </c>
      <c r="Q210" t="s">
        <v>46</v>
      </c>
      <c r="R210" t="s">
        <v>52</v>
      </c>
      <c r="S210">
        <v>756397338</v>
      </c>
    </row>
    <row r="211" spans="1:20" x14ac:dyDescent="0.3">
      <c r="A211" t="s">
        <v>276</v>
      </c>
      <c r="B211" t="s">
        <v>90</v>
      </c>
      <c r="C211" t="s">
        <v>78</v>
      </c>
      <c r="D211" t="s">
        <v>23</v>
      </c>
      <c r="E211" t="s">
        <v>72</v>
      </c>
      <c r="F211">
        <v>15.34</v>
      </c>
      <c r="G211">
        <v>2552.15</v>
      </c>
      <c r="H211">
        <v>36.85</v>
      </c>
      <c r="I211">
        <v>1442676.8</v>
      </c>
      <c r="J211">
        <v>61066.38</v>
      </c>
      <c r="K211">
        <v>1381610.42</v>
      </c>
      <c r="L211" s="1">
        <v>45259</v>
      </c>
      <c r="M211" s="1">
        <v>45283</v>
      </c>
      <c r="N211" t="s">
        <v>25</v>
      </c>
      <c r="O211" t="s">
        <v>70</v>
      </c>
      <c r="P211" t="s">
        <v>41</v>
      </c>
      <c r="Q211" t="s">
        <v>27</v>
      </c>
      <c r="R211" t="s">
        <v>27</v>
      </c>
      <c r="S211">
        <v>771070189</v>
      </c>
      <c r="T211" t="s">
        <v>61</v>
      </c>
    </row>
    <row r="212" spans="1:20" x14ac:dyDescent="0.3">
      <c r="A212" t="s">
        <v>277</v>
      </c>
      <c r="C212" t="s">
        <v>40</v>
      </c>
      <c r="D212" t="s">
        <v>50</v>
      </c>
      <c r="E212" t="s">
        <v>24</v>
      </c>
      <c r="F212">
        <v>11.67</v>
      </c>
      <c r="G212">
        <v>4626.75</v>
      </c>
      <c r="H212">
        <v>152.94</v>
      </c>
      <c r="I212">
        <v>8257868.7400000002</v>
      </c>
      <c r="J212">
        <v>7197.89</v>
      </c>
      <c r="K212">
        <v>8250670.8499999996</v>
      </c>
      <c r="L212" s="1">
        <v>45119</v>
      </c>
      <c r="M212" s="1">
        <v>45330</v>
      </c>
      <c r="N212" t="s">
        <v>51</v>
      </c>
      <c r="O212" t="s">
        <v>26</v>
      </c>
      <c r="P212" t="s">
        <v>41</v>
      </c>
      <c r="Q212" t="s">
        <v>59</v>
      </c>
      <c r="R212" t="s">
        <v>52</v>
      </c>
      <c r="S212">
        <v>731367172</v>
      </c>
      <c r="T212" t="s">
        <v>29</v>
      </c>
    </row>
    <row r="213" spans="1:20" x14ac:dyDescent="0.3">
      <c r="A213" t="s">
        <v>278</v>
      </c>
      <c r="B213" t="s">
        <v>58</v>
      </c>
      <c r="C213" t="s">
        <v>59</v>
      </c>
      <c r="D213" t="s">
        <v>33</v>
      </c>
      <c r="E213" t="s">
        <v>24</v>
      </c>
      <c r="F213">
        <v>9.09</v>
      </c>
      <c r="G213">
        <v>4147.43</v>
      </c>
      <c r="H213">
        <v>138.18</v>
      </c>
      <c r="I213">
        <v>5209405.17</v>
      </c>
      <c r="J213">
        <v>40729.919999999998</v>
      </c>
      <c r="K213">
        <v>5168675.25</v>
      </c>
      <c r="M213" s="1">
        <v>45233</v>
      </c>
      <c r="N213" t="s">
        <v>25</v>
      </c>
      <c r="O213" t="s">
        <v>70</v>
      </c>
      <c r="P213" t="s">
        <v>60</v>
      </c>
      <c r="Q213" t="s">
        <v>46</v>
      </c>
      <c r="R213" t="s">
        <v>27</v>
      </c>
      <c r="S213">
        <v>722448136</v>
      </c>
    </row>
    <row r="214" spans="1:20" x14ac:dyDescent="0.3">
      <c r="A214" t="s">
        <v>279</v>
      </c>
      <c r="B214" t="s">
        <v>54</v>
      </c>
      <c r="C214" t="s">
        <v>84</v>
      </c>
      <c r="D214" t="s">
        <v>33</v>
      </c>
      <c r="E214" t="s">
        <v>59</v>
      </c>
      <c r="F214">
        <v>16.440000000000001</v>
      </c>
      <c r="G214">
        <v>2548.33</v>
      </c>
      <c r="H214">
        <v>149.56</v>
      </c>
      <c r="I214">
        <v>6265748.1799999997</v>
      </c>
      <c r="J214">
        <v>99595.59</v>
      </c>
      <c r="K214">
        <v>6166152.5899999999</v>
      </c>
      <c r="L214" s="1">
        <v>44938</v>
      </c>
      <c r="M214" s="1">
        <v>45376</v>
      </c>
      <c r="N214" t="s">
        <v>35</v>
      </c>
      <c r="O214" t="s">
        <v>26</v>
      </c>
      <c r="P214" t="s">
        <v>67</v>
      </c>
      <c r="Q214" t="s">
        <v>46</v>
      </c>
      <c r="R214" t="s">
        <v>28</v>
      </c>
      <c r="S214">
        <v>783227889</v>
      </c>
    </row>
    <row r="215" spans="1:20" x14ac:dyDescent="0.3">
      <c r="A215" t="s">
        <v>280</v>
      </c>
      <c r="B215" t="s">
        <v>65</v>
      </c>
      <c r="C215" t="s">
        <v>84</v>
      </c>
      <c r="E215" t="s">
        <v>72</v>
      </c>
      <c r="F215">
        <v>2.5499999999999998</v>
      </c>
      <c r="G215" t="s">
        <v>37</v>
      </c>
      <c r="H215">
        <v>111.51</v>
      </c>
      <c r="J215">
        <v>65188.69</v>
      </c>
      <c r="L215" s="1">
        <v>45239</v>
      </c>
      <c r="M215" s="1">
        <v>45339</v>
      </c>
      <c r="O215" t="s">
        <v>27</v>
      </c>
      <c r="P215" t="s">
        <v>27</v>
      </c>
      <c r="Q215" t="s">
        <v>23</v>
      </c>
      <c r="R215" t="s">
        <v>28</v>
      </c>
      <c r="S215">
        <v>713704481</v>
      </c>
    </row>
    <row r="216" spans="1:20" x14ac:dyDescent="0.3">
      <c r="A216" t="s">
        <v>281</v>
      </c>
      <c r="B216" t="s">
        <v>90</v>
      </c>
      <c r="C216" t="s">
        <v>49</v>
      </c>
      <c r="D216" t="s">
        <v>23</v>
      </c>
      <c r="E216" t="s">
        <v>72</v>
      </c>
      <c r="F216">
        <v>11.07</v>
      </c>
      <c r="G216">
        <v>3773.85</v>
      </c>
      <c r="H216">
        <v>153.56</v>
      </c>
      <c r="I216">
        <v>6415202.3300000001</v>
      </c>
      <c r="J216">
        <v>85395.68</v>
      </c>
      <c r="K216">
        <v>6329806.6500000004</v>
      </c>
      <c r="L216" s="1">
        <v>45230</v>
      </c>
      <c r="M216" s="1">
        <v>45088</v>
      </c>
      <c r="N216" t="s">
        <v>25</v>
      </c>
      <c r="O216" t="s">
        <v>36</v>
      </c>
      <c r="P216" t="s">
        <v>45</v>
      </c>
      <c r="Q216" t="s">
        <v>27</v>
      </c>
      <c r="R216" t="s">
        <v>28</v>
      </c>
      <c r="S216">
        <v>758024342</v>
      </c>
      <c r="T216" t="s">
        <v>42</v>
      </c>
    </row>
    <row r="217" spans="1:20" x14ac:dyDescent="0.3">
      <c r="A217" t="s">
        <v>282</v>
      </c>
      <c r="B217" t="s">
        <v>86</v>
      </c>
      <c r="C217" t="s">
        <v>40</v>
      </c>
      <c r="D217" t="s">
        <v>33</v>
      </c>
      <c r="E217" t="s">
        <v>37</v>
      </c>
      <c r="F217">
        <v>14.59</v>
      </c>
      <c r="G217">
        <v>2571.96</v>
      </c>
      <c r="H217">
        <v>52.6</v>
      </c>
      <c r="I217">
        <v>1973809.55</v>
      </c>
      <c r="J217">
        <v>52632.72</v>
      </c>
      <c r="K217">
        <v>1921176.83</v>
      </c>
      <c r="L217" s="1">
        <v>44946</v>
      </c>
      <c r="M217" s="1">
        <v>45203</v>
      </c>
      <c r="N217" t="s">
        <v>66</v>
      </c>
      <c r="O217" t="s">
        <v>59</v>
      </c>
      <c r="P217" t="s">
        <v>41</v>
      </c>
      <c r="Q217" t="s">
        <v>23</v>
      </c>
      <c r="R217" t="s">
        <v>52</v>
      </c>
      <c r="S217">
        <v>719121552</v>
      </c>
      <c r="T217" t="s">
        <v>29</v>
      </c>
    </row>
    <row r="218" spans="1:20" x14ac:dyDescent="0.3">
      <c r="A218" t="s">
        <v>283</v>
      </c>
      <c r="B218" t="s">
        <v>31</v>
      </c>
      <c r="C218" t="s">
        <v>59</v>
      </c>
      <c r="D218" t="s">
        <v>33</v>
      </c>
      <c r="E218" t="s">
        <v>37</v>
      </c>
      <c r="F218">
        <v>17.010000000000002</v>
      </c>
      <c r="G218">
        <v>3813.05</v>
      </c>
      <c r="H218">
        <v>191.55</v>
      </c>
      <c r="I218">
        <v>12423929.26</v>
      </c>
      <c r="J218">
        <v>98332.24</v>
      </c>
      <c r="K218">
        <v>12325597.02</v>
      </c>
      <c r="L218" s="1">
        <v>45089</v>
      </c>
      <c r="M218" s="1">
        <v>45331</v>
      </c>
      <c r="N218" t="s">
        <v>25</v>
      </c>
      <c r="O218" t="s">
        <v>26</v>
      </c>
      <c r="P218" t="s">
        <v>60</v>
      </c>
      <c r="Q218" t="s">
        <v>23</v>
      </c>
      <c r="R218" t="s">
        <v>27</v>
      </c>
      <c r="S218">
        <v>736687537</v>
      </c>
      <c r="T218" t="s">
        <v>61</v>
      </c>
    </row>
    <row r="219" spans="1:20" x14ac:dyDescent="0.3">
      <c r="A219" t="s">
        <v>284</v>
      </c>
      <c r="B219" t="s">
        <v>48</v>
      </c>
      <c r="C219" t="s">
        <v>32</v>
      </c>
      <c r="E219" t="s">
        <v>34</v>
      </c>
      <c r="F219">
        <v>7.13</v>
      </c>
      <c r="G219">
        <v>4819.17</v>
      </c>
      <c r="H219">
        <v>65.61</v>
      </c>
      <c r="I219">
        <v>2254404.35</v>
      </c>
      <c r="J219">
        <v>53056.94</v>
      </c>
      <c r="K219">
        <v>2201347.41</v>
      </c>
      <c r="L219" s="1">
        <v>45246</v>
      </c>
      <c r="M219" s="1">
        <v>45210</v>
      </c>
      <c r="N219" t="s">
        <v>51</v>
      </c>
      <c r="O219" t="s">
        <v>27</v>
      </c>
      <c r="P219" t="s">
        <v>45</v>
      </c>
      <c r="Q219" t="s">
        <v>27</v>
      </c>
      <c r="R219" t="s">
        <v>27</v>
      </c>
      <c r="S219">
        <v>743704923</v>
      </c>
    </row>
    <row r="220" spans="1:20" x14ac:dyDescent="0.3">
      <c r="A220" t="s">
        <v>285</v>
      </c>
      <c r="B220" t="s">
        <v>44</v>
      </c>
      <c r="C220" t="s">
        <v>84</v>
      </c>
      <c r="D220" t="s">
        <v>33</v>
      </c>
      <c r="E220" t="s">
        <v>24</v>
      </c>
      <c r="F220">
        <v>6.85</v>
      </c>
      <c r="G220">
        <v>601.02</v>
      </c>
      <c r="H220">
        <v>42.78</v>
      </c>
      <c r="I220">
        <v>176124.7</v>
      </c>
      <c r="J220">
        <v>41782.089999999997</v>
      </c>
      <c r="K220">
        <v>134342.60999999999</v>
      </c>
      <c r="L220" s="1">
        <v>45012</v>
      </c>
      <c r="M220" s="1">
        <v>45203</v>
      </c>
      <c r="N220" t="s">
        <v>56</v>
      </c>
      <c r="O220" t="s">
        <v>36</v>
      </c>
      <c r="P220" t="s">
        <v>41</v>
      </c>
      <c r="Q220" t="s">
        <v>23</v>
      </c>
      <c r="R220" t="s">
        <v>52</v>
      </c>
      <c r="S220">
        <v>784252420</v>
      </c>
      <c r="T220" t="s">
        <v>42</v>
      </c>
    </row>
    <row r="221" spans="1:20" x14ac:dyDescent="0.3">
      <c r="A221" t="s">
        <v>286</v>
      </c>
      <c r="B221" t="s">
        <v>90</v>
      </c>
      <c r="C221" t="s">
        <v>63</v>
      </c>
      <c r="D221" t="s">
        <v>33</v>
      </c>
      <c r="E221" t="s">
        <v>72</v>
      </c>
      <c r="F221">
        <v>15.61</v>
      </c>
      <c r="G221">
        <v>3568.8</v>
      </c>
      <c r="H221">
        <v>15.33</v>
      </c>
      <c r="I221">
        <v>854018.48</v>
      </c>
      <c r="J221">
        <v>55866.79</v>
      </c>
      <c r="K221">
        <v>798151.69</v>
      </c>
      <c r="L221" s="1">
        <v>45287</v>
      </c>
      <c r="M221" s="1">
        <v>45358</v>
      </c>
      <c r="N221" t="s">
        <v>56</v>
      </c>
      <c r="O221" t="s">
        <v>27</v>
      </c>
      <c r="P221" t="s">
        <v>67</v>
      </c>
      <c r="Q221" t="s">
        <v>46</v>
      </c>
      <c r="R221" t="s">
        <v>27</v>
      </c>
      <c r="S221">
        <v>788339168</v>
      </c>
    </row>
    <row r="222" spans="1:20" x14ac:dyDescent="0.3">
      <c r="A222" t="s">
        <v>287</v>
      </c>
      <c r="B222" t="s">
        <v>86</v>
      </c>
      <c r="C222" t="s">
        <v>55</v>
      </c>
      <c r="E222" t="s">
        <v>72</v>
      </c>
      <c r="F222">
        <v>15.69</v>
      </c>
      <c r="G222">
        <v>3303.4</v>
      </c>
      <c r="H222">
        <v>85.59</v>
      </c>
      <c r="I222">
        <v>4436159.3099999996</v>
      </c>
      <c r="J222">
        <v>40866.93</v>
      </c>
      <c r="K222">
        <v>4395292.38</v>
      </c>
      <c r="L222" s="1">
        <v>45197</v>
      </c>
      <c r="M222" s="1">
        <v>45144</v>
      </c>
      <c r="N222" t="s">
        <v>25</v>
      </c>
      <c r="O222" t="s">
        <v>36</v>
      </c>
      <c r="P222" t="s">
        <v>37</v>
      </c>
      <c r="Q222" t="s">
        <v>46</v>
      </c>
      <c r="R222" t="s">
        <v>52</v>
      </c>
      <c r="T222" t="s">
        <v>61</v>
      </c>
    </row>
    <row r="223" spans="1:20" x14ac:dyDescent="0.3">
      <c r="A223" t="s">
        <v>288</v>
      </c>
      <c r="B223" t="s">
        <v>21</v>
      </c>
      <c r="C223" t="s">
        <v>78</v>
      </c>
      <c r="D223" t="s">
        <v>50</v>
      </c>
      <c r="E223" t="s">
        <v>72</v>
      </c>
      <c r="F223">
        <v>3.01</v>
      </c>
      <c r="G223">
        <v>4660.43</v>
      </c>
      <c r="H223">
        <v>28.46</v>
      </c>
      <c r="I223">
        <v>399233.87</v>
      </c>
      <c r="J223">
        <v>54424.29</v>
      </c>
      <c r="K223">
        <v>344809.58</v>
      </c>
      <c r="L223" s="1">
        <v>45112</v>
      </c>
      <c r="M223" s="1">
        <v>45262</v>
      </c>
      <c r="N223" t="s">
        <v>35</v>
      </c>
      <c r="O223" t="s">
        <v>36</v>
      </c>
      <c r="P223" t="s">
        <v>67</v>
      </c>
      <c r="Q223" t="s">
        <v>27</v>
      </c>
      <c r="R223" t="s">
        <v>28</v>
      </c>
      <c r="S223">
        <v>718181586</v>
      </c>
    </row>
    <row r="224" spans="1:20" x14ac:dyDescent="0.3">
      <c r="A224" t="s">
        <v>289</v>
      </c>
      <c r="B224" t="s">
        <v>54</v>
      </c>
      <c r="C224" t="s">
        <v>80</v>
      </c>
      <c r="D224" t="s">
        <v>33</v>
      </c>
      <c r="E224" t="s">
        <v>34</v>
      </c>
      <c r="F224">
        <v>2.93</v>
      </c>
      <c r="G224">
        <v>2312.2199999999998</v>
      </c>
      <c r="H224">
        <v>57.74</v>
      </c>
      <c r="I224">
        <v>391177.22</v>
      </c>
      <c r="J224">
        <v>9908.09</v>
      </c>
      <c r="K224">
        <v>381269.13</v>
      </c>
      <c r="M224" s="1">
        <v>45360</v>
      </c>
      <c r="N224" t="s">
        <v>51</v>
      </c>
      <c r="O224" t="s">
        <v>26</v>
      </c>
      <c r="P224" t="s">
        <v>67</v>
      </c>
      <c r="Q224" t="s">
        <v>27</v>
      </c>
      <c r="S224">
        <v>736687537</v>
      </c>
    </row>
    <row r="225" spans="1:20" x14ac:dyDescent="0.3">
      <c r="A225" t="s">
        <v>290</v>
      </c>
      <c r="B225" t="s">
        <v>44</v>
      </c>
      <c r="C225" t="s">
        <v>40</v>
      </c>
      <c r="E225" t="s">
        <v>24</v>
      </c>
      <c r="F225">
        <v>11.52</v>
      </c>
      <c r="G225">
        <v>4037.9</v>
      </c>
      <c r="H225">
        <v>184.7</v>
      </c>
      <c r="I225">
        <v>8591617.5</v>
      </c>
      <c r="J225">
        <v>70248.25</v>
      </c>
      <c r="K225">
        <v>8521369.25</v>
      </c>
      <c r="L225" s="1">
        <v>45175</v>
      </c>
      <c r="M225" s="1">
        <v>45080</v>
      </c>
      <c r="N225" t="s">
        <v>51</v>
      </c>
      <c r="O225" t="s">
        <v>37</v>
      </c>
      <c r="P225" t="s">
        <v>45</v>
      </c>
      <c r="Q225" t="s">
        <v>27</v>
      </c>
      <c r="R225" t="s">
        <v>37</v>
      </c>
      <c r="S225">
        <v>756843172</v>
      </c>
      <c r="T225" t="s">
        <v>61</v>
      </c>
    </row>
    <row r="226" spans="1:20" x14ac:dyDescent="0.3">
      <c r="A226" t="s">
        <v>291</v>
      </c>
      <c r="B226" t="s">
        <v>39</v>
      </c>
      <c r="C226" t="s">
        <v>80</v>
      </c>
      <c r="D226" t="s">
        <v>50</v>
      </c>
      <c r="E226" t="s">
        <v>37</v>
      </c>
      <c r="F226">
        <v>1.24</v>
      </c>
      <c r="G226">
        <v>1972.88</v>
      </c>
      <c r="H226">
        <v>167.87</v>
      </c>
      <c r="I226">
        <v>410672.33</v>
      </c>
      <c r="J226">
        <v>58703.53</v>
      </c>
      <c r="K226">
        <v>351968.8</v>
      </c>
      <c r="L226" s="1">
        <v>44953</v>
      </c>
      <c r="M226" s="1">
        <v>45293</v>
      </c>
      <c r="N226" t="s">
        <v>51</v>
      </c>
      <c r="P226" t="s">
        <v>67</v>
      </c>
      <c r="Q226" t="s">
        <v>27</v>
      </c>
      <c r="R226" t="s">
        <v>27</v>
      </c>
      <c r="S226">
        <v>763481198</v>
      </c>
    </row>
    <row r="227" spans="1:20" x14ac:dyDescent="0.3">
      <c r="A227" t="s">
        <v>292</v>
      </c>
      <c r="B227" t="s">
        <v>86</v>
      </c>
      <c r="C227" t="s">
        <v>22</v>
      </c>
      <c r="D227" t="s">
        <v>23</v>
      </c>
      <c r="E227" t="s">
        <v>34</v>
      </c>
      <c r="F227">
        <v>2.13</v>
      </c>
      <c r="G227">
        <v>2614.41</v>
      </c>
      <c r="H227">
        <v>81.02</v>
      </c>
      <c r="I227">
        <v>451175.53</v>
      </c>
      <c r="J227">
        <v>9427.68</v>
      </c>
      <c r="K227">
        <v>441747.85</v>
      </c>
      <c r="L227" s="1">
        <v>45143</v>
      </c>
      <c r="M227" s="1">
        <v>45275</v>
      </c>
      <c r="N227" t="s">
        <v>35</v>
      </c>
      <c r="O227" t="s">
        <v>27</v>
      </c>
      <c r="P227" t="s">
        <v>67</v>
      </c>
      <c r="Q227" t="s">
        <v>27</v>
      </c>
      <c r="R227" t="s">
        <v>52</v>
      </c>
      <c r="S227">
        <v>747393469</v>
      </c>
    </row>
    <row r="228" spans="1:20" x14ac:dyDescent="0.3">
      <c r="A228" t="s">
        <v>293</v>
      </c>
      <c r="B228" t="s">
        <v>39</v>
      </c>
      <c r="C228" t="s">
        <v>55</v>
      </c>
      <c r="D228" t="s">
        <v>23</v>
      </c>
      <c r="E228" t="s">
        <v>24</v>
      </c>
      <c r="F228">
        <v>2.59</v>
      </c>
      <c r="G228">
        <v>990.45</v>
      </c>
      <c r="H228">
        <v>83.33</v>
      </c>
      <c r="I228">
        <v>213763.57</v>
      </c>
      <c r="J228" t="s">
        <v>59</v>
      </c>
      <c r="L228" s="1">
        <v>45059</v>
      </c>
      <c r="M228" s="1">
        <v>45094</v>
      </c>
      <c r="N228" t="s">
        <v>25</v>
      </c>
      <c r="O228" t="s">
        <v>26</v>
      </c>
      <c r="P228" t="s">
        <v>27</v>
      </c>
      <c r="Q228" t="s">
        <v>23</v>
      </c>
      <c r="R228" t="s">
        <v>27</v>
      </c>
      <c r="S228">
        <v>735808537</v>
      </c>
      <c r="T228" t="s">
        <v>42</v>
      </c>
    </row>
    <row r="229" spans="1:20" x14ac:dyDescent="0.3">
      <c r="A229" t="s">
        <v>294</v>
      </c>
      <c r="B229" t="s">
        <v>86</v>
      </c>
      <c r="C229" t="s">
        <v>84</v>
      </c>
      <c r="D229" t="s">
        <v>50</v>
      </c>
      <c r="E229" t="s">
        <v>34</v>
      </c>
      <c r="F229">
        <v>5.04</v>
      </c>
      <c r="G229">
        <v>2528.4</v>
      </c>
      <c r="H229">
        <v>156.76</v>
      </c>
      <c r="I229">
        <v>1997614</v>
      </c>
      <c r="J229">
        <v>40669.760000000002</v>
      </c>
      <c r="K229">
        <v>1956944.24</v>
      </c>
      <c r="L229" s="1">
        <v>44980</v>
      </c>
      <c r="M229" s="1">
        <v>45184</v>
      </c>
      <c r="N229" t="s">
        <v>35</v>
      </c>
      <c r="O229" t="s">
        <v>70</v>
      </c>
      <c r="P229" t="s">
        <v>27</v>
      </c>
      <c r="Q229" t="s">
        <v>27</v>
      </c>
      <c r="R229" t="s">
        <v>27</v>
      </c>
      <c r="S229">
        <v>749823450</v>
      </c>
    </row>
    <row r="230" spans="1:20" x14ac:dyDescent="0.3">
      <c r="A230" t="s">
        <v>295</v>
      </c>
      <c r="B230" t="s">
        <v>54</v>
      </c>
      <c r="C230" t="s">
        <v>88</v>
      </c>
      <c r="D230" t="s">
        <v>23</v>
      </c>
      <c r="E230" t="s">
        <v>34</v>
      </c>
      <c r="F230">
        <v>2.92</v>
      </c>
      <c r="G230">
        <v>1212.6400000000001</v>
      </c>
      <c r="H230">
        <v>163.43</v>
      </c>
      <c r="I230">
        <v>578690.73</v>
      </c>
      <c r="J230">
        <v>30572.62</v>
      </c>
      <c r="K230">
        <v>548118.11</v>
      </c>
      <c r="L230" s="1">
        <v>45212</v>
      </c>
      <c r="M230" s="1">
        <v>45237</v>
      </c>
      <c r="N230" t="s">
        <v>51</v>
      </c>
      <c r="O230" t="s">
        <v>27</v>
      </c>
      <c r="P230" t="s">
        <v>67</v>
      </c>
      <c r="Q230" t="s">
        <v>46</v>
      </c>
      <c r="R230" t="s">
        <v>28</v>
      </c>
      <c r="S230">
        <v>741944441</v>
      </c>
    </row>
    <row r="231" spans="1:20" x14ac:dyDescent="0.3">
      <c r="A231" t="s">
        <v>296</v>
      </c>
      <c r="B231" t="s">
        <v>54</v>
      </c>
      <c r="C231" t="s">
        <v>32</v>
      </c>
      <c r="D231" t="s">
        <v>23</v>
      </c>
      <c r="E231" t="s">
        <v>34</v>
      </c>
      <c r="F231">
        <v>5.23</v>
      </c>
      <c r="G231">
        <v>885.29</v>
      </c>
      <c r="H231">
        <v>177.46</v>
      </c>
      <c r="I231">
        <v>821651.64</v>
      </c>
      <c r="J231">
        <v>91161.17</v>
      </c>
      <c r="K231">
        <v>730490.47</v>
      </c>
      <c r="L231" s="1">
        <v>45191</v>
      </c>
      <c r="M231" s="1">
        <v>45263</v>
      </c>
      <c r="N231" t="s">
        <v>25</v>
      </c>
      <c r="O231" t="s">
        <v>26</v>
      </c>
      <c r="P231" t="s">
        <v>27</v>
      </c>
      <c r="Q231" t="s">
        <v>46</v>
      </c>
      <c r="R231" t="s">
        <v>27</v>
      </c>
      <c r="S231">
        <v>784252722</v>
      </c>
      <c r="T231" t="s">
        <v>29</v>
      </c>
    </row>
    <row r="232" spans="1:20" x14ac:dyDescent="0.3">
      <c r="A232" t="s">
        <v>297</v>
      </c>
      <c r="B232" t="s">
        <v>58</v>
      </c>
      <c r="C232" t="s">
        <v>88</v>
      </c>
      <c r="D232" t="s">
        <v>37</v>
      </c>
      <c r="E232" t="s">
        <v>34</v>
      </c>
      <c r="F232" t="s">
        <v>37</v>
      </c>
      <c r="G232">
        <v>4745.1400000000003</v>
      </c>
      <c r="H232">
        <v>18.96</v>
      </c>
      <c r="J232">
        <v>73366.25</v>
      </c>
      <c r="L232" s="1">
        <v>44970</v>
      </c>
      <c r="M232" s="1">
        <v>45220</v>
      </c>
      <c r="N232" t="s">
        <v>56</v>
      </c>
      <c r="O232" t="s">
        <v>36</v>
      </c>
      <c r="P232" t="s">
        <v>67</v>
      </c>
      <c r="Q232" t="s">
        <v>27</v>
      </c>
      <c r="R232" t="s">
        <v>52</v>
      </c>
      <c r="S232">
        <v>723718431</v>
      </c>
      <c r="T232" t="s">
        <v>61</v>
      </c>
    </row>
    <row r="233" spans="1:20" x14ac:dyDescent="0.3">
      <c r="A233" t="s">
        <v>298</v>
      </c>
      <c r="B233" t="s">
        <v>31</v>
      </c>
      <c r="D233" t="s">
        <v>33</v>
      </c>
      <c r="E233" t="s">
        <v>34</v>
      </c>
      <c r="F233">
        <v>19.59</v>
      </c>
      <c r="G233">
        <v>4329.79</v>
      </c>
      <c r="H233">
        <v>59.76</v>
      </c>
      <c r="I233">
        <v>5068878.2300000004</v>
      </c>
      <c r="J233">
        <v>78643.539999999994</v>
      </c>
      <c r="K233">
        <v>4990234.6900000004</v>
      </c>
      <c r="L233" s="1">
        <v>45232</v>
      </c>
      <c r="M233" s="1">
        <v>45291</v>
      </c>
      <c r="N233" t="s">
        <v>25</v>
      </c>
      <c r="O233" t="s">
        <v>70</v>
      </c>
      <c r="P233" t="s">
        <v>60</v>
      </c>
      <c r="Q233" t="s">
        <v>27</v>
      </c>
      <c r="R233" t="s">
        <v>52</v>
      </c>
      <c r="S233">
        <v>747135391</v>
      </c>
    </row>
    <row r="234" spans="1:20" x14ac:dyDescent="0.3">
      <c r="A234" t="s">
        <v>299</v>
      </c>
      <c r="B234" t="s">
        <v>59</v>
      </c>
      <c r="C234" t="s">
        <v>84</v>
      </c>
      <c r="D234" t="s">
        <v>50</v>
      </c>
      <c r="E234" t="s">
        <v>24</v>
      </c>
      <c r="F234">
        <v>16.3</v>
      </c>
      <c r="G234">
        <v>605.70000000000005</v>
      </c>
      <c r="H234">
        <v>184.79</v>
      </c>
      <c r="I234">
        <v>1824415.04</v>
      </c>
      <c r="J234">
        <v>91094.03</v>
      </c>
      <c r="K234">
        <v>1733321.01</v>
      </c>
      <c r="L234" s="1">
        <v>45212</v>
      </c>
      <c r="M234" s="1">
        <v>45363</v>
      </c>
      <c r="N234" t="s">
        <v>35</v>
      </c>
      <c r="O234" t="s">
        <v>26</v>
      </c>
      <c r="P234" t="s">
        <v>45</v>
      </c>
      <c r="Q234" t="s">
        <v>23</v>
      </c>
      <c r="R234" t="s">
        <v>52</v>
      </c>
      <c r="S234">
        <v>717869910</v>
      </c>
      <c r="T234" t="s">
        <v>61</v>
      </c>
    </row>
    <row r="235" spans="1:20" x14ac:dyDescent="0.3">
      <c r="A235" t="s">
        <v>300</v>
      </c>
      <c r="B235" t="s">
        <v>21</v>
      </c>
      <c r="C235" t="s">
        <v>63</v>
      </c>
      <c r="D235" t="s">
        <v>33</v>
      </c>
      <c r="E235" t="s">
        <v>72</v>
      </c>
      <c r="F235" t="s">
        <v>59</v>
      </c>
      <c r="G235" t="s">
        <v>59</v>
      </c>
      <c r="H235">
        <v>27.49</v>
      </c>
      <c r="J235">
        <v>81976.55</v>
      </c>
      <c r="L235" s="1">
        <v>45026</v>
      </c>
      <c r="M235" s="1">
        <v>45297</v>
      </c>
      <c r="N235" t="s">
        <v>25</v>
      </c>
      <c r="O235" t="s">
        <v>27</v>
      </c>
      <c r="P235" t="s">
        <v>27</v>
      </c>
      <c r="Q235" t="s">
        <v>23</v>
      </c>
      <c r="R235" t="s">
        <v>52</v>
      </c>
      <c r="S235">
        <v>732097220</v>
      </c>
    </row>
    <row r="236" spans="1:20" x14ac:dyDescent="0.3">
      <c r="A236" t="s">
        <v>301</v>
      </c>
      <c r="B236" t="s">
        <v>31</v>
      </c>
      <c r="C236" t="s">
        <v>55</v>
      </c>
      <c r="D236" t="s">
        <v>50</v>
      </c>
      <c r="E236" t="s">
        <v>24</v>
      </c>
      <c r="F236">
        <v>17.989999999999998</v>
      </c>
      <c r="G236">
        <v>3829.16</v>
      </c>
      <c r="H236">
        <v>23.84</v>
      </c>
      <c r="I236">
        <v>1642256.27</v>
      </c>
      <c r="J236">
        <v>19302.939999999999</v>
      </c>
      <c r="K236">
        <v>1622953.33</v>
      </c>
      <c r="L236" s="1">
        <v>45017</v>
      </c>
      <c r="M236" s="1">
        <v>45325</v>
      </c>
      <c r="N236" t="s">
        <v>66</v>
      </c>
      <c r="O236" t="s">
        <v>26</v>
      </c>
      <c r="P236" t="s">
        <v>41</v>
      </c>
      <c r="Q236" t="s">
        <v>46</v>
      </c>
      <c r="R236" t="s">
        <v>27</v>
      </c>
      <c r="S236">
        <v>717869910</v>
      </c>
      <c r="T236" t="s">
        <v>61</v>
      </c>
    </row>
    <row r="237" spans="1:20" x14ac:dyDescent="0.3">
      <c r="A237" t="s">
        <v>302</v>
      </c>
      <c r="B237" t="s">
        <v>65</v>
      </c>
      <c r="C237" t="s">
        <v>49</v>
      </c>
      <c r="D237" t="s">
        <v>23</v>
      </c>
      <c r="E237" t="s">
        <v>24</v>
      </c>
      <c r="F237">
        <v>11.7</v>
      </c>
      <c r="H237">
        <v>198.8</v>
      </c>
      <c r="J237">
        <v>92495.4</v>
      </c>
      <c r="L237" s="1">
        <v>45164</v>
      </c>
      <c r="M237" s="1">
        <v>45072</v>
      </c>
      <c r="N237" t="s">
        <v>51</v>
      </c>
      <c r="O237" t="s">
        <v>27</v>
      </c>
      <c r="Q237" t="s">
        <v>23</v>
      </c>
      <c r="R237" t="s">
        <v>28</v>
      </c>
      <c r="S237">
        <v>766775103</v>
      </c>
    </row>
    <row r="238" spans="1:20" x14ac:dyDescent="0.3">
      <c r="A238" t="s">
        <v>303</v>
      </c>
      <c r="C238" t="s">
        <v>22</v>
      </c>
      <c r="D238" t="s">
        <v>50</v>
      </c>
      <c r="E238" t="s">
        <v>59</v>
      </c>
      <c r="F238">
        <v>16.309999999999999</v>
      </c>
      <c r="G238">
        <v>2124.6999999999998</v>
      </c>
      <c r="H238">
        <v>100.09</v>
      </c>
      <c r="I238">
        <v>3468504.55</v>
      </c>
      <c r="J238">
        <v>68775.63</v>
      </c>
      <c r="K238">
        <v>3399728.92</v>
      </c>
      <c r="L238" s="1">
        <v>45195</v>
      </c>
      <c r="M238" s="1">
        <v>45140</v>
      </c>
      <c r="N238" t="s">
        <v>56</v>
      </c>
      <c r="O238" t="s">
        <v>26</v>
      </c>
      <c r="P238" t="s">
        <v>41</v>
      </c>
      <c r="Q238" t="s">
        <v>46</v>
      </c>
      <c r="R238" t="s">
        <v>59</v>
      </c>
      <c r="S238">
        <v>782772208</v>
      </c>
      <c r="T238" t="s">
        <v>61</v>
      </c>
    </row>
    <row r="239" spans="1:20" x14ac:dyDescent="0.3">
      <c r="A239" t="s">
        <v>304</v>
      </c>
      <c r="B239" t="s">
        <v>31</v>
      </c>
      <c r="C239" t="s">
        <v>49</v>
      </c>
      <c r="D239" t="s">
        <v>50</v>
      </c>
      <c r="E239" t="s">
        <v>34</v>
      </c>
      <c r="F239">
        <v>7.96</v>
      </c>
      <c r="G239">
        <v>881.33</v>
      </c>
      <c r="H239">
        <v>179</v>
      </c>
      <c r="I239">
        <v>1255754.24</v>
      </c>
      <c r="J239" t="s">
        <v>37</v>
      </c>
      <c r="L239" s="1">
        <v>45046</v>
      </c>
      <c r="M239" s="1">
        <v>45154</v>
      </c>
      <c r="N239" t="s">
        <v>51</v>
      </c>
      <c r="O239" t="s">
        <v>26</v>
      </c>
      <c r="P239" t="s">
        <v>45</v>
      </c>
      <c r="Q239" t="s">
        <v>46</v>
      </c>
      <c r="R239" t="s">
        <v>52</v>
      </c>
      <c r="S239">
        <v>715957459</v>
      </c>
      <c r="T239" t="s">
        <v>42</v>
      </c>
    </row>
    <row r="240" spans="1:20" x14ac:dyDescent="0.3">
      <c r="A240" t="s">
        <v>305</v>
      </c>
      <c r="B240" t="s">
        <v>65</v>
      </c>
      <c r="D240" t="s">
        <v>23</v>
      </c>
      <c r="E240" t="s">
        <v>24</v>
      </c>
      <c r="F240">
        <v>5.56</v>
      </c>
      <c r="G240">
        <v>4238.17</v>
      </c>
      <c r="H240">
        <v>196.69</v>
      </c>
      <c r="I240">
        <v>4634847.45</v>
      </c>
      <c r="J240">
        <v>7376.54</v>
      </c>
      <c r="K240">
        <v>4627470.91</v>
      </c>
      <c r="L240" s="1">
        <v>45242</v>
      </c>
      <c r="M240" s="1">
        <v>45296</v>
      </c>
      <c r="N240" t="s">
        <v>56</v>
      </c>
      <c r="O240" t="s">
        <v>70</v>
      </c>
      <c r="P240" t="s">
        <v>41</v>
      </c>
      <c r="Q240" t="s">
        <v>23</v>
      </c>
      <c r="R240" t="s">
        <v>59</v>
      </c>
      <c r="S240">
        <v>730776478</v>
      </c>
    </row>
    <row r="241" spans="1:20" x14ac:dyDescent="0.3">
      <c r="A241" t="s">
        <v>306</v>
      </c>
      <c r="B241" t="s">
        <v>90</v>
      </c>
      <c r="C241" t="s">
        <v>49</v>
      </c>
      <c r="D241" t="s">
        <v>37</v>
      </c>
      <c r="E241" t="s">
        <v>24</v>
      </c>
      <c r="F241">
        <v>9.84</v>
      </c>
      <c r="H241">
        <v>130.25</v>
      </c>
      <c r="J241">
        <v>33771.97</v>
      </c>
      <c r="L241" s="1">
        <v>44950</v>
      </c>
      <c r="M241" s="1">
        <v>45019</v>
      </c>
      <c r="N241" t="s">
        <v>25</v>
      </c>
      <c r="O241" t="s">
        <v>27</v>
      </c>
      <c r="P241" t="s">
        <v>45</v>
      </c>
      <c r="R241" t="s">
        <v>59</v>
      </c>
      <c r="S241">
        <v>784045292</v>
      </c>
    </row>
    <row r="242" spans="1:20" x14ac:dyDescent="0.3">
      <c r="A242" t="s">
        <v>307</v>
      </c>
      <c r="B242" t="s">
        <v>39</v>
      </c>
      <c r="C242" t="s">
        <v>55</v>
      </c>
      <c r="D242" t="s">
        <v>23</v>
      </c>
      <c r="E242" t="s">
        <v>72</v>
      </c>
      <c r="F242">
        <v>17.28</v>
      </c>
      <c r="G242" t="s">
        <v>59</v>
      </c>
      <c r="H242">
        <v>169.95</v>
      </c>
      <c r="J242">
        <v>1423.32</v>
      </c>
      <c r="L242" s="1">
        <v>45117</v>
      </c>
      <c r="M242" s="1">
        <v>45298</v>
      </c>
      <c r="N242" t="s">
        <v>37</v>
      </c>
      <c r="O242" t="s">
        <v>27</v>
      </c>
      <c r="P242" t="s">
        <v>60</v>
      </c>
      <c r="Q242" t="s">
        <v>27</v>
      </c>
      <c r="R242" t="s">
        <v>37</v>
      </c>
      <c r="S242">
        <v>748250360</v>
      </c>
      <c r="T242" t="s">
        <v>61</v>
      </c>
    </row>
    <row r="243" spans="1:20" x14ac:dyDescent="0.3">
      <c r="A243" t="s">
        <v>308</v>
      </c>
      <c r="B243" t="s">
        <v>44</v>
      </c>
      <c r="C243" t="s">
        <v>22</v>
      </c>
      <c r="D243" t="s">
        <v>50</v>
      </c>
      <c r="E243" t="s">
        <v>24</v>
      </c>
      <c r="F243">
        <v>18.22</v>
      </c>
      <c r="G243">
        <v>896.32</v>
      </c>
      <c r="H243">
        <v>148.91999999999999</v>
      </c>
      <c r="I243">
        <v>2432005.13</v>
      </c>
      <c r="J243">
        <v>70408.98</v>
      </c>
      <c r="K243">
        <v>2361596.15</v>
      </c>
      <c r="L243" s="1">
        <v>44994</v>
      </c>
      <c r="M243" s="1">
        <v>45241</v>
      </c>
      <c r="N243" t="s">
        <v>56</v>
      </c>
      <c r="O243" t="s">
        <v>26</v>
      </c>
      <c r="P243" t="s">
        <v>45</v>
      </c>
      <c r="R243" t="s">
        <v>28</v>
      </c>
      <c r="S243">
        <v>766306997</v>
      </c>
      <c r="T243" t="s">
        <v>29</v>
      </c>
    </row>
    <row r="244" spans="1:20" x14ac:dyDescent="0.3">
      <c r="A244" t="s">
        <v>309</v>
      </c>
      <c r="B244" t="s">
        <v>65</v>
      </c>
      <c r="C244" t="s">
        <v>22</v>
      </c>
      <c r="D244" t="s">
        <v>33</v>
      </c>
      <c r="E244" t="s">
        <v>24</v>
      </c>
      <c r="F244">
        <v>11.9</v>
      </c>
      <c r="G244">
        <v>3947.28</v>
      </c>
      <c r="H244">
        <v>102.5</v>
      </c>
      <c r="I244">
        <v>4814694.78</v>
      </c>
      <c r="J244">
        <v>40006.120000000003</v>
      </c>
      <c r="K244">
        <v>4774688.66</v>
      </c>
      <c r="L244" s="1">
        <v>45128</v>
      </c>
      <c r="M244" s="1">
        <v>45047</v>
      </c>
      <c r="N244" t="s">
        <v>66</v>
      </c>
      <c r="O244" t="s">
        <v>70</v>
      </c>
      <c r="P244" t="s">
        <v>67</v>
      </c>
      <c r="Q244" t="s">
        <v>46</v>
      </c>
      <c r="R244" t="s">
        <v>27</v>
      </c>
      <c r="S244">
        <v>781286543</v>
      </c>
      <c r="T244" t="s">
        <v>42</v>
      </c>
    </row>
    <row r="245" spans="1:20" x14ac:dyDescent="0.3">
      <c r="A245" t="s">
        <v>310</v>
      </c>
      <c r="B245" t="s">
        <v>39</v>
      </c>
      <c r="C245" t="s">
        <v>37</v>
      </c>
      <c r="D245" t="s">
        <v>50</v>
      </c>
      <c r="E245" t="s">
        <v>34</v>
      </c>
      <c r="F245">
        <v>13.48</v>
      </c>
      <c r="G245">
        <v>4933.01</v>
      </c>
      <c r="H245">
        <v>118.47</v>
      </c>
      <c r="I245">
        <v>7877896.5999999996</v>
      </c>
      <c r="J245">
        <v>96603.68</v>
      </c>
      <c r="K245">
        <v>7781292.9199999999</v>
      </c>
      <c r="L245" s="1">
        <v>45030</v>
      </c>
      <c r="M245" s="1">
        <v>45034</v>
      </c>
      <c r="N245" t="s">
        <v>56</v>
      </c>
      <c r="O245" t="s">
        <v>37</v>
      </c>
      <c r="P245" t="s">
        <v>27</v>
      </c>
      <c r="Q245" t="s">
        <v>23</v>
      </c>
      <c r="R245" t="s">
        <v>52</v>
      </c>
      <c r="S245">
        <v>765259205</v>
      </c>
      <c r="T245" t="s">
        <v>29</v>
      </c>
    </row>
    <row r="246" spans="1:20" x14ac:dyDescent="0.3">
      <c r="A246" t="s">
        <v>311</v>
      </c>
      <c r="B246" t="s">
        <v>86</v>
      </c>
      <c r="C246" t="s">
        <v>55</v>
      </c>
      <c r="D246" t="s">
        <v>33</v>
      </c>
      <c r="E246" t="s">
        <v>72</v>
      </c>
      <c r="F246">
        <v>18.079999999999998</v>
      </c>
      <c r="G246">
        <v>487.49</v>
      </c>
      <c r="H246">
        <v>188.58</v>
      </c>
      <c r="I246">
        <v>1662110.02</v>
      </c>
      <c r="J246">
        <v>40310.410000000003</v>
      </c>
      <c r="K246">
        <v>1621799.61</v>
      </c>
      <c r="L246" s="1">
        <v>45124</v>
      </c>
      <c r="M246" s="1">
        <v>45163</v>
      </c>
      <c r="N246" t="s">
        <v>37</v>
      </c>
      <c r="O246" t="s">
        <v>36</v>
      </c>
      <c r="P246" t="s">
        <v>45</v>
      </c>
      <c r="Q246" t="s">
        <v>23</v>
      </c>
      <c r="R246" t="s">
        <v>28</v>
      </c>
      <c r="S246">
        <v>745551614</v>
      </c>
    </row>
    <row r="247" spans="1:20" x14ac:dyDescent="0.3">
      <c r="A247" t="s">
        <v>312</v>
      </c>
      <c r="B247" t="s">
        <v>90</v>
      </c>
      <c r="C247" t="s">
        <v>55</v>
      </c>
      <c r="D247" t="s">
        <v>23</v>
      </c>
      <c r="E247" t="s">
        <v>34</v>
      </c>
      <c r="F247">
        <v>7.68</v>
      </c>
      <c r="G247">
        <v>4538.63</v>
      </c>
      <c r="H247">
        <v>41.08</v>
      </c>
      <c r="I247">
        <v>1431912.35</v>
      </c>
      <c r="J247">
        <v>41267.03</v>
      </c>
      <c r="K247">
        <v>1390645.32</v>
      </c>
      <c r="L247" s="1">
        <v>45151</v>
      </c>
      <c r="M247" s="1">
        <v>45049</v>
      </c>
      <c r="N247" t="s">
        <v>59</v>
      </c>
      <c r="O247" t="s">
        <v>26</v>
      </c>
      <c r="Q247" t="s">
        <v>27</v>
      </c>
      <c r="R247" t="s">
        <v>27</v>
      </c>
      <c r="S247">
        <v>752339391</v>
      </c>
      <c r="T247" t="s">
        <v>42</v>
      </c>
    </row>
    <row r="248" spans="1:20" x14ac:dyDescent="0.3">
      <c r="A248" t="s">
        <v>313</v>
      </c>
      <c r="B248" t="s">
        <v>65</v>
      </c>
      <c r="C248" t="s">
        <v>32</v>
      </c>
      <c r="D248" t="s">
        <v>23</v>
      </c>
      <c r="E248" t="s">
        <v>34</v>
      </c>
      <c r="F248">
        <v>4.37</v>
      </c>
      <c r="G248">
        <v>1013.79</v>
      </c>
      <c r="H248">
        <v>179.79</v>
      </c>
      <c r="I248">
        <v>796516.86</v>
      </c>
      <c r="J248">
        <v>69427.8</v>
      </c>
      <c r="K248">
        <v>727089.06</v>
      </c>
      <c r="L248" s="1">
        <v>45162</v>
      </c>
      <c r="N248" t="s">
        <v>35</v>
      </c>
      <c r="O248" t="s">
        <v>26</v>
      </c>
      <c r="P248" t="s">
        <v>45</v>
      </c>
      <c r="Q248" t="s">
        <v>23</v>
      </c>
      <c r="R248" t="s">
        <v>27</v>
      </c>
    </row>
    <row r="249" spans="1:20" x14ac:dyDescent="0.3">
      <c r="A249" t="s">
        <v>314</v>
      </c>
      <c r="B249" t="s">
        <v>31</v>
      </c>
      <c r="C249" t="s">
        <v>49</v>
      </c>
      <c r="D249" t="s">
        <v>23</v>
      </c>
      <c r="E249" t="s">
        <v>72</v>
      </c>
      <c r="F249">
        <v>8.98</v>
      </c>
      <c r="G249">
        <v>3485.17</v>
      </c>
      <c r="H249">
        <v>39.31</v>
      </c>
      <c r="I249">
        <v>1230278.25</v>
      </c>
      <c r="J249">
        <v>90121.600000000006</v>
      </c>
      <c r="K249">
        <v>1140156.6499999999</v>
      </c>
      <c r="L249" s="1">
        <v>45052</v>
      </c>
      <c r="M249" s="1">
        <v>45348</v>
      </c>
      <c r="N249" t="s">
        <v>51</v>
      </c>
      <c r="O249" t="s">
        <v>27</v>
      </c>
      <c r="P249" t="s">
        <v>45</v>
      </c>
      <c r="Q249" t="s">
        <v>37</v>
      </c>
      <c r="R249" t="s">
        <v>52</v>
      </c>
      <c r="S249">
        <v>795132217</v>
      </c>
    </row>
    <row r="250" spans="1:20" x14ac:dyDescent="0.3">
      <c r="A250" t="s">
        <v>315</v>
      </c>
      <c r="B250" t="s">
        <v>65</v>
      </c>
      <c r="C250" t="s">
        <v>80</v>
      </c>
      <c r="D250" t="s">
        <v>33</v>
      </c>
      <c r="E250" t="s">
        <v>72</v>
      </c>
      <c r="F250" t="s">
        <v>59</v>
      </c>
      <c r="G250">
        <v>523.74</v>
      </c>
      <c r="H250">
        <v>71</v>
      </c>
      <c r="J250">
        <v>2797.86</v>
      </c>
      <c r="L250" s="1">
        <v>45030</v>
      </c>
      <c r="M250" s="1">
        <v>45237</v>
      </c>
      <c r="N250" t="s">
        <v>25</v>
      </c>
      <c r="O250" t="s">
        <v>27</v>
      </c>
      <c r="P250" t="s">
        <v>27</v>
      </c>
      <c r="Q250" t="s">
        <v>46</v>
      </c>
      <c r="R250" t="s">
        <v>27</v>
      </c>
      <c r="S250">
        <v>739920292</v>
      </c>
    </row>
    <row r="251" spans="1:20" x14ac:dyDescent="0.3">
      <c r="A251" t="s">
        <v>316</v>
      </c>
      <c r="B251" t="s">
        <v>58</v>
      </c>
      <c r="C251" t="s">
        <v>88</v>
      </c>
      <c r="D251" t="s">
        <v>50</v>
      </c>
      <c r="E251" t="s">
        <v>24</v>
      </c>
      <c r="F251">
        <v>11.12</v>
      </c>
      <c r="G251">
        <v>3186.83</v>
      </c>
      <c r="H251">
        <v>198.71</v>
      </c>
      <c r="I251">
        <v>7041795.4800000004</v>
      </c>
      <c r="J251">
        <v>76489.009999999995</v>
      </c>
      <c r="K251">
        <v>6965306.4699999997</v>
      </c>
      <c r="L251" s="1">
        <v>44972</v>
      </c>
      <c r="M251" s="1">
        <v>45120</v>
      </c>
      <c r="N251" t="s">
        <v>66</v>
      </c>
      <c r="O251" t="s">
        <v>26</v>
      </c>
      <c r="P251" t="s">
        <v>41</v>
      </c>
      <c r="Q251" t="s">
        <v>59</v>
      </c>
      <c r="R251" t="s">
        <v>28</v>
      </c>
      <c r="S251">
        <v>722660194</v>
      </c>
    </row>
    <row r="252" spans="1:20" x14ac:dyDescent="0.3">
      <c r="A252" t="s">
        <v>317</v>
      </c>
      <c r="B252" t="s">
        <v>54</v>
      </c>
      <c r="C252" t="s">
        <v>22</v>
      </c>
      <c r="D252" t="s">
        <v>33</v>
      </c>
      <c r="E252" t="s">
        <v>34</v>
      </c>
      <c r="F252">
        <v>11.53</v>
      </c>
      <c r="G252">
        <v>3141.75</v>
      </c>
      <c r="H252">
        <v>63.52</v>
      </c>
      <c r="I252">
        <v>2300972.46</v>
      </c>
      <c r="J252">
        <v>61586.68</v>
      </c>
      <c r="K252">
        <v>2239385.7799999998</v>
      </c>
      <c r="L252" s="1">
        <v>45157</v>
      </c>
      <c r="M252" s="1">
        <v>45311</v>
      </c>
      <c r="N252" t="s">
        <v>35</v>
      </c>
      <c r="O252" t="s">
        <v>36</v>
      </c>
      <c r="P252" t="s">
        <v>67</v>
      </c>
      <c r="Q252" t="s">
        <v>27</v>
      </c>
      <c r="R252" t="s">
        <v>52</v>
      </c>
      <c r="S252">
        <v>711049999</v>
      </c>
    </row>
    <row r="253" spans="1:20" x14ac:dyDescent="0.3">
      <c r="A253" t="s">
        <v>318</v>
      </c>
      <c r="B253" t="s">
        <v>31</v>
      </c>
      <c r="C253" t="s">
        <v>49</v>
      </c>
      <c r="D253" t="s">
        <v>33</v>
      </c>
      <c r="F253">
        <v>1.35</v>
      </c>
      <c r="G253">
        <v>149.79</v>
      </c>
      <c r="H253">
        <v>67.83</v>
      </c>
      <c r="I253">
        <v>13716.35</v>
      </c>
      <c r="J253">
        <v>21199.98</v>
      </c>
      <c r="K253">
        <v>-7483.63</v>
      </c>
      <c r="L253" s="1">
        <v>45147</v>
      </c>
      <c r="M253" s="1">
        <v>45057</v>
      </c>
      <c r="N253" t="s">
        <v>25</v>
      </c>
      <c r="O253" t="s">
        <v>26</v>
      </c>
      <c r="P253" t="s">
        <v>41</v>
      </c>
      <c r="Q253" t="s">
        <v>23</v>
      </c>
      <c r="R253" t="s">
        <v>28</v>
      </c>
      <c r="S253">
        <v>782340307</v>
      </c>
      <c r="T253" t="s">
        <v>42</v>
      </c>
    </row>
    <row r="254" spans="1:20" x14ac:dyDescent="0.3">
      <c r="A254" t="s">
        <v>319</v>
      </c>
      <c r="B254" t="s">
        <v>31</v>
      </c>
      <c r="C254" t="s">
        <v>32</v>
      </c>
      <c r="D254" t="s">
        <v>50</v>
      </c>
      <c r="E254" t="s">
        <v>24</v>
      </c>
      <c r="F254">
        <v>8.43</v>
      </c>
      <c r="G254">
        <v>3929.01</v>
      </c>
      <c r="H254">
        <v>153.12</v>
      </c>
      <c r="I254">
        <v>5071572.3899999997</v>
      </c>
      <c r="J254">
        <v>83636.800000000003</v>
      </c>
      <c r="K254">
        <v>4987935.59</v>
      </c>
      <c r="L254" s="1">
        <v>45070</v>
      </c>
      <c r="M254" s="1">
        <v>45190</v>
      </c>
      <c r="N254" t="s">
        <v>66</v>
      </c>
      <c r="O254" t="s">
        <v>36</v>
      </c>
      <c r="P254" t="s">
        <v>45</v>
      </c>
      <c r="Q254" t="s">
        <v>23</v>
      </c>
      <c r="R254" t="s">
        <v>27</v>
      </c>
      <c r="T254" t="s">
        <v>29</v>
      </c>
    </row>
    <row r="255" spans="1:20" x14ac:dyDescent="0.3">
      <c r="A255" t="s">
        <v>320</v>
      </c>
      <c r="B255" t="s">
        <v>21</v>
      </c>
      <c r="C255" t="s">
        <v>63</v>
      </c>
      <c r="D255" t="s">
        <v>50</v>
      </c>
      <c r="E255" t="s">
        <v>24</v>
      </c>
      <c r="F255">
        <v>3.27</v>
      </c>
      <c r="G255">
        <v>4527.21</v>
      </c>
      <c r="H255">
        <v>97.11</v>
      </c>
      <c r="I255">
        <v>1437614.18</v>
      </c>
      <c r="J255">
        <v>17177.25</v>
      </c>
      <c r="K255">
        <v>1420436.93</v>
      </c>
      <c r="L255" s="1">
        <v>45059</v>
      </c>
      <c r="M255" s="1">
        <v>45296</v>
      </c>
      <c r="N255" t="s">
        <v>51</v>
      </c>
      <c r="O255" t="s">
        <v>27</v>
      </c>
      <c r="P255" t="s">
        <v>60</v>
      </c>
      <c r="Q255" t="s">
        <v>46</v>
      </c>
      <c r="R255" t="s">
        <v>52</v>
      </c>
      <c r="S255">
        <v>773993471</v>
      </c>
      <c r="T255" t="s">
        <v>42</v>
      </c>
    </row>
    <row r="256" spans="1:20" x14ac:dyDescent="0.3">
      <c r="A256" t="s">
        <v>321</v>
      </c>
      <c r="B256" t="s">
        <v>65</v>
      </c>
      <c r="C256" t="s">
        <v>49</v>
      </c>
      <c r="D256" t="s">
        <v>33</v>
      </c>
      <c r="E256" t="s">
        <v>72</v>
      </c>
      <c r="F256">
        <v>15.75</v>
      </c>
      <c r="G256">
        <v>2584.9499999999998</v>
      </c>
      <c r="H256">
        <v>196.07</v>
      </c>
      <c r="I256">
        <v>7982590.5599999996</v>
      </c>
      <c r="J256">
        <v>63298.67</v>
      </c>
      <c r="K256">
        <v>7919291.8899999997</v>
      </c>
      <c r="L256" s="1">
        <v>45089</v>
      </c>
      <c r="M256" s="1">
        <v>45073</v>
      </c>
      <c r="N256" t="s">
        <v>56</v>
      </c>
      <c r="O256" t="s">
        <v>27</v>
      </c>
      <c r="P256" t="s">
        <v>41</v>
      </c>
      <c r="Q256" t="s">
        <v>27</v>
      </c>
      <c r="R256" t="s">
        <v>27</v>
      </c>
      <c r="S256" t="s">
        <v>59</v>
      </c>
    </row>
    <row r="257" spans="1:20" x14ac:dyDescent="0.3">
      <c r="A257" t="s">
        <v>322</v>
      </c>
      <c r="B257" t="s">
        <v>90</v>
      </c>
      <c r="C257" t="s">
        <v>78</v>
      </c>
      <c r="D257" t="s">
        <v>23</v>
      </c>
      <c r="E257" t="s">
        <v>34</v>
      </c>
      <c r="F257">
        <v>18.14</v>
      </c>
      <c r="G257">
        <v>3036.18</v>
      </c>
      <c r="H257">
        <v>49.75</v>
      </c>
      <c r="I257">
        <v>2740046.18</v>
      </c>
      <c r="J257">
        <v>17879.14</v>
      </c>
      <c r="K257">
        <v>2722167.04</v>
      </c>
      <c r="L257" s="1">
        <v>44969</v>
      </c>
      <c r="M257" s="1">
        <v>45326</v>
      </c>
      <c r="N257" t="s">
        <v>66</v>
      </c>
      <c r="O257" t="s">
        <v>36</v>
      </c>
      <c r="P257" t="s">
        <v>41</v>
      </c>
      <c r="Q257" t="s">
        <v>46</v>
      </c>
      <c r="R257" t="s">
        <v>28</v>
      </c>
      <c r="S257">
        <v>796977837</v>
      </c>
      <c r="T257" t="s">
        <v>61</v>
      </c>
    </row>
    <row r="258" spans="1:20" x14ac:dyDescent="0.3">
      <c r="A258" t="s">
        <v>323</v>
      </c>
      <c r="B258" t="s">
        <v>86</v>
      </c>
      <c r="C258" t="s">
        <v>88</v>
      </c>
      <c r="D258" t="s">
        <v>23</v>
      </c>
      <c r="E258" t="s">
        <v>34</v>
      </c>
      <c r="F258" t="s">
        <v>37</v>
      </c>
      <c r="G258">
        <v>1103.3399999999999</v>
      </c>
      <c r="H258">
        <v>42.85</v>
      </c>
      <c r="J258">
        <v>54294.31</v>
      </c>
      <c r="L258" s="1">
        <v>45083</v>
      </c>
      <c r="M258" s="1">
        <v>45361</v>
      </c>
      <c r="N258" t="s">
        <v>59</v>
      </c>
      <c r="O258" t="s">
        <v>27</v>
      </c>
      <c r="P258" t="s">
        <v>27</v>
      </c>
      <c r="Q258" t="s">
        <v>46</v>
      </c>
      <c r="R258" t="s">
        <v>52</v>
      </c>
      <c r="S258">
        <v>793131979</v>
      </c>
      <c r="T258" t="s">
        <v>29</v>
      </c>
    </row>
    <row r="259" spans="1:20" x14ac:dyDescent="0.3">
      <c r="A259" t="s">
        <v>324</v>
      </c>
      <c r="B259" t="s">
        <v>21</v>
      </c>
      <c r="C259" t="s">
        <v>84</v>
      </c>
      <c r="D259" t="s">
        <v>23</v>
      </c>
      <c r="E259" t="s">
        <v>72</v>
      </c>
      <c r="F259">
        <v>18.64</v>
      </c>
      <c r="G259">
        <v>851.78</v>
      </c>
      <c r="H259">
        <v>142.68</v>
      </c>
      <c r="I259">
        <v>2265355.9300000002</v>
      </c>
      <c r="J259">
        <v>74012.55</v>
      </c>
      <c r="K259">
        <v>2191343.38</v>
      </c>
      <c r="L259" t="s">
        <v>37</v>
      </c>
      <c r="N259" t="s">
        <v>25</v>
      </c>
      <c r="O259" t="s">
        <v>26</v>
      </c>
      <c r="P259" t="s">
        <v>27</v>
      </c>
      <c r="Q259" t="s">
        <v>46</v>
      </c>
      <c r="R259" t="s">
        <v>52</v>
      </c>
      <c r="S259">
        <v>715917225</v>
      </c>
    </row>
    <row r="260" spans="1:20" x14ac:dyDescent="0.3">
      <c r="A260" t="s">
        <v>325</v>
      </c>
      <c r="B260" t="s">
        <v>59</v>
      </c>
      <c r="C260" t="s">
        <v>88</v>
      </c>
      <c r="D260" t="s">
        <v>33</v>
      </c>
      <c r="E260" t="s">
        <v>34</v>
      </c>
      <c r="F260">
        <v>17.91</v>
      </c>
      <c r="G260">
        <v>4075.49</v>
      </c>
      <c r="H260">
        <v>52.87</v>
      </c>
      <c r="I260">
        <v>3859088.41</v>
      </c>
      <c r="J260">
        <v>85065.72</v>
      </c>
      <c r="K260">
        <v>3774022.69</v>
      </c>
      <c r="L260" s="1">
        <v>45173</v>
      </c>
      <c r="M260" s="1">
        <v>45065</v>
      </c>
      <c r="N260" t="s">
        <v>35</v>
      </c>
      <c r="O260" t="s">
        <v>70</v>
      </c>
      <c r="P260" t="s">
        <v>45</v>
      </c>
      <c r="Q260" t="s">
        <v>37</v>
      </c>
      <c r="R260" t="s">
        <v>52</v>
      </c>
      <c r="S260">
        <v>724716857</v>
      </c>
    </row>
    <row r="261" spans="1:20" x14ac:dyDescent="0.3">
      <c r="A261" t="s">
        <v>326</v>
      </c>
      <c r="B261" t="s">
        <v>86</v>
      </c>
      <c r="C261" t="s">
        <v>88</v>
      </c>
      <c r="D261" t="s">
        <v>23</v>
      </c>
      <c r="E261" t="s">
        <v>24</v>
      </c>
      <c r="F261">
        <v>17.14</v>
      </c>
      <c r="G261">
        <v>2715.95</v>
      </c>
      <c r="H261">
        <v>179.31</v>
      </c>
      <c r="I261">
        <v>8347128.4900000002</v>
      </c>
      <c r="J261">
        <v>42882.080000000002</v>
      </c>
      <c r="K261">
        <v>8304246.4100000001</v>
      </c>
      <c r="L261" s="1">
        <v>45214</v>
      </c>
      <c r="M261" t="s">
        <v>37</v>
      </c>
      <c r="N261" t="s">
        <v>35</v>
      </c>
      <c r="O261" t="s">
        <v>70</v>
      </c>
      <c r="P261" t="s">
        <v>27</v>
      </c>
      <c r="Q261" t="s">
        <v>46</v>
      </c>
      <c r="R261" t="s">
        <v>37</v>
      </c>
      <c r="S261">
        <v>717634247</v>
      </c>
      <c r="T261" t="s">
        <v>61</v>
      </c>
    </row>
    <row r="262" spans="1:20" x14ac:dyDescent="0.3">
      <c r="A262" t="s">
        <v>327</v>
      </c>
      <c r="B262" t="s">
        <v>44</v>
      </c>
      <c r="C262" t="s">
        <v>55</v>
      </c>
      <c r="D262" t="s">
        <v>23</v>
      </c>
      <c r="E262" t="s">
        <v>24</v>
      </c>
      <c r="F262">
        <v>0.69</v>
      </c>
      <c r="G262">
        <v>2043.87</v>
      </c>
      <c r="H262">
        <v>181.33</v>
      </c>
      <c r="I262">
        <v>255724.31</v>
      </c>
      <c r="J262">
        <v>55555.46</v>
      </c>
      <c r="K262">
        <v>200168.85</v>
      </c>
      <c r="L262" t="s">
        <v>59</v>
      </c>
      <c r="M262" s="1">
        <v>45023</v>
      </c>
      <c r="O262" t="s">
        <v>59</v>
      </c>
      <c r="P262" t="s">
        <v>60</v>
      </c>
      <c r="Q262" t="s">
        <v>27</v>
      </c>
      <c r="R262" t="s">
        <v>27</v>
      </c>
      <c r="S262" t="s">
        <v>59</v>
      </c>
    </row>
    <row r="263" spans="1:20" x14ac:dyDescent="0.3">
      <c r="A263" t="s">
        <v>328</v>
      </c>
      <c r="B263" t="s">
        <v>86</v>
      </c>
      <c r="C263" t="s">
        <v>55</v>
      </c>
      <c r="D263" t="s">
        <v>23</v>
      </c>
      <c r="E263" t="s">
        <v>24</v>
      </c>
      <c r="G263">
        <v>1548.57</v>
      </c>
      <c r="H263">
        <v>136.4</v>
      </c>
      <c r="L263" s="1">
        <v>45252</v>
      </c>
      <c r="M263" s="1">
        <v>45167</v>
      </c>
      <c r="N263" t="s">
        <v>51</v>
      </c>
      <c r="O263" t="s">
        <v>70</v>
      </c>
      <c r="P263" t="s">
        <v>60</v>
      </c>
      <c r="Q263" t="s">
        <v>46</v>
      </c>
      <c r="R263" t="s">
        <v>28</v>
      </c>
      <c r="S263">
        <v>745264581</v>
      </c>
      <c r="T263" t="s">
        <v>61</v>
      </c>
    </row>
    <row r="264" spans="1:20" x14ac:dyDescent="0.3">
      <c r="A264" t="s">
        <v>329</v>
      </c>
      <c r="B264" t="s">
        <v>48</v>
      </c>
      <c r="C264" t="s">
        <v>40</v>
      </c>
      <c r="E264" t="s">
        <v>24</v>
      </c>
      <c r="F264">
        <v>7.28</v>
      </c>
      <c r="G264">
        <v>3248.44</v>
      </c>
      <c r="H264">
        <v>68</v>
      </c>
      <c r="I264">
        <v>1608107.74</v>
      </c>
      <c r="J264">
        <v>45414.04</v>
      </c>
      <c r="K264">
        <v>1562693.7</v>
      </c>
      <c r="L264" s="1">
        <v>45084</v>
      </c>
      <c r="M264" s="1">
        <v>45134</v>
      </c>
      <c r="N264" t="s">
        <v>56</v>
      </c>
      <c r="O264" t="s">
        <v>36</v>
      </c>
      <c r="P264" t="s">
        <v>27</v>
      </c>
      <c r="Q264" t="s">
        <v>27</v>
      </c>
      <c r="R264" t="s">
        <v>28</v>
      </c>
      <c r="S264">
        <v>749823450</v>
      </c>
    </row>
    <row r="265" spans="1:20" x14ac:dyDescent="0.3">
      <c r="A265" t="s">
        <v>330</v>
      </c>
      <c r="B265" t="s">
        <v>54</v>
      </c>
      <c r="C265" t="s">
        <v>22</v>
      </c>
      <c r="D265" t="s">
        <v>33</v>
      </c>
      <c r="E265" t="s">
        <v>72</v>
      </c>
      <c r="F265">
        <v>13.92</v>
      </c>
      <c r="G265">
        <v>2762.19</v>
      </c>
      <c r="H265">
        <v>186.05</v>
      </c>
      <c r="I265">
        <v>7153563.8600000003</v>
      </c>
      <c r="J265">
        <v>86484.22</v>
      </c>
      <c r="K265">
        <v>7067079.6399999997</v>
      </c>
      <c r="L265" s="1">
        <v>45130</v>
      </c>
      <c r="M265" s="1">
        <v>45050</v>
      </c>
      <c r="N265" t="s">
        <v>56</v>
      </c>
      <c r="O265" t="s">
        <v>27</v>
      </c>
      <c r="P265" t="s">
        <v>27</v>
      </c>
      <c r="Q265" t="s">
        <v>46</v>
      </c>
      <c r="R265" t="s">
        <v>28</v>
      </c>
      <c r="S265">
        <v>747393469</v>
      </c>
    </row>
    <row r="266" spans="1:20" x14ac:dyDescent="0.3">
      <c r="A266" t="s">
        <v>331</v>
      </c>
      <c r="B266" t="s">
        <v>86</v>
      </c>
      <c r="C266" t="s">
        <v>63</v>
      </c>
      <c r="D266" t="s">
        <v>23</v>
      </c>
      <c r="E266" t="s">
        <v>24</v>
      </c>
      <c r="F266">
        <v>18.66</v>
      </c>
      <c r="G266">
        <v>4514.63</v>
      </c>
      <c r="H266">
        <v>108.48</v>
      </c>
      <c r="I266">
        <v>9138680.1799999997</v>
      </c>
      <c r="J266">
        <v>84020.57</v>
      </c>
      <c r="K266">
        <v>9054659.6099999994</v>
      </c>
      <c r="L266" s="1">
        <v>45238</v>
      </c>
      <c r="M266" s="1">
        <v>45248</v>
      </c>
      <c r="N266" t="s">
        <v>35</v>
      </c>
      <c r="O266" t="s">
        <v>59</v>
      </c>
      <c r="P266" t="s">
        <v>27</v>
      </c>
      <c r="Q266" t="s">
        <v>46</v>
      </c>
      <c r="R266" t="s">
        <v>27</v>
      </c>
      <c r="S266">
        <v>784045292</v>
      </c>
      <c r="T266" t="s">
        <v>29</v>
      </c>
    </row>
    <row r="267" spans="1:20" x14ac:dyDescent="0.3">
      <c r="A267" t="s">
        <v>332</v>
      </c>
      <c r="B267" t="s">
        <v>58</v>
      </c>
      <c r="C267" t="s">
        <v>88</v>
      </c>
      <c r="D267" t="s">
        <v>50</v>
      </c>
      <c r="E267" t="s">
        <v>37</v>
      </c>
      <c r="F267">
        <v>1.08</v>
      </c>
      <c r="G267">
        <v>4590.53</v>
      </c>
      <c r="H267">
        <v>185.68</v>
      </c>
      <c r="I267">
        <v>920559.18</v>
      </c>
      <c r="J267">
        <v>54307.64</v>
      </c>
      <c r="K267">
        <v>866251.54</v>
      </c>
      <c r="L267" s="1">
        <v>45050</v>
      </c>
      <c r="M267" s="1">
        <v>45057</v>
      </c>
      <c r="N267" t="s">
        <v>37</v>
      </c>
      <c r="O267" t="s">
        <v>27</v>
      </c>
      <c r="P267" t="s">
        <v>41</v>
      </c>
      <c r="Q267" t="s">
        <v>23</v>
      </c>
      <c r="R267" t="s">
        <v>27</v>
      </c>
      <c r="S267">
        <v>782160068</v>
      </c>
    </row>
    <row r="268" spans="1:20" x14ac:dyDescent="0.3">
      <c r="A268" t="s">
        <v>333</v>
      </c>
      <c r="B268" t="s">
        <v>31</v>
      </c>
      <c r="C268" t="s">
        <v>63</v>
      </c>
      <c r="D268" t="s">
        <v>50</v>
      </c>
      <c r="E268" t="s">
        <v>24</v>
      </c>
      <c r="F268">
        <v>18.16</v>
      </c>
      <c r="G268">
        <v>3131.54</v>
      </c>
      <c r="H268">
        <v>130.25</v>
      </c>
      <c r="I268">
        <v>7407156.8200000003</v>
      </c>
      <c r="J268">
        <v>49129.75</v>
      </c>
      <c r="K268">
        <v>7358027.0700000003</v>
      </c>
      <c r="L268" s="1">
        <v>45259</v>
      </c>
      <c r="M268" s="1">
        <v>45019</v>
      </c>
      <c r="N268" t="s">
        <v>56</v>
      </c>
      <c r="O268" t="s">
        <v>26</v>
      </c>
      <c r="P268" t="s">
        <v>41</v>
      </c>
      <c r="Q268" t="s">
        <v>27</v>
      </c>
      <c r="R268" t="s">
        <v>27</v>
      </c>
      <c r="T268" t="s">
        <v>29</v>
      </c>
    </row>
    <row r="269" spans="1:20" x14ac:dyDescent="0.3">
      <c r="A269" t="s">
        <v>334</v>
      </c>
      <c r="B269" t="s">
        <v>39</v>
      </c>
      <c r="C269" t="s">
        <v>32</v>
      </c>
      <c r="D269" t="s">
        <v>23</v>
      </c>
      <c r="E269" t="s">
        <v>24</v>
      </c>
      <c r="F269">
        <v>2.93</v>
      </c>
      <c r="G269">
        <v>2168.88</v>
      </c>
      <c r="J269">
        <v>76760.820000000007</v>
      </c>
      <c r="L269" s="1">
        <v>45159</v>
      </c>
      <c r="M269" s="1">
        <v>45268</v>
      </c>
      <c r="N269" t="s">
        <v>66</v>
      </c>
      <c r="O269" t="s">
        <v>26</v>
      </c>
      <c r="P269" t="s">
        <v>60</v>
      </c>
      <c r="Q269" t="s">
        <v>27</v>
      </c>
      <c r="R269" t="s">
        <v>27</v>
      </c>
      <c r="S269">
        <v>723796726</v>
      </c>
      <c r="T269" t="s">
        <v>61</v>
      </c>
    </row>
    <row r="270" spans="1:20" x14ac:dyDescent="0.3">
      <c r="A270" t="s">
        <v>335</v>
      </c>
      <c r="B270" t="s">
        <v>65</v>
      </c>
      <c r="C270" t="s">
        <v>32</v>
      </c>
      <c r="D270" t="s">
        <v>23</v>
      </c>
      <c r="E270" t="s">
        <v>72</v>
      </c>
      <c r="F270">
        <v>11.19</v>
      </c>
      <c r="G270">
        <v>2611.9899999999998</v>
      </c>
      <c r="H270">
        <v>134.49</v>
      </c>
      <c r="I270">
        <v>3930896.33</v>
      </c>
      <c r="J270">
        <v>2948.35</v>
      </c>
      <c r="K270">
        <v>3927947.98</v>
      </c>
      <c r="L270" s="1">
        <v>45049</v>
      </c>
      <c r="M270" s="1">
        <v>45346</v>
      </c>
      <c r="N270" t="s">
        <v>37</v>
      </c>
      <c r="O270" t="s">
        <v>70</v>
      </c>
      <c r="P270" t="s">
        <v>37</v>
      </c>
      <c r="Q270" t="s">
        <v>23</v>
      </c>
      <c r="R270" t="s">
        <v>52</v>
      </c>
      <c r="S270">
        <v>722575562</v>
      </c>
    </row>
    <row r="271" spans="1:20" x14ac:dyDescent="0.3">
      <c r="A271" t="s">
        <v>336</v>
      </c>
      <c r="B271" t="s">
        <v>90</v>
      </c>
      <c r="C271" t="s">
        <v>22</v>
      </c>
      <c r="D271" t="s">
        <v>50</v>
      </c>
      <c r="E271" t="s">
        <v>34</v>
      </c>
      <c r="F271">
        <v>2.44</v>
      </c>
      <c r="G271">
        <v>1974.6</v>
      </c>
      <c r="H271">
        <v>158.02000000000001</v>
      </c>
      <c r="I271">
        <v>761344.15</v>
      </c>
      <c r="J271">
        <v>3573.69</v>
      </c>
      <c r="K271">
        <v>757770.46</v>
      </c>
      <c r="L271" s="1">
        <v>45024</v>
      </c>
      <c r="M271" s="1">
        <v>45034</v>
      </c>
      <c r="N271" t="s">
        <v>56</v>
      </c>
      <c r="O271" t="s">
        <v>26</v>
      </c>
      <c r="P271" t="s">
        <v>60</v>
      </c>
      <c r="Q271" t="s">
        <v>27</v>
      </c>
      <c r="R271" t="s">
        <v>27</v>
      </c>
      <c r="S271">
        <v>764038913</v>
      </c>
    </row>
    <row r="272" spans="1:20" x14ac:dyDescent="0.3">
      <c r="A272" t="s">
        <v>337</v>
      </c>
      <c r="B272" t="s">
        <v>59</v>
      </c>
      <c r="C272" t="s">
        <v>78</v>
      </c>
      <c r="D272" t="s">
        <v>50</v>
      </c>
      <c r="E272" t="s">
        <v>34</v>
      </c>
      <c r="F272">
        <v>16.77</v>
      </c>
      <c r="G272">
        <v>4521.72</v>
      </c>
      <c r="H272" t="s">
        <v>37</v>
      </c>
      <c r="J272" t="s">
        <v>37</v>
      </c>
      <c r="L272" s="1">
        <v>45103</v>
      </c>
      <c r="M272" s="1">
        <v>45200</v>
      </c>
      <c r="N272" t="s">
        <v>66</v>
      </c>
      <c r="O272" t="s">
        <v>26</v>
      </c>
      <c r="P272" t="s">
        <v>67</v>
      </c>
      <c r="Q272" t="s">
        <v>23</v>
      </c>
      <c r="R272" t="s">
        <v>52</v>
      </c>
      <c r="S272">
        <v>757469942</v>
      </c>
      <c r="T272" t="s">
        <v>29</v>
      </c>
    </row>
    <row r="273" spans="1:20" x14ac:dyDescent="0.3">
      <c r="A273" t="s">
        <v>338</v>
      </c>
      <c r="B273" t="s">
        <v>90</v>
      </c>
      <c r="C273" t="s">
        <v>78</v>
      </c>
      <c r="D273" t="s">
        <v>23</v>
      </c>
      <c r="E273" t="s">
        <v>24</v>
      </c>
      <c r="F273">
        <v>19.98</v>
      </c>
      <c r="G273">
        <v>2604.7399999999998</v>
      </c>
      <c r="H273">
        <v>86.7</v>
      </c>
      <c r="I273">
        <v>4512102.54</v>
      </c>
      <c r="J273">
        <v>50912.800000000003</v>
      </c>
      <c r="K273">
        <v>4461189.74</v>
      </c>
      <c r="L273" s="1">
        <v>45067</v>
      </c>
      <c r="M273" s="1">
        <v>45092</v>
      </c>
      <c r="N273" t="s">
        <v>51</v>
      </c>
      <c r="O273" t="s">
        <v>36</v>
      </c>
      <c r="P273" t="s">
        <v>60</v>
      </c>
      <c r="Q273" t="s">
        <v>27</v>
      </c>
      <c r="R273" t="s">
        <v>27</v>
      </c>
      <c r="S273">
        <v>710076758</v>
      </c>
    </row>
    <row r="274" spans="1:20" x14ac:dyDescent="0.3">
      <c r="A274" t="s">
        <v>339</v>
      </c>
      <c r="B274" t="s">
        <v>65</v>
      </c>
      <c r="D274" t="s">
        <v>33</v>
      </c>
      <c r="E274" t="s">
        <v>24</v>
      </c>
      <c r="F274">
        <v>10.66</v>
      </c>
      <c r="G274">
        <v>2522.91</v>
      </c>
      <c r="H274">
        <v>189.56</v>
      </c>
      <c r="I274">
        <v>5098068.46</v>
      </c>
      <c r="J274">
        <v>48522.86</v>
      </c>
      <c r="K274">
        <v>5049545.5999999996</v>
      </c>
      <c r="L274" s="1">
        <v>44987</v>
      </c>
      <c r="M274" s="1">
        <v>45142</v>
      </c>
      <c r="N274" t="s">
        <v>51</v>
      </c>
      <c r="O274" t="s">
        <v>26</v>
      </c>
      <c r="P274" t="s">
        <v>27</v>
      </c>
      <c r="Q274" t="s">
        <v>46</v>
      </c>
      <c r="R274" t="s">
        <v>28</v>
      </c>
      <c r="S274">
        <v>795125977</v>
      </c>
      <c r="T274" t="s">
        <v>61</v>
      </c>
    </row>
    <row r="275" spans="1:20" x14ac:dyDescent="0.3">
      <c r="A275" t="s">
        <v>340</v>
      </c>
      <c r="B275" t="s">
        <v>65</v>
      </c>
      <c r="C275" t="s">
        <v>78</v>
      </c>
      <c r="D275" t="s">
        <v>23</v>
      </c>
      <c r="E275" t="s">
        <v>59</v>
      </c>
      <c r="F275">
        <v>11.71</v>
      </c>
      <c r="G275">
        <v>3561.07</v>
      </c>
      <c r="H275">
        <v>36.18</v>
      </c>
      <c r="I275">
        <v>1508710.69</v>
      </c>
      <c r="J275">
        <v>41747</v>
      </c>
      <c r="K275">
        <v>1466963.69</v>
      </c>
      <c r="L275" t="s">
        <v>59</v>
      </c>
      <c r="M275" s="1">
        <v>45334</v>
      </c>
      <c r="N275" t="s">
        <v>37</v>
      </c>
      <c r="O275" t="s">
        <v>70</v>
      </c>
      <c r="P275" t="s">
        <v>67</v>
      </c>
      <c r="Q275" t="s">
        <v>23</v>
      </c>
      <c r="R275" t="s">
        <v>52</v>
      </c>
      <c r="S275">
        <v>717774584</v>
      </c>
      <c r="T275" t="s">
        <v>61</v>
      </c>
    </row>
    <row r="276" spans="1:20" x14ac:dyDescent="0.3">
      <c r="A276" t="s">
        <v>341</v>
      </c>
      <c r="B276" t="s">
        <v>90</v>
      </c>
      <c r="C276" t="s">
        <v>63</v>
      </c>
      <c r="D276" t="s">
        <v>37</v>
      </c>
      <c r="E276" t="s">
        <v>34</v>
      </c>
      <c r="F276">
        <v>1.55</v>
      </c>
      <c r="G276">
        <v>4531.8</v>
      </c>
      <c r="H276">
        <v>164.83</v>
      </c>
      <c r="I276">
        <v>1157813.72</v>
      </c>
      <c r="J276">
        <v>63767.3</v>
      </c>
      <c r="K276">
        <v>1094046.42</v>
      </c>
      <c r="L276" s="1">
        <v>45085</v>
      </c>
      <c r="M276" s="1">
        <v>45093</v>
      </c>
      <c r="N276" t="s">
        <v>66</v>
      </c>
      <c r="O276" t="s">
        <v>27</v>
      </c>
      <c r="P276" t="s">
        <v>59</v>
      </c>
      <c r="Q276" t="s">
        <v>23</v>
      </c>
      <c r="R276" t="s">
        <v>27</v>
      </c>
      <c r="S276">
        <v>741244663</v>
      </c>
      <c r="T276" t="s">
        <v>42</v>
      </c>
    </row>
    <row r="277" spans="1:20" x14ac:dyDescent="0.3">
      <c r="A277" t="s">
        <v>342</v>
      </c>
      <c r="B277" t="s">
        <v>65</v>
      </c>
      <c r="C277" t="s">
        <v>88</v>
      </c>
      <c r="D277" t="s">
        <v>33</v>
      </c>
      <c r="E277" t="s">
        <v>72</v>
      </c>
      <c r="F277">
        <v>1.99</v>
      </c>
      <c r="G277">
        <v>882.25</v>
      </c>
      <c r="H277">
        <v>164.22</v>
      </c>
      <c r="I277">
        <v>288317.36</v>
      </c>
      <c r="J277">
        <v>55220.69</v>
      </c>
      <c r="K277">
        <v>233096.67</v>
      </c>
      <c r="L277" s="1">
        <v>45264</v>
      </c>
      <c r="M277" s="1">
        <v>45161</v>
      </c>
      <c r="N277" t="s">
        <v>51</v>
      </c>
      <c r="O277" t="s">
        <v>26</v>
      </c>
      <c r="P277" t="s">
        <v>27</v>
      </c>
      <c r="Q277" t="s">
        <v>23</v>
      </c>
      <c r="R277" t="s">
        <v>27</v>
      </c>
      <c r="S277">
        <v>773481353</v>
      </c>
      <c r="T277" t="s">
        <v>29</v>
      </c>
    </row>
    <row r="278" spans="1:20" x14ac:dyDescent="0.3">
      <c r="A278" t="s">
        <v>343</v>
      </c>
      <c r="B278" t="s">
        <v>48</v>
      </c>
      <c r="C278" t="s">
        <v>22</v>
      </c>
      <c r="D278" t="s">
        <v>23</v>
      </c>
      <c r="E278" t="s">
        <v>72</v>
      </c>
      <c r="F278">
        <v>14.62</v>
      </c>
      <c r="G278">
        <v>1466.93</v>
      </c>
      <c r="H278">
        <v>19.68</v>
      </c>
      <c r="I278">
        <v>422067.45</v>
      </c>
      <c r="J278">
        <v>21060.94</v>
      </c>
      <c r="K278">
        <v>401006.51</v>
      </c>
      <c r="L278" s="1">
        <v>45170</v>
      </c>
      <c r="M278" s="1">
        <v>45140</v>
      </c>
      <c r="N278" t="s">
        <v>35</v>
      </c>
      <c r="O278" t="s">
        <v>27</v>
      </c>
      <c r="P278" t="s">
        <v>27</v>
      </c>
      <c r="Q278" t="s">
        <v>27</v>
      </c>
      <c r="R278" t="s">
        <v>52</v>
      </c>
      <c r="S278">
        <v>736786211</v>
      </c>
      <c r="T278" t="s">
        <v>61</v>
      </c>
    </row>
    <row r="279" spans="1:20" x14ac:dyDescent="0.3">
      <c r="A279" t="s">
        <v>344</v>
      </c>
      <c r="B279" t="s">
        <v>86</v>
      </c>
      <c r="C279" t="s">
        <v>63</v>
      </c>
      <c r="D279" t="s">
        <v>33</v>
      </c>
      <c r="E279" t="s">
        <v>37</v>
      </c>
      <c r="F279">
        <v>9.6</v>
      </c>
      <c r="G279">
        <v>2834.75</v>
      </c>
      <c r="H279">
        <v>179.81</v>
      </c>
      <c r="I279">
        <v>4893277.42</v>
      </c>
      <c r="J279">
        <v>63740.58</v>
      </c>
      <c r="K279">
        <v>4829536.84</v>
      </c>
      <c r="L279" s="1">
        <v>45073</v>
      </c>
      <c r="M279" s="1">
        <v>45361</v>
      </c>
      <c r="N279" t="s">
        <v>25</v>
      </c>
      <c r="O279" t="s">
        <v>70</v>
      </c>
      <c r="P279" t="s">
        <v>27</v>
      </c>
      <c r="R279" t="s">
        <v>52</v>
      </c>
      <c r="S279">
        <v>738317637</v>
      </c>
      <c r="T279" t="s">
        <v>42</v>
      </c>
    </row>
    <row r="280" spans="1:20" x14ac:dyDescent="0.3">
      <c r="A280" t="s">
        <v>345</v>
      </c>
      <c r="B280" t="s">
        <v>90</v>
      </c>
      <c r="C280" t="s">
        <v>84</v>
      </c>
      <c r="D280" t="s">
        <v>50</v>
      </c>
      <c r="E280" t="s">
        <v>34</v>
      </c>
      <c r="F280">
        <v>8</v>
      </c>
      <c r="G280">
        <v>3767.98</v>
      </c>
      <c r="H280">
        <v>83.8</v>
      </c>
      <c r="I280">
        <v>2526053.79</v>
      </c>
      <c r="J280" t="s">
        <v>59</v>
      </c>
      <c r="L280" s="1">
        <v>45144</v>
      </c>
      <c r="M280" s="1">
        <v>45055</v>
      </c>
      <c r="N280" t="s">
        <v>66</v>
      </c>
      <c r="O280" t="s">
        <v>26</v>
      </c>
      <c r="P280" t="s">
        <v>41</v>
      </c>
      <c r="Q280" t="s">
        <v>46</v>
      </c>
      <c r="R280" t="s">
        <v>28</v>
      </c>
      <c r="S280">
        <v>782909480</v>
      </c>
      <c r="T280" t="s">
        <v>29</v>
      </c>
    </row>
    <row r="281" spans="1:20" x14ac:dyDescent="0.3">
      <c r="A281" t="s">
        <v>346</v>
      </c>
      <c r="B281" t="s">
        <v>90</v>
      </c>
      <c r="C281" t="s">
        <v>32</v>
      </c>
      <c r="D281" t="s">
        <v>23</v>
      </c>
      <c r="E281" t="s">
        <v>34</v>
      </c>
      <c r="F281">
        <v>3.53</v>
      </c>
      <c r="G281">
        <v>4334.71</v>
      </c>
      <c r="H281" t="s">
        <v>37</v>
      </c>
      <c r="J281">
        <v>74076.429999999993</v>
      </c>
      <c r="L281" s="1">
        <v>44945</v>
      </c>
      <c r="M281" s="1">
        <v>45243</v>
      </c>
      <c r="N281" t="s">
        <v>35</v>
      </c>
      <c r="O281" t="s">
        <v>27</v>
      </c>
      <c r="P281" t="s">
        <v>60</v>
      </c>
      <c r="Q281" t="s">
        <v>27</v>
      </c>
      <c r="R281" t="s">
        <v>52</v>
      </c>
      <c r="S281">
        <v>765177213</v>
      </c>
    </row>
    <row r="282" spans="1:20" x14ac:dyDescent="0.3">
      <c r="A282" t="s">
        <v>347</v>
      </c>
      <c r="B282" t="s">
        <v>44</v>
      </c>
      <c r="C282" t="s">
        <v>32</v>
      </c>
      <c r="D282" t="s">
        <v>50</v>
      </c>
      <c r="E282" t="s">
        <v>24</v>
      </c>
      <c r="F282">
        <v>6.98</v>
      </c>
      <c r="G282">
        <v>2819.5</v>
      </c>
      <c r="H282">
        <v>173.34</v>
      </c>
      <c r="I282">
        <v>3411350.27</v>
      </c>
      <c r="J282">
        <v>67510.37</v>
      </c>
      <c r="K282">
        <v>3343839.9</v>
      </c>
      <c r="L282" s="1">
        <v>45046</v>
      </c>
      <c r="M282" s="1">
        <v>45372</v>
      </c>
      <c r="N282" t="s">
        <v>66</v>
      </c>
      <c r="O282" t="s">
        <v>70</v>
      </c>
      <c r="Q282" t="s">
        <v>27</v>
      </c>
      <c r="R282" t="s">
        <v>28</v>
      </c>
      <c r="S282">
        <v>788979095</v>
      </c>
      <c r="T282" t="s">
        <v>61</v>
      </c>
    </row>
    <row r="283" spans="1:20" x14ac:dyDescent="0.3">
      <c r="A283" t="s">
        <v>348</v>
      </c>
      <c r="B283" t="s">
        <v>44</v>
      </c>
      <c r="C283" t="s">
        <v>78</v>
      </c>
      <c r="D283" t="s">
        <v>33</v>
      </c>
      <c r="E283" t="s">
        <v>72</v>
      </c>
      <c r="F283">
        <v>14.89</v>
      </c>
      <c r="G283">
        <v>1372.39</v>
      </c>
      <c r="H283">
        <v>29.62</v>
      </c>
      <c r="I283">
        <v>605281.36</v>
      </c>
      <c r="J283">
        <v>55696.23</v>
      </c>
      <c r="K283">
        <v>549585.13</v>
      </c>
      <c r="L283" s="1">
        <v>44931</v>
      </c>
      <c r="M283" s="1">
        <v>45108</v>
      </c>
      <c r="N283" t="s">
        <v>56</v>
      </c>
      <c r="O283" t="s">
        <v>26</v>
      </c>
      <c r="P283" t="s">
        <v>59</v>
      </c>
      <c r="Q283" t="s">
        <v>46</v>
      </c>
      <c r="R283" t="s">
        <v>27</v>
      </c>
      <c r="S283">
        <v>775181648</v>
      </c>
    </row>
    <row r="284" spans="1:20" x14ac:dyDescent="0.3">
      <c r="A284" t="s">
        <v>349</v>
      </c>
      <c r="B284" t="s">
        <v>65</v>
      </c>
      <c r="C284" t="s">
        <v>80</v>
      </c>
      <c r="D284" t="s">
        <v>50</v>
      </c>
      <c r="E284" t="s">
        <v>34</v>
      </c>
      <c r="F284">
        <v>13.86</v>
      </c>
      <c r="G284">
        <v>1284.1600000000001</v>
      </c>
      <c r="H284">
        <v>76.459999999999994</v>
      </c>
      <c r="I284">
        <v>1360870.07</v>
      </c>
      <c r="J284">
        <v>39374.050000000003</v>
      </c>
      <c r="K284">
        <v>1321496.02</v>
      </c>
      <c r="L284" s="1">
        <v>45147</v>
      </c>
      <c r="M284" s="1">
        <v>45248</v>
      </c>
      <c r="N284" t="s">
        <v>66</v>
      </c>
      <c r="O284" t="s">
        <v>27</v>
      </c>
      <c r="P284" t="s">
        <v>27</v>
      </c>
      <c r="Q284" t="s">
        <v>46</v>
      </c>
      <c r="R284" t="s">
        <v>52</v>
      </c>
      <c r="S284">
        <v>764193837</v>
      </c>
    </row>
    <row r="285" spans="1:20" x14ac:dyDescent="0.3">
      <c r="A285" t="s">
        <v>350</v>
      </c>
      <c r="B285" t="s">
        <v>44</v>
      </c>
      <c r="C285" t="s">
        <v>49</v>
      </c>
      <c r="D285" t="s">
        <v>33</v>
      </c>
      <c r="E285" t="s">
        <v>34</v>
      </c>
      <c r="F285">
        <v>7.59</v>
      </c>
      <c r="G285">
        <v>3015.61</v>
      </c>
      <c r="H285">
        <v>42.93</v>
      </c>
      <c r="I285">
        <v>982602.44</v>
      </c>
      <c r="J285">
        <v>89848.75</v>
      </c>
      <c r="K285">
        <v>892753.69</v>
      </c>
      <c r="L285" s="1">
        <v>45213</v>
      </c>
      <c r="M285" s="1">
        <v>45123</v>
      </c>
      <c r="N285" t="s">
        <v>56</v>
      </c>
      <c r="O285" t="s">
        <v>36</v>
      </c>
      <c r="P285" t="s">
        <v>45</v>
      </c>
      <c r="Q285" t="s">
        <v>23</v>
      </c>
      <c r="R285" t="s">
        <v>27</v>
      </c>
      <c r="S285" t="s">
        <v>37</v>
      </c>
      <c r="T285" t="s">
        <v>37</v>
      </c>
    </row>
    <row r="286" spans="1:20" x14ac:dyDescent="0.3">
      <c r="A286" t="s">
        <v>351</v>
      </c>
      <c r="B286" t="s">
        <v>31</v>
      </c>
      <c r="C286" t="s">
        <v>32</v>
      </c>
      <c r="D286" t="s">
        <v>33</v>
      </c>
      <c r="E286" t="s">
        <v>34</v>
      </c>
      <c r="F286">
        <v>12.22</v>
      </c>
      <c r="G286">
        <v>2981.19</v>
      </c>
      <c r="H286">
        <v>24.44</v>
      </c>
      <c r="I286">
        <v>890352.67</v>
      </c>
      <c r="J286">
        <v>25935.58</v>
      </c>
      <c r="K286">
        <v>864417.09</v>
      </c>
      <c r="L286" s="1">
        <v>45044</v>
      </c>
      <c r="M286" t="s">
        <v>37</v>
      </c>
      <c r="N286" t="s">
        <v>25</v>
      </c>
      <c r="O286" t="s">
        <v>70</v>
      </c>
      <c r="P286" t="s">
        <v>41</v>
      </c>
      <c r="R286" t="s">
        <v>27</v>
      </c>
      <c r="S286">
        <v>788320463</v>
      </c>
      <c r="T286" t="s">
        <v>61</v>
      </c>
    </row>
    <row r="287" spans="1:20" x14ac:dyDescent="0.3">
      <c r="A287" t="s">
        <v>352</v>
      </c>
      <c r="C287" t="s">
        <v>84</v>
      </c>
      <c r="D287" t="s">
        <v>23</v>
      </c>
      <c r="E287" t="s">
        <v>34</v>
      </c>
      <c r="F287">
        <v>17.100000000000001</v>
      </c>
      <c r="G287">
        <v>851.29</v>
      </c>
      <c r="H287">
        <v>54.55</v>
      </c>
      <c r="I287">
        <v>794087.57</v>
      </c>
      <c r="J287">
        <v>43895.81</v>
      </c>
      <c r="K287">
        <v>750191.76</v>
      </c>
      <c r="L287" s="1">
        <v>45110</v>
      </c>
      <c r="M287" s="1">
        <v>45288</v>
      </c>
      <c r="N287" t="s">
        <v>25</v>
      </c>
      <c r="O287" t="s">
        <v>70</v>
      </c>
      <c r="P287" t="s">
        <v>60</v>
      </c>
      <c r="Q287" t="s">
        <v>23</v>
      </c>
      <c r="R287" t="s">
        <v>37</v>
      </c>
      <c r="S287">
        <v>765177213</v>
      </c>
    </row>
    <row r="288" spans="1:20" x14ac:dyDescent="0.3">
      <c r="A288" t="s">
        <v>353</v>
      </c>
      <c r="B288" t="s">
        <v>39</v>
      </c>
      <c r="C288" t="s">
        <v>32</v>
      </c>
      <c r="D288" t="s">
        <v>23</v>
      </c>
      <c r="E288" t="s">
        <v>72</v>
      </c>
      <c r="F288">
        <v>0.67</v>
      </c>
      <c r="G288">
        <v>1569.39</v>
      </c>
      <c r="H288">
        <v>64.62</v>
      </c>
      <c r="I288">
        <v>67947.37</v>
      </c>
      <c r="J288">
        <v>41581.019999999997</v>
      </c>
      <c r="K288">
        <v>26366.35</v>
      </c>
      <c r="M288" s="1">
        <v>45042</v>
      </c>
      <c r="N288" t="s">
        <v>51</v>
      </c>
      <c r="O288" t="s">
        <v>36</v>
      </c>
      <c r="P288" t="s">
        <v>45</v>
      </c>
      <c r="Q288" t="s">
        <v>23</v>
      </c>
      <c r="R288" t="s">
        <v>28</v>
      </c>
      <c r="S288">
        <v>781971316</v>
      </c>
    </row>
    <row r="289" spans="1:20" x14ac:dyDescent="0.3">
      <c r="A289" t="s">
        <v>354</v>
      </c>
      <c r="B289" t="s">
        <v>65</v>
      </c>
      <c r="C289" t="s">
        <v>88</v>
      </c>
      <c r="D289" t="s">
        <v>23</v>
      </c>
      <c r="E289" t="s">
        <v>24</v>
      </c>
      <c r="F289">
        <v>9</v>
      </c>
      <c r="G289">
        <v>1834.54</v>
      </c>
      <c r="H289">
        <v>87.97</v>
      </c>
      <c r="I289">
        <v>1452460.35</v>
      </c>
      <c r="J289">
        <v>46516.9</v>
      </c>
      <c r="K289">
        <v>1405943.45</v>
      </c>
      <c r="L289" s="1">
        <v>44943</v>
      </c>
      <c r="M289" s="1">
        <v>45371</v>
      </c>
      <c r="N289" t="s">
        <v>66</v>
      </c>
      <c r="O289" t="s">
        <v>36</v>
      </c>
      <c r="P289" t="s">
        <v>67</v>
      </c>
      <c r="Q289" t="s">
        <v>46</v>
      </c>
      <c r="R289" t="s">
        <v>28</v>
      </c>
      <c r="S289">
        <v>758718453</v>
      </c>
    </row>
    <row r="290" spans="1:20" x14ac:dyDescent="0.3">
      <c r="A290" t="s">
        <v>355</v>
      </c>
      <c r="B290" t="s">
        <v>21</v>
      </c>
      <c r="C290" t="s">
        <v>55</v>
      </c>
      <c r="D290" t="s">
        <v>23</v>
      </c>
      <c r="E290" t="s">
        <v>24</v>
      </c>
      <c r="F290">
        <v>5.7</v>
      </c>
      <c r="G290">
        <v>2004.73</v>
      </c>
      <c r="H290">
        <v>98.85</v>
      </c>
      <c r="I290">
        <v>1129555.0900000001</v>
      </c>
      <c r="L290" s="1">
        <v>45039</v>
      </c>
      <c r="M290" s="1">
        <v>45056</v>
      </c>
      <c r="N290" t="s">
        <v>35</v>
      </c>
      <c r="O290" t="s">
        <v>59</v>
      </c>
      <c r="P290" t="s">
        <v>60</v>
      </c>
      <c r="Q290" t="s">
        <v>46</v>
      </c>
      <c r="R290" t="s">
        <v>52</v>
      </c>
      <c r="S290">
        <v>720117988</v>
      </c>
      <c r="T290" t="s">
        <v>42</v>
      </c>
    </row>
    <row r="291" spans="1:20" x14ac:dyDescent="0.3">
      <c r="A291" t="s">
        <v>356</v>
      </c>
      <c r="B291" t="s">
        <v>90</v>
      </c>
      <c r="C291" t="s">
        <v>80</v>
      </c>
      <c r="D291" t="s">
        <v>33</v>
      </c>
      <c r="E291" t="s">
        <v>24</v>
      </c>
      <c r="F291">
        <v>13.75</v>
      </c>
      <c r="G291">
        <v>4423.1099999999997</v>
      </c>
      <c r="H291">
        <v>116.8</v>
      </c>
      <c r="I291">
        <v>7103514.6600000001</v>
      </c>
      <c r="J291" t="s">
        <v>59</v>
      </c>
      <c r="L291" s="1">
        <v>44988</v>
      </c>
      <c r="M291" s="1">
        <v>45086</v>
      </c>
      <c r="N291" t="s">
        <v>56</v>
      </c>
      <c r="O291" t="s">
        <v>27</v>
      </c>
      <c r="P291" t="s">
        <v>41</v>
      </c>
      <c r="Q291" t="s">
        <v>27</v>
      </c>
      <c r="R291" t="s">
        <v>37</v>
      </c>
      <c r="S291">
        <v>785863473</v>
      </c>
      <c r="T291" t="s">
        <v>61</v>
      </c>
    </row>
    <row r="292" spans="1:20" x14ac:dyDescent="0.3">
      <c r="A292" t="s">
        <v>357</v>
      </c>
      <c r="B292" t="s">
        <v>39</v>
      </c>
      <c r="C292" t="s">
        <v>63</v>
      </c>
      <c r="D292" t="s">
        <v>50</v>
      </c>
      <c r="E292" t="s">
        <v>34</v>
      </c>
      <c r="F292">
        <v>10.32</v>
      </c>
      <c r="G292">
        <v>4234.83</v>
      </c>
      <c r="H292">
        <v>113.56</v>
      </c>
      <c r="I292">
        <v>4962963.28</v>
      </c>
      <c r="J292">
        <v>81823.710000000006</v>
      </c>
      <c r="K292">
        <v>4881139.57</v>
      </c>
      <c r="L292" s="1">
        <v>45286</v>
      </c>
      <c r="M292" s="1">
        <v>45121</v>
      </c>
      <c r="N292" t="s">
        <v>56</v>
      </c>
      <c r="O292" t="s">
        <v>27</v>
      </c>
      <c r="P292" t="s">
        <v>67</v>
      </c>
      <c r="Q292" t="s">
        <v>46</v>
      </c>
      <c r="R292" t="s">
        <v>27</v>
      </c>
      <c r="S292">
        <v>731227574</v>
      </c>
      <c r="T292" t="s">
        <v>42</v>
      </c>
    </row>
    <row r="293" spans="1:20" x14ac:dyDescent="0.3">
      <c r="A293" t="s">
        <v>358</v>
      </c>
      <c r="B293" t="s">
        <v>86</v>
      </c>
      <c r="C293" t="s">
        <v>32</v>
      </c>
      <c r="D293" t="s">
        <v>50</v>
      </c>
      <c r="E293" t="s">
        <v>34</v>
      </c>
      <c r="F293">
        <v>19.8</v>
      </c>
      <c r="G293">
        <v>1902.54</v>
      </c>
      <c r="H293">
        <v>135.15</v>
      </c>
      <c r="I293">
        <v>5091139.96</v>
      </c>
      <c r="J293">
        <v>64874.78</v>
      </c>
      <c r="K293">
        <v>5026265.18</v>
      </c>
      <c r="L293" s="1">
        <v>45056</v>
      </c>
      <c r="M293" s="1">
        <v>45314</v>
      </c>
      <c r="N293" t="s">
        <v>56</v>
      </c>
      <c r="O293" t="s">
        <v>26</v>
      </c>
      <c r="P293" t="s">
        <v>45</v>
      </c>
      <c r="Q293" t="s">
        <v>23</v>
      </c>
      <c r="R293" t="s">
        <v>27</v>
      </c>
      <c r="S293">
        <v>791756179</v>
      </c>
      <c r="T293" t="s">
        <v>61</v>
      </c>
    </row>
    <row r="294" spans="1:20" x14ac:dyDescent="0.3">
      <c r="A294" t="s">
        <v>359</v>
      </c>
      <c r="C294" t="s">
        <v>49</v>
      </c>
      <c r="D294" t="s">
        <v>50</v>
      </c>
      <c r="E294" t="s">
        <v>34</v>
      </c>
      <c r="F294">
        <v>9.36</v>
      </c>
      <c r="G294">
        <v>2387.94</v>
      </c>
      <c r="H294">
        <v>87.17</v>
      </c>
      <c r="I294">
        <v>1948346.99</v>
      </c>
      <c r="J294">
        <v>46172.66</v>
      </c>
      <c r="K294">
        <v>1902174.33</v>
      </c>
      <c r="L294" s="1">
        <v>45231</v>
      </c>
      <c r="M294" s="1">
        <v>45350</v>
      </c>
      <c r="N294" t="s">
        <v>66</v>
      </c>
      <c r="O294" t="s">
        <v>27</v>
      </c>
      <c r="P294" t="s">
        <v>67</v>
      </c>
      <c r="Q294" t="s">
        <v>27</v>
      </c>
      <c r="R294" t="s">
        <v>52</v>
      </c>
      <c r="S294">
        <v>757683626</v>
      </c>
      <c r="T294" t="s">
        <v>61</v>
      </c>
    </row>
    <row r="295" spans="1:20" x14ac:dyDescent="0.3">
      <c r="A295" t="s">
        <v>360</v>
      </c>
      <c r="B295" t="s">
        <v>86</v>
      </c>
      <c r="D295" t="s">
        <v>50</v>
      </c>
      <c r="E295" t="s">
        <v>24</v>
      </c>
      <c r="F295">
        <v>11.25</v>
      </c>
      <c r="G295">
        <v>1538.86</v>
      </c>
      <c r="H295">
        <v>143.32</v>
      </c>
      <c r="I295">
        <v>2481180.92</v>
      </c>
      <c r="J295">
        <v>45725.17</v>
      </c>
      <c r="K295">
        <v>2435455.75</v>
      </c>
      <c r="L295" s="1">
        <v>45122</v>
      </c>
      <c r="M295" s="1">
        <v>45254</v>
      </c>
      <c r="N295" t="s">
        <v>25</v>
      </c>
      <c r="O295" t="s">
        <v>27</v>
      </c>
      <c r="P295" t="s">
        <v>67</v>
      </c>
      <c r="Q295" t="s">
        <v>27</v>
      </c>
      <c r="R295" t="s">
        <v>28</v>
      </c>
      <c r="S295">
        <v>733763566</v>
      </c>
      <c r="T295" t="s">
        <v>42</v>
      </c>
    </row>
    <row r="296" spans="1:20" x14ac:dyDescent="0.3">
      <c r="A296" t="s">
        <v>361</v>
      </c>
      <c r="B296" t="s">
        <v>65</v>
      </c>
      <c r="C296" t="s">
        <v>84</v>
      </c>
      <c r="D296" t="s">
        <v>33</v>
      </c>
      <c r="E296" t="s">
        <v>24</v>
      </c>
      <c r="F296">
        <v>7.22</v>
      </c>
      <c r="G296">
        <v>4761.6099999999997</v>
      </c>
      <c r="H296">
        <v>80.709999999999994</v>
      </c>
      <c r="I296">
        <v>2774714.9</v>
      </c>
      <c r="L296" s="1">
        <v>44952</v>
      </c>
      <c r="M296" s="1">
        <v>45354</v>
      </c>
      <c r="N296" t="s">
        <v>35</v>
      </c>
      <c r="O296" t="s">
        <v>26</v>
      </c>
      <c r="P296" t="s">
        <v>41</v>
      </c>
      <c r="Q296" t="s">
        <v>27</v>
      </c>
      <c r="R296" t="s">
        <v>27</v>
      </c>
      <c r="S296">
        <v>799038526</v>
      </c>
    </row>
    <row r="297" spans="1:20" x14ac:dyDescent="0.3">
      <c r="A297" t="s">
        <v>362</v>
      </c>
      <c r="B297" t="s">
        <v>21</v>
      </c>
      <c r="C297" t="s">
        <v>37</v>
      </c>
      <c r="D297" t="s">
        <v>33</v>
      </c>
      <c r="E297" t="s">
        <v>72</v>
      </c>
      <c r="F297">
        <v>8.98</v>
      </c>
      <c r="G297">
        <v>2473.9499999999998</v>
      </c>
      <c r="H297">
        <v>189.06</v>
      </c>
      <c r="I297">
        <v>4200170.38</v>
      </c>
      <c r="J297">
        <v>1275.04</v>
      </c>
      <c r="K297">
        <v>4198895.34</v>
      </c>
      <c r="L297" s="1">
        <v>45097</v>
      </c>
      <c r="M297" s="1">
        <v>45095</v>
      </c>
      <c r="N297" t="s">
        <v>66</v>
      </c>
      <c r="O297" t="s">
        <v>26</v>
      </c>
      <c r="P297" t="s">
        <v>41</v>
      </c>
      <c r="Q297" t="s">
        <v>23</v>
      </c>
      <c r="R297" t="s">
        <v>28</v>
      </c>
      <c r="S297">
        <v>723718431</v>
      </c>
      <c r="T297" t="s">
        <v>29</v>
      </c>
    </row>
    <row r="298" spans="1:20" x14ac:dyDescent="0.3">
      <c r="A298" t="s">
        <v>363</v>
      </c>
      <c r="B298" t="s">
        <v>39</v>
      </c>
      <c r="C298" t="s">
        <v>80</v>
      </c>
      <c r="D298" t="s">
        <v>59</v>
      </c>
      <c r="E298" t="s">
        <v>34</v>
      </c>
      <c r="F298">
        <v>3.36</v>
      </c>
      <c r="G298">
        <v>2626.62</v>
      </c>
      <c r="H298">
        <v>95.23</v>
      </c>
      <c r="I298">
        <v>840446.96</v>
      </c>
      <c r="J298">
        <v>77961.820000000007</v>
      </c>
      <c r="K298">
        <v>762485.14</v>
      </c>
      <c r="L298" s="1">
        <v>45282</v>
      </c>
      <c r="M298" s="1">
        <v>45353</v>
      </c>
      <c r="N298" t="s">
        <v>25</v>
      </c>
      <c r="O298" t="s">
        <v>26</v>
      </c>
      <c r="P298" t="s">
        <v>60</v>
      </c>
      <c r="Q298" t="s">
        <v>46</v>
      </c>
      <c r="S298">
        <v>721496211</v>
      </c>
      <c r="T298" t="s">
        <v>61</v>
      </c>
    </row>
    <row r="299" spans="1:20" x14ac:dyDescent="0.3">
      <c r="A299" t="s">
        <v>364</v>
      </c>
      <c r="B299" t="s">
        <v>21</v>
      </c>
      <c r="C299" t="s">
        <v>80</v>
      </c>
      <c r="D299" t="s">
        <v>33</v>
      </c>
      <c r="E299" t="s">
        <v>72</v>
      </c>
      <c r="F299">
        <v>16.11</v>
      </c>
      <c r="G299">
        <v>3588.03</v>
      </c>
      <c r="H299">
        <v>155.76</v>
      </c>
      <c r="I299">
        <v>9003420.7200000007</v>
      </c>
      <c r="J299">
        <v>32847.9</v>
      </c>
      <c r="K299">
        <v>8970572.8200000003</v>
      </c>
      <c r="L299" s="1">
        <v>45032</v>
      </c>
      <c r="M299" s="1">
        <v>45138</v>
      </c>
      <c r="N299" t="s">
        <v>35</v>
      </c>
      <c r="O299" t="s">
        <v>26</v>
      </c>
      <c r="P299" t="s">
        <v>27</v>
      </c>
      <c r="Q299" t="s">
        <v>46</v>
      </c>
      <c r="R299" t="s">
        <v>27</v>
      </c>
      <c r="S299">
        <v>781979055</v>
      </c>
      <c r="T299" t="s">
        <v>29</v>
      </c>
    </row>
    <row r="300" spans="1:20" x14ac:dyDescent="0.3">
      <c r="A300" t="s">
        <v>365</v>
      </c>
      <c r="B300" t="s">
        <v>31</v>
      </c>
      <c r="C300" t="s">
        <v>22</v>
      </c>
      <c r="D300" t="s">
        <v>50</v>
      </c>
      <c r="E300" t="s">
        <v>34</v>
      </c>
      <c r="F300">
        <v>12.19</v>
      </c>
      <c r="G300">
        <v>1780.26</v>
      </c>
      <c r="H300">
        <v>13.44</v>
      </c>
      <c r="I300">
        <v>291666.40000000002</v>
      </c>
      <c r="J300">
        <v>30330.32</v>
      </c>
      <c r="K300">
        <v>261336.08</v>
      </c>
      <c r="L300" s="1">
        <v>44964</v>
      </c>
      <c r="M300" s="1">
        <v>45310</v>
      </c>
      <c r="N300" t="s">
        <v>56</v>
      </c>
      <c r="O300" t="s">
        <v>27</v>
      </c>
      <c r="P300" t="s">
        <v>60</v>
      </c>
      <c r="Q300" t="s">
        <v>46</v>
      </c>
      <c r="R300" t="s">
        <v>28</v>
      </c>
      <c r="S300">
        <v>781182864</v>
      </c>
    </row>
    <row r="301" spans="1:20" x14ac:dyDescent="0.3">
      <c r="A301" t="s">
        <v>366</v>
      </c>
      <c r="B301" t="s">
        <v>65</v>
      </c>
      <c r="C301" t="s">
        <v>63</v>
      </c>
      <c r="D301" t="s">
        <v>33</v>
      </c>
      <c r="E301" t="s">
        <v>37</v>
      </c>
      <c r="F301">
        <v>6.37</v>
      </c>
      <c r="G301">
        <v>4203.3599999999997</v>
      </c>
      <c r="H301">
        <v>21.15</v>
      </c>
      <c r="I301">
        <v>566299.78</v>
      </c>
      <c r="J301">
        <v>16649.88</v>
      </c>
      <c r="K301">
        <v>549649.9</v>
      </c>
      <c r="L301" t="s">
        <v>37</v>
      </c>
      <c r="M301" s="1">
        <v>45039</v>
      </c>
      <c r="N301" t="s">
        <v>35</v>
      </c>
      <c r="O301" t="s">
        <v>27</v>
      </c>
      <c r="P301" t="s">
        <v>41</v>
      </c>
      <c r="Q301" t="s">
        <v>46</v>
      </c>
      <c r="R301" t="s">
        <v>52</v>
      </c>
      <c r="S301">
        <v>797226012</v>
      </c>
    </row>
    <row r="302" spans="1:20" x14ac:dyDescent="0.3">
      <c r="A302" t="s">
        <v>367</v>
      </c>
      <c r="B302" t="s">
        <v>54</v>
      </c>
      <c r="C302" t="s">
        <v>40</v>
      </c>
      <c r="D302" t="s">
        <v>50</v>
      </c>
      <c r="E302" t="s">
        <v>34</v>
      </c>
      <c r="F302">
        <v>11.19</v>
      </c>
      <c r="G302">
        <v>1643</v>
      </c>
      <c r="H302">
        <v>68.819999999999993</v>
      </c>
      <c r="I302">
        <v>1265267.3999999999</v>
      </c>
      <c r="J302">
        <v>7717.3</v>
      </c>
      <c r="K302">
        <v>1257550.1000000001</v>
      </c>
      <c r="L302" s="1">
        <v>45104</v>
      </c>
      <c r="M302" s="1">
        <v>45309</v>
      </c>
      <c r="O302" t="s">
        <v>70</v>
      </c>
      <c r="Q302" t="s">
        <v>46</v>
      </c>
      <c r="R302" t="s">
        <v>28</v>
      </c>
      <c r="S302">
        <v>780823176</v>
      </c>
      <c r="T302" t="s">
        <v>61</v>
      </c>
    </row>
    <row r="303" spans="1:20" x14ac:dyDescent="0.3">
      <c r="A303" t="s">
        <v>368</v>
      </c>
      <c r="B303" t="s">
        <v>39</v>
      </c>
      <c r="C303" t="s">
        <v>55</v>
      </c>
      <c r="D303" t="s">
        <v>33</v>
      </c>
      <c r="E303" t="s">
        <v>34</v>
      </c>
      <c r="F303">
        <v>8.98</v>
      </c>
      <c r="G303" t="s">
        <v>37</v>
      </c>
      <c r="H303">
        <v>156.68</v>
      </c>
      <c r="J303">
        <v>60743.53</v>
      </c>
      <c r="L303" s="1">
        <v>45134</v>
      </c>
      <c r="M303" s="1">
        <v>45037</v>
      </c>
      <c r="N303" t="s">
        <v>25</v>
      </c>
      <c r="O303" t="s">
        <v>70</v>
      </c>
      <c r="P303" t="s">
        <v>45</v>
      </c>
      <c r="Q303" t="s">
        <v>46</v>
      </c>
      <c r="R303" t="s">
        <v>52</v>
      </c>
      <c r="S303">
        <v>718526544</v>
      </c>
      <c r="T303" t="s">
        <v>29</v>
      </c>
    </row>
    <row r="304" spans="1:20" x14ac:dyDescent="0.3">
      <c r="A304" t="s">
        <v>369</v>
      </c>
      <c r="B304" t="s">
        <v>86</v>
      </c>
      <c r="C304" t="s">
        <v>84</v>
      </c>
      <c r="D304" t="s">
        <v>23</v>
      </c>
      <c r="E304" t="s">
        <v>72</v>
      </c>
      <c r="F304">
        <v>2.33</v>
      </c>
      <c r="G304">
        <v>1140.8499999999999</v>
      </c>
      <c r="H304">
        <v>180.37</v>
      </c>
      <c r="I304">
        <v>479456.02</v>
      </c>
      <c r="J304">
        <v>83401.490000000005</v>
      </c>
      <c r="K304">
        <v>396054.53</v>
      </c>
      <c r="L304" s="1">
        <v>45166</v>
      </c>
      <c r="M304" s="1">
        <v>45121</v>
      </c>
      <c r="N304" t="s">
        <v>35</v>
      </c>
      <c r="O304" t="s">
        <v>26</v>
      </c>
      <c r="P304" t="s">
        <v>60</v>
      </c>
      <c r="Q304" t="s">
        <v>27</v>
      </c>
      <c r="R304" t="s">
        <v>28</v>
      </c>
      <c r="S304" t="s">
        <v>37</v>
      </c>
      <c r="T304" t="s">
        <v>42</v>
      </c>
    </row>
    <row r="305" spans="1:20" x14ac:dyDescent="0.3">
      <c r="A305" t="s">
        <v>370</v>
      </c>
      <c r="B305" t="s">
        <v>65</v>
      </c>
      <c r="C305" t="s">
        <v>40</v>
      </c>
      <c r="D305" t="s">
        <v>23</v>
      </c>
      <c r="E305" t="s">
        <v>34</v>
      </c>
      <c r="F305">
        <v>18.010000000000002</v>
      </c>
      <c r="G305" t="s">
        <v>37</v>
      </c>
      <c r="H305">
        <v>88.21</v>
      </c>
      <c r="J305">
        <v>57502.559999999998</v>
      </c>
      <c r="L305" s="1">
        <v>45233</v>
      </c>
      <c r="M305" s="1">
        <v>45148</v>
      </c>
      <c r="N305" t="s">
        <v>25</v>
      </c>
      <c r="O305" t="s">
        <v>70</v>
      </c>
      <c r="P305" t="s">
        <v>67</v>
      </c>
      <c r="Q305" t="s">
        <v>27</v>
      </c>
      <c r="R305" t="s">
        <v>52</v>
      </c>
      <c r="S305">
        <v>715614174</v>
      </c>
      <c r="T305" t="s">
        <v>29</v>
      </c>
    </row>
    <row r="306" spans="1:20" x14ac:dyDescent="0.3">
      <c r="A306" t="s">
        <v>371</v>
      </c>
      <c r="B306" t="s">
        <v>58</v>
      </c>
      <c r="C306" t="s">
        <v>32</v>
      </c>
      <c r="D306" t="s">
        <v>33</v>
      </c>
      <c r="E306" t="s">
        <v>34</v>
      </c>
      <c r="F306">
        <v>16.21</v>
      </c>
      <c r="G306">
        <v>773.61</v>
      </c>
      <c r="H306">
        <v>151.84</v>
      </c>
      <c r="I306">
        <v>1904106.72</v>
      </c>
      <c r="J306">
        <v>65244.22</v>
      </c>
      <c r="K306">
        <v>1838862.5</v>
      </c>
      <c r="L306" s="1">
        <v>45123</v>
      </c>
      <c r="M306" s="1">
        <v>45119</v>
      </c>
      <c r="N306" t="s">
        <v>66</v>
      </c>
      <c r="O306" t="s">
        <v>70</v>
      </c>
      <c r="P306" t="s">
        <v>60</v>
      </c>
      <c r="Q306" t="s">
        <v>27</v>
      </c>
      <c r="R306" t="s">
        <v>28</v>
      </c>
      <c r="S306">
        <v>738270233</v>
      </c>
    </row>
    <row r="307" spans="1:20" x14ac:dyDescent="0.3">
      <c r="A307" t="s">
        <v>372</v>
      </c>
      <c r="B307" t="s">
        <v>44</v>
      </c>
      <c r="C307" t="s">
        <v>22</v>
      </c>
      <c r="D307" t="s">
        <v>33</v>
      </c>
      <c r="E307" t="s">
        <v>72</v>
      </c>
      <c r="F307">
        <v>19.440000000000001</v>
      </c>
      <c r="G307">
        <v>3453.48</v>
      </c>
      <c r="H307">
        <v>193.55</v>
      </c>
      <c r="I307">
        <v>12994105.289999999</v>
      </c>
      <c r="J307">
        <v>29825.84</v>
      </c>
      <c r="K307">
        <v>12964279.449999999</v>
      </c>
      <c r="L307" s="1">
        <v>45060</v>
      </c>
      <c r="M307" s="1">
        <v>45279</v>
      </c>
      <c r="N307" t="s">
        <v>35</v>
      </c>
      <c r="O307" t="s">
        <v>26</v>
      </c>
      <c r="P307" t="s">
        <v>45</v>
      </c>
      <c r="Q307" t="s">
        <v>46</v>
      </c>
      <c r="R307" t="s">
        <v>28</v>
      </c>
      <c r="T307" t="s">
        <v>29</v>
      </c>
    </row>
    <row r="308" spans="1:20" x14ac:dyDescent="0.3">
      <c r="A308" t="s">
        <v>373</v>
      </c>
      <c r="B308" t="s">
        <v>21</v>
      </c>
      <c r="C308" t="s">
        <v>32</v>
      </c>
      <c r="D308" t="s">
        <v>50</v>
      </c>
      <c r="E308" t="s">
        <v>24</v>
      </c>
      <c r="F308">
        <v>16.29</v>
      </c>
      <c r="G308">
        <v>3076.27</v>
      </c>
      <c r="H308">
        <v>125.78</v>
      </c>
      <c r="I308">
        <v>6303142.4900000002</v>
      </c>
      <c r="J308">
        <v>30616.36</v>
      </c>
      <c r="K308">
        <v>6272526.1299999999</v>
      </c>
      <c r="L308" s="1">
        <v>45099</v>
      </c>
      <c r="M308" s="1">
        <v>45338</v>
      </c>
      <c r="N308" t="s">
        <v>51</v>
      </c>
      <c r="O308" t="s">
        <v>27</v>
      </c>
      <c r="P308" t="s">
        <v>37</v>
      </c>
      <c r="Q308" t="s">
        <v>46</v>
      </c>
      <c r="R308" t="s">
        <v>27</v>
      </c>
      <c r="S308">
        <v>782269803</v>
      </c>
    </row>
    <row r="309" spans="1:20" x14ac:dyDescent="0.3">
      <c r="A309" t="s">
        <v>374</v>
      </c>
      <c r="B309" t="s">
        <v>58</v>
      </c>
      <c r="C309" t="s">
        <v>78</v>
      </c>
      <c r="D309" t="s">
        <v>50</v>
      </c>
      <c r="E309" t="s">
        <v>24</v>
      </c>
      <c r="F309">
        <v>4.93</v>
      </c>
      <c r="G309">
        <v>3647.15</v>
      </c>
      <c r="H309">
        <v>40.24</v>
      </c>
      <c r="I309">
        <v>723533.29</v>
      </c>
      <c r="J309">
        <v>72534.59</v>
      </c>
      <c r="K309">
        <v>650998.69999999995</v>
      </c>
      <c r="L309" s="1">
        <v>45020</v>
      </c>
      <c r="M309" s="1">
        <v>45126</v>
      </c>
      <c r="N309" t="s">
        <v>51</v>
      </c>
      <c r="O309" t="s">
        <v>26</v>
      </c>
      <c r="P309" t="s">
        <v>27</v>
      </c>
      <c r="Q309" t="s">
        <v>23</v>
      </c>
      <c r="R309" t="s">
        <v>28</v>
      </c>
      <c r="S309">
        <v>745594951</v>
      </c>
    </row>
    <row r="310" spans="1:20" x14ac:dyDescent="0.3">
      <c r="A310" t="s">
        <v>375</v>
      </c>
      <c r="B310" t="s">
        <v>65</v>
      </c>
      <c r="C310" t="s">
        <v>84</v>
      </c>
      <c r="D310" t="s">
        <v>33</v>
      </c>
      <c r="E310" t="s">
        <v>34</v>
      </c>
      <c r="F310">
        <v>3.84</v>
      </c>
      <c r="G310">
        <v>3225.04</v>
      </c>
      <c r="H310" t="s">
        <v>59</v>
      </c>
      <c r="J310">
        <v>56224.81</v>
      </c>
      <c r="L310" s="1">
        <v>45208</v>
      </c>
      <c r="M310" s="1">
        <v>45151</v>
      </c>
      <c r="N310" t="s">
        <v>35</v>
      </c>
      <c r="O310" t="s">
        <v>26</v>
      </c>
      <c r="P310" t="s">
        <v>67</v>
      </c>
      <c r="Q310" t="s">
        <v>46</v>
      </c>
      <c r="S310">
        <v>771510041</v>
      </c>
    </row>
    <row r="311" spans="1:20" x14ac:dyDescent="0.3">
      <c r="A311" t="s">
        <v>376</v>
      </c>
      <c r="B311" t="s">
        <v>86</v>
      </c>
      <c r="C311" t="s">
        <v>59</v>
      </c>
      <c r="D311" t="s">
        <v>23</v>
      </c>
      <c r="E311" t="s">
        <v>72</v>
      </c>
      <c r="F311" t="s">
        <v>59</v>
      </c>
      <c r="G311">
        <v>3604.82</v>
      </c>
      <c r="H311" t="s">
        <v>37</v>
      </c>
      <c r="J311">
        <v>32302.1</v>
      </c>
      <c r="L311" s="1">
        <v>45153</v>
      </c>
      <c r="M311" s="1">
        <v>45068</v>
      </c>
      <c r="N311" t="s">
        <v>56</v>
      </c>
      <c r="O311" t="s">
        <v>70</v>
      </c>
      <c r="P311" t="s">
        <v>67</v>
      </c>
      <c r="Q311" t="s">
        <v>46</v>
      </c>
      <c r="R311" t="s">
        <v>27</v>
      </c>
      <c r="S311">
        <v>798231132</v>
      </c>
      <c r="T311" t="s">
        <v>29</v>
      </c>
    </row>
    <row r="312" spans="1:20" x14ac:dyDescent="0.3">
      <c r="A312" t="s">
        <v>377</v>
      </c>
      <c r="B312" t="s">
        <v>48</v>
      </c>
      <c r="C312" t="s">
        <v>78</v>
      </c>
      <c r="D312" t="s">
        <v>33</v>
      </c>
      <c r="E312" t="s">
        <v>72</v>
      </c>
      <c r="F312">
        <v>19.04</v>
      </c>
      <c r="G312">
        <v>3904.58</v>
      </c>
      <c r="H312">
        <v>177.67</v>
      </c>
      <c r="I312">
        <v>13208556.91</v>
      </c>
      <c r="J312" t="s">
        <v>59</v>
      </c>
      <c r="L312" s="1">
        <v>44995</v>
      </c>
      <c r="M312" s="1">
        <v>45262</v>
      </c>
      <c r="N312" t="s">
        <v>35</v>
      </c>
      <c r="O312" t="s">
        <v>36</v>
      </c>
      <c r="P312" t="s">
        <v>41</v>
      </c>
      <c r="Q312" t="s">
        <v>46</v>
      </c>
      <c r="R312" t="s">
        <v>52</v>
      </c>
      <c r="S312">
        <v>773993471</v>
      </c>
      <c r="T312" t="s">
        <v>42</v>
      </c>
    </row>
    <row r="313" spans="1:20" x14ac:dyDescent="0.3">
      <c r="A313" t="s">
        <v>378</v>
      </c>
      <c r="B313" t="s">
        <v>48</v>
      </c>
      <c r="C313" t="s">
        <v>88</v>
      </c>
      <c r="D313" t="s">
        <v>23</v>
      </c>
      <c r="E313" t="s">
        <v>34</v>
      </c>
      <c r="F313">
        <v>6.43</v>
      </c>
      <c r="G313">
        <v>2386.16</v>
      </c>
      <c r="H313">
        <v>60.87</v>
      </c>
      <c r="I313">
        <v>933928.95</v>
      </c>
      <c r="J313">
        <v>16994.63</v>
      </c>
      <c r="K313">
        <v>916934.32</v>
      </c>
      <c r="L313" s="1">
        <v>44977</v>
      </c>
      <c r="M313" s="1">
        <v>45170</v>
      </c>
      <c r="N313" t="s">
        <v>35</v>
      </c>
      <c r="O313" t="s">
        <v>26</v>
      </c>
      <c r="P313" t="s">
        <v>41</v>
      </c>
      <c r="Q313" t="s">
        <v>23</v>
      </c>
      <c r="R313" t="s">
        <v>28</v>
      </c>
      <c r="S313">
        <v>728024248</v>
      </c>
    </row>
    <row r="314" spans="1:20" x14ac:dyDescent="0.3">
      <c r="A314" t="s">
        <v>379</v>
      </c>
      <c r="B314" t="s">
        <v>58</v>
      </c>
      <c r="C314" t="s">
        <v>78</v>
      </c>
      <c r="D314" t="s">
        <v>50</v>
      </c>
      <c r="E314" t="s">
        <v>34</v>
      </c>
      <c r="F314">
        <v>7.28</v>
      </c>
      <c r="G314">
        <v>4950.74</v>
      </c>
      <c r="H314">
        <v>160.75</v>
      </c>
      <c r="I314">
        <v>5793652.9900000002</v>
      </c>
      <c r="J314">
        <v>49333.99</v>
      </c>
      <c r="K314">
        <v>5744319</v>
      </c>
      <c r="L314" s="1">
        <v>45133</v>
      </c>
      <c r="M314" s="1">
        <v>45167</v>
      </c>
      <c r="O314" t="s">
        <v>70</v>
      </c>
      <c r="P314" t="s">
        <v>59</v>
      </c>
      <c r="Q314" t="s">
        <v>46</v>
      </c>
      <c r="R314" t="s">
        <v>28</v>
      </c>
      <c r="S314">
        <v>714835614</v>
      </c>
    </row>
    <row r="315" spans="1:20" x14ac:dyDescent="0.3">
      <c r="A315" t="s">
        <v>380</v>
      </c>
      <c r="B315" t="s">
        <v>90</v>
      </c>
      <c r="C315" t="s">
        <v>84</v>
      </c>
      <c r="D315" t="s">
        <v>50</v>
      </c>
      <c r="E315" t="s">
        <v>24</v>
      </c>
      <c r="F315">
        <v>13.04</v>
      </c>
      <c r="G315">
        <v>4305.74</v>
      </c>
      <c r="H315">
        <v>139.84</v>
      </c>
      <c r="I315">
        <v>7851575.4500000002</v>
      </c>
      <c r="J315">
        <v>24109.09</v>
      </c>
      <c r="K315">
        <v>7827466.3600000003</v>
      </c>
      <c r="L315" s="1">
        <v>44985</v>
      </c>
      <c r="M315" s="1">
        <v>45318</v>
      </c>
      <c r="N315" t="s">
        <v>25</v>
      </c>
      <c r="O315" t="s">
        <v>70</v>
      </c>
      <c r="P315" t="s">
        <v>45</v>
      </c>
      <c r="Q315" t="s">
        <v>23</v>
      </c>
      <c r="R315" t="s">
        <v>52</v>
      </c>
      <c r="S315">
        <v>722201654</v>
      </c>
      <c r="T315" t="s">
        <v>29</v>
      </c>
    </row>
    <row r="316" spans="1:20" x14ac:dyDescent="0.3">
      <c r="A316" t="s">
        <v>381</v>
      </c>
      <c r="B316" t="s">
        <v>31</v>
      </c>
      <c r="C316" t="s">
        <v>49</v>
      </c>
      <c r="D316" t="s">
        <v>23</v>
      </c>
      <c r="F316">
        <v>10.95</v>
      </c>
      <c r="G316">
        <v>3191.22</v>
      </c>
      <c r="H316">
        <v>37.130000000000003</v>
      </c>
      <c r="I316">
        <v>1297465.48</v>
      </c>
      <c r="J316">
        <v>18741.38</v>
      </c>
      <c r="K316">
        <v>1278724.1000000001</v>
      </c>
      <c r="L316" s="1">
        <v>44997</v>
      </c>
      <c r="M316" s="1">
        <v>45065</v>
      </c>
      <c r="O316" t="s">
        <v>59</v>
      </c>
      <c r="P316" t="s">
        <v>67</v>
      </c>
      <c r="Q316" t="s">
        <v>46</v>
      </c>
      <c r="R316" t="s">
        <v>52</v>
      </c>
      <c r="S316">
        <v>721668732</v>
      </c>
      <c r="T316" t="s">
        <v>29</v>
      </c>
    </row>
    <row r="317" spans="1:20" x14ac:dyDescent="0.3">
      <c r="A317" t="s">
        <v>382</v>
      </c>
      <c r="B317" t="s">
        <v>48</v>
      </c>
      <c r="C317" t="s">
        <v>49</v>
      </c>
      <c r="D317" t="s">
        <v>50</v>
      </c>
      <c r="E317" t="s">
        <v>24</v>
      </c>
      <c r="F317">
        <v>2.36</v>
      </c>
      <c r="G317">
        <v>4266.6499999999996</v>
      </c>
      <c r="H317">
        <v>168.16</v>
      </c>
      <c r="I317">
        <v>1693252.48</v>
      </c>
      <c r="J317">
        <v>27494.65</v>
      </c>
      <c r="K317">
        <v>1665757.83</v>
      </c>
      <c r="L317" s="1">
        <v>45252</v>
      </c>
      <c r="M317" s="1">
        <v>45337</v>
      </c>
      <c r="N317" t="s">
        <v>56</v>
      </c>
      <c r="O317" t="s">
        <v>70</v>
      </c>
      <c r="P317" t="s">
        <v>60</v>
      </c>
      <c r="Q317" t="s">
        <v>46</v>
      </c>
      <c r="R317" t="s">
        <v>27</v>
      </c>
      <c r="S317">
        <v>739476249</v>
      </c>
      <c r="T317" t="s">
        <v>29</v>
      </c>
    </row>
    <row r="318" spans="1:20" x14ac:dyDescent="0.3">
      <c r="A318" t="s">
        <v>383</v>
      </c>
      <c r="B318" t="s">
        <v>39</v>
      </c>
      <c r="C318" t="s">
        <v>80</v>
      </c>
      <c r="D318" t="s">
        <v>33</v>
      </c>
      <c r="E318" t="s">
        <v>24</v>
      </c>
      <c r="F318">
        <v>6.35</v>
      </c>
      <c r="G318">
        <v>3626.43</v>
      </c>
      <c r="H318">
        <v>198.08</v>
      </c>
      <c r="I318">
        <v>4561352.67</v>
      </c>
      <c r="J318">
        <v>46308.99</v>
      </c>
      <c r="K318">
        <v>4515043.68</v>
      </c>
      <c r="L318" s="1">
        <v>45264</v>
      </c>
      <c r="M318" s="1">
        <v>45297</v>
      </c>
      <c r="N318" t="s">
        <v>35</v>
      </c>
      <c r="O318" t="s">
        <v>26</v>
      </c>
      <c r="P318" t="s">
        <v>67</v>
      </c>
      <c r="Q318" t="s">
        <v>27</v>
      </c>
      <c r="R318" t="s">
        <v>52</v>
      </c>
      <c r="S318">
        <v>721003626</v>
      </c>
    </row>
    <row r="319" spans="1:20" x14ac:dyDescent="0.3">
      <c r="A319" t="s">
        <v>384</v>
      </c>
      <c r="B319" t="s">
        <v>31</v>
      </c>
      <c r="C319" t="s">
        <v>80</v>
      </c>
      <c r="D319" t="s">
        <v>33</v>
      </c>
      <c r="E319" t="s">
        <v>72</v>
      </c>
      <c r="F319">
        <v>18.95</v>
      </c>
      <c r="G319">
        <v>4167.4799999999996</v>
      </c>
      <c r="H319">
        <v>64.239999999999995</v>
      </c>
      <c r="I319">
        <v>5073273.4400000004</v>
      </c>
      <c r="J319">
        <v>83994.53</v>
      </c>
      <c r="K319">
        <v>4989278.91</v>
      </c>
      <c r="L319" s="1">
        <v>45226</v>
      </c>
      <c r="M319" s="1">
        <v>45318</v>
      </c>
      <c r="N319" t="s">
        <v>66</v>
      </c>
      <c r="O319" t="s">
        <v>59</v>
      </c>
      <c r="P319" t="s">
        <v>41</v>
      </c>
      <c r="Q319" t="s">
        <v>27</v>
      </c>
      <c r="R319" t="s">
        <v>37</v>
      </c>
      <c r="S319">
        <v>766267415</v>
      </c>
      <c r="T319" t="s">
        <v>29</v>
      </c>
    </row>
    <row r="320" spans="1:20" x14ac:dyDescent="0.3">
      <c r="A320" t="s">
        <v>385</v>
      </c>
      <c r="B320" t="s">
        <v>86</v>
      </c>
      <c r="C320" t="s">
        <v>22</v>
      </c>
      <c r="D320" t="s">
        <v>23</v>
      </c>
      <c r="E320" t="s">
        <v>37</v>
      </c>
      <c r="F320">
        <v>12.2</v>
      </c>
      <c r="G320">
        <v>3830.95</v>
      </c>
      <c r="H320">
        <v>23.52</v>
      </c>
      <c r="I320">
        <v>1099268.1200000001</v>
      </c>
      <c r="J320">
        <v>22434.5</v>
      </c>
      <c r="K320">
        <v>1076833.6200000001</v>
      </c>
      <c r="L320" s="1">
        <v>45262</v>
      </c>
      <c r="M320" s="1">
        <v>45099</v>
      </c>
      <c r="N320" t="s">
        <v>51</v>
      </c>
      <c r="O320" t="s">
        <v>27</v>
      </c>
      <c r="P320" t="s">
        <v>67</v>
      </c>
      <c r="Q320" t="s">
        <v>27</v>
      </c>
      <c r="R320" t="s">
        <v>52</v>
      </c>
      <c r="S320">
        <v>761343880</v>
      </c>
    </row>
    <row r="321" spans="1:20" x14ac:dyDescent="0.3">
      <c r="A321" t="s">
        <v>386</v>
      </c>
      <c r="B321" t="s">
        <v>58</v>
      </c>
      <c r="C321" t="s">
        <v>32</v>
      </c>
      <c r="D321" t="s">
        <v>23</v>
      </c>
      <c r="E321" t="s">
        <v>24</v>
      </c>
      <c r="F321">
        <v>9.9700000000000006</v>
      </c>
      <c r="G321">
        <v>4611.83</v>
      </c>
      <c r="H321">
        <v>68.790000000000006</v>
      </c>
      <c r="I321">
        <v>3162960.42</v>
      </c>
      <c r="J321">
        <v>90955.26</v>
      </c>
      <c r="K321">
        <v>3072005.16</v>
      </c>
      <c r="L321" s="1">
        <v>45188</v>
      </c>
      <c r="M321" s="1">
        <v>45211</v>
      </c>
      <c r="N321" t="s">
        <v>35</v>
      </c>
      <c r="O321" t="s">
        <v>26</v>
      </c>
      <c r="P321" t="s">
        <v>67</v>
      </c>
      <c r="Q321" t="s">
        <v>37</v>
      </c>
      <c r="R321" t="s">
        <v>52</v>
      </c>
      <c r="S321">
        <v>799889098</v>
      </c>
    </row>
    <row r="322" spans="1:20" x14ac:dyDescent="0.3">
      <c r="A322" t="s">
        <v>387</v>
      </c>
      <c r="B322" t="s">
        <v>54</v>
      </c>
      <c r="C322" t="s">
        <v>84</v>
      </c>
      <c r="D322" t="s">
        <v>33</v>
      </c>
      <c r="E322" t="s">
        <v>34</v>
      </c>
      <c r="F322">
        <v>13.44</v>
      </c>
      <c r="G322">
        <v>1880.09</v>
      </c>
      <c r="H322">
        <v>120.91</v>
      </c>
      <c r="I322">
        <v>3055203.4</v>
      </c>
      <c r="J322">
        <v>99050.48</v>
      </c>
      <c r="K322">
        <v>2956152.92</v>
      </c>
      <c r="L322" s="1">
        <v>45021</v>
      </c>
      <c r="M322" s="1">
        <v>45061</v>
      </c>
      <c r="N322" t="s">
        <v>35</v>
      </c>
      <c r="O322" t="s">
        <v>70</v>
      </c>
      <c r="P322" t="s">
        <v>67</v>
      </c>
      <c r="Q322" t="s">
        <v>23</v>
      </c>
      <c r="R322" t="s">
        <v>52</v>
      </c>
      <c r="S322" t="s">
        <v>59</v>
      </c>
      <c r="T322" t="s">
        <v>61</v>
      </c>
    </row>
    <row r="323" spans="1:20" x14ac:dyDescent="0.3">
      <c r="A323" t="s">
        <v>388</v>
      </c>
      <c r="B323" t="s">
        <v>48</v>
      </c>
      <c r="C323" t="s">
        <v>59</v>
      </c>
      <c r="D323" t="s">
        <v>33</v>
      </c>
      <c r="E323" t="s">
        <v>24</v>
      </c>
      <c r="F323">
        <v>14.16</v>
      </c>
      <c r="G323">
        <v>137.77000000000001</v>
      </c>
      <c r="H323" t="s">
        <v>59</v>
      </c>
      <c r="J323">
        <v>23589.13</v>
      </c>
      <c r="L323" s="1">
        <v>45153</v>
      </c>
      <c r="M323" s="1">
        <v>45101</v>
      </c>
      <c r="N323" t="s">
        <v>25</v>
      </c>
      <c r="O323" t="s">
        <v>26</v>
      </c>
      <c r="P323" t="s">
        <v>60</v>
      </c>
      <c r="Q323" t="s">
        <v>27</v>
      </c>
      <c r="R323" t="s">
        <v>52</v>
      </c>
      <c r="S323">
        <v>796728778</v>
      </c>
    </row>
    <row r="324" spans="1:20" x14ac:dyDescent="0.3">
      <c r="A324" t="s">
        <v>389</v>
      </c>
      <c r="B324" t="s">
        <v>44</v>
      </c>
      <c r="C324" t="s">
        <v>63</v>
      </c>
      <c r="D324" t="s">
        <v>23</v>
      </c>
      <c r="F324">
        <v>6.35</v>
      </c>
      <c r="G324">
        <v>3243.64</v>
      </c>
      <c r="H324">
        <v>153.63999999999999</v>
      </c>
      <c r="I324">
        <v>3164540.59</v>
      </c>
      <c r="J324">
        <v>93185.14</v>
      </c>
      <c r="K324">
        <v>3071355.45</v>
      </c>
      <c r="L324" s="1">
        <v>45103</v>
      </c>
      <c r="M324" s="1">
        <v>45207</v>
      </c>
      <c r="N324" t="s">
        <v>66</v>
      </c>
      <c r="O324" t="s">
        <v>26</v>
      </c>
      <c r="P324" t="s">
        <v>41</v>
      </c>
      <c r="Q324" t="s">
        <v>27</v>
      </c>
      <c r="R324" t="s">
        <v>59</v>
      </c>
      <c r="S324">
        <v>740728046</v>
      </c>
    </row>
    <row r="325" spans="1:20" x14ac:dyDescent="0.3">
      <c r="A325" t="s">
        <v>390</v>
      </c>
      <c r="B325" t="s">
        <v>39</v>
      </c>
      <c r="C325" t="s">
        <v>49</v>
      </c>
      <c r="D325" t="s">
        <v>23</v>
      </c>
      <c r="E325" t="s">
        <v>24</v>
      </c>
      <c r="F325">
        <v>1.45</v>
      </c>
      <c r="G325">
        <v>1052.81</v>
      </c>
      <c r="H325" t="s">
        <v>59</v>
      </c>
      <c r="J325">
        <v>51716.09</v>
      </c>
      <c r="L325" s="1">
        <v>45130</v>
      </c>
      <c r="M325" s="1">
        <v>45184</v>
      </c>
      <c r="N325" t="s">
        <v>66</v>
      </c>
      <c r="O325" t="s">
        <v>26</v>
      </c>
      <c r="P325" t="s">
        <v>60</v>
      </c>
      <c r="Q325" t="s">
        <v>46</v>
      </c>
      <c r="R325" t="s">
        <v>59</v>
      </c>
      <c r="S325">
        <v>782374753</v>
      </c>
      <c r="T325" t="s">
        <v>42</v>
      </c>
    </row>
    <row r="326" spans="1:20" x14ac:dyDescent="0.3">
      <c r="A326" t="s">
        <v>391</v>
      </c>
      <c r="B326" t="s">
        <v>58</v>
      </c>
      <c r="C326" t="s">
        <v>40</v>
      </c>
      <c r="D326" t="s">
        <v>33</v>
      </c>
      <c r="E326" t="s">
        <v>34</v>
      </c>
      <c r="F326">
        <v>8.98</v>
      </c>
      <c r="G326">
        <v>2268.85</v>
      </c>
      <c r="H326">
        <v>78.239999999999995</v>
      </c>
      <c r="I326">
        <v>1594083.12</v>
      </c>
      <c r="J326">
        <v>5463.24</v>
      </c>
      <c r="K326">
        <v>1588619.88</v>
      </c>
      <c r="L326" t="s">
        <v>37</v>
      </c>
      <c r="M326" s="1">
        <v>45141</v>
      </c>
      <c r="N326" t="s">
        <v>25</v>
      </c>
      <c r="O326" t="s">
        <v>27</v>
      </c>
      <c r="Q326" t="s">
        <v>37</v>
      </c>
      <c r="R326" t="s">
        <v>37</v>
      </c>
      <c r="S326">
        <v>758718453</v>
      </c>
      <c r="T326" t="s">
        <v>29</v>
      </c>
    </row>
    <row r="327" spans="1:20" x14ac:dyDescent="0.3">
      <c r="A327" t="s">
        <v>392</v>
      </c>
      <c r="B327" t="s">
        <v>39</v>
      </c>
      <c r="C327" t="s">
        <v>78</v>
      </c>
      <c r="D327" t="s">
        <v>50</v>
      </c>
      <c r="E327" t="s">
        <v>24</v>
      </c>
      <c r="F327">
        <v>9.27</v>
      </c>
      <c r="G327">
        <v>3289.36</v>
      </c>
      <c r="H327">
        <v>126.71</v>
      </c>
      <c r="I327">
        <v>3863687.85</v>
      </c>
      <c r="J327">
        <v>65162.16</v>
      </c>
      <c r="K327">
        <v>3798525.69</v>
      </c>
      <c r="L327" s="1">
        <v>44955</v>
      </c>
      <c r="M327" s="1">
        <v>45054</v>
      </c>
      <c r="N327" t="s">
        <v>25</v>
      </c>
      <c r="P327" t="s">
        <v>67</v>
      </c>
      <c r="Q327" t="s">
        <v>27</v>
      </c>
      <c r="R327" t="s">
        <v>28</v>
      </c>
      <c r="S327" t="s">
        <v>37</v>
      </c>
      <c r="T327" t="s">
        <v>29</v>
      </c>
    </row>
    <row r="328" spans="1:20" x14ac:dyDescent="0.3">
      <c r="A328" t="s">
        <v>393</v>
      </c>
      <c r="B328" t="s">
        <v>48</v>
      </c>
      <c r="C328" t="s">
        <v>32</v>
      </c>
      <c r="D328" t="s">
        <v>50</v>
      </c>
      <c r="E328" t="s">
        <v>72</v>
      </c>
      <c r="F328">
        <v>2.12</v>
      </c>
      <c r="G328">
        <v>3757.64</v>
      </c>
      <c r="H328">
        <v>49.65</v>
      </c>
      <c r="I328">
        <v>395521.67</v>
      </c>
      <c r="J328">
        <v>71646.960000000006</v>
      </c>
      <c r="K328">
        <v>323874.71000000002</v>
      </c>
      <c r="L328" s="1">
        <v>45067</v>
      </c>
      <c r="M328" s="1">
        <v>45032</v>
      </c>
      <c r="N328" t="s">
        <v>66</v>
      </c>
      <c r="O328" t="s">
        <v>27</v>
      </c>
      <c r="P328" t="s">
        <v>45</v>
      </c>
      <c r="Q328" t="s">
        <v>23</v>
      </c>
      <c r="R328" t="s">
        <v>28</v>
      </c>
      <c r="S328">
        <v>757683626</v>
      </c>
      <c r="T328" t="s">
        <v>61</v>
      </c>
    </row>
    <row r="329" spans="1:20" x14ac:dyDescent="0.3">
      <c r="A329" t="s">
        <v>394</v>
      </c>
      <c r="B329" t="s">
        <v>39</v>
      </c>
      <c r="C329" t="s">
        <v>32</v>
      </c>
      <c r="D329" t="s">
        <v>33</v>
      </c>
      <c r="E329" t="s">
        <v>24</v>
      </c>
      <c r="F329">
        <v>10.47</v>
      </c>
      <c r="G329">
        <v>206.23</v>
      </c>
      <c r="H329">
        <v>150.54</v>
      </c>
      <c r="I329">
        <v>325050.2</v>
      </c>
      <c r="J329">
        <v>26482.66</v>
      </c>
      <c r="K329">
        <v>298567.53999999998</v>
      </c>
      <c r="L329" s="1">
        <v>45027</v>
      </c>
      <c r="M329" s="1">
        <v>45269</v>
      </c>
      <c r="N329" t="s">
        <v>51</v>
      </c>
      <c r="O329" t="s">
        <v>70</v>
      </c>
      <c r="P329" t="s">
        <v>27</v>
      </c>
      <c r="Q329" t="s">
        <v>23</v>
      </c>
      <c r="R329" t="s">
        <v>52</v>
      </c>
      <c r="S329">
        <v>737415205</v>
      </c>
    </row>
    <row r="330" spans="1:20" x14ac:dyDescent="0.3">
      <c r="A330" t="s">
        <v>395</v>
      </c>
      <c r="B330" t="s">
        <v>86</v>
      </c>
      <c r="C330" t="s">
        <v>80</v>
      </c>
      <c r="D330" t="s">
        <v>23</v>
      </c>
      <c r="E330" t="s">
        <v>34</v>
      </c>
      <c r="F330">
        <v>5.76</v>
      </c>
      <c r="G330">
        <v>3187.69</v>
      </c>
      <c r="H330">
        <v>178.74</v>
      </c>
      <c r="I330">
        <v>3281862.01</v>
      </c>
      <c r="J330">
        <v>75521.070000000007</v>
      </c>
      <c r="K330">
        <v>3206340.94</v>
      </c>
      <c r="L330" s="1">
        <v>45122</v>
      </c>
      <c r="M330" t="s">
        <v>59</v>
      </c>
      <c r="N330" t="s">
        <v>66</v>
      </c>
      <c r="O330" t="s">
        <v>70</v>
      </c>
      <c r="P330" t="s">
        <v>27</v>
      </c>
      <c r="Q330" t="s">
        <v>27</v>
      </c>
      <c r="R330" t="s">
        <v>28</v>
      </c>
      <c r="S330">
        <v>750603163</v>
      </c>
    </row>
    <row r="331" spans="1:20" x14ac:dyDescent="0.3">
      <c r="A331" t="s">
        <v>396</v>
      </c>
      <c r="B331" t="s">
        <v>58</v>
      </c>
      <c r="C331" t="s">
        <v>40</v>
      </c>
      <c r="D331" t="s">
        <v>50</v>
      </c>
      <c r="E331" t="s">
        <v>34</v>
      </c>
      <c r="F331">
        <v>7.8</v>
      </c>
      <c r="G331">
        <v>3695.37</v>
      </c>
      <c r="H331">
        <v>140.55000000000001</v>
      </c>
      <c r="I331">
        <v>4051197.18</v>
      </c>
      <c r="J331">
        <v>93208.29</v>
      </c>
      <c r="K331">
        <v>3957988.89</v>
      </c>
      <c r="L331" s="1">
        <v>44945</v>
      </c>
      <c r="M331" s="1">
        <v>45328</v>
      </c>
      <c r="N331" t="s">
        <v>59</v>
      </c>
      <c r="O331" t="s">
        <v>26</v>
      </c>
      <c r="P331" t="s">
        <v>27</v>
      </c>
      <c r="Q331" t="s">
        <v>27</v>
      </c>
      <c r="R331" t="s">
        <v>27</v>
      </c>
      <c r="S331">
        <v>749349722</v>
      </c>
    </row>
    <row r="332" spans="1:20" x14ac:dyDescent="0.3">
      <c r="A332" t="s">
        <v>397</v>
      </c>
      <c r="B332" t="s">
        <v>90</v>
      </c>
      <c r="C332" t="s">
        <v>49</v>
      </c>
      <c r="D332" t="s">
        <v>50</v>
      </c>
      <c r="E332" t="s">
        <v>37</v>
      </c>
      <c r="F332">
        <v>9.67</v>
      </c>
      <c r="G332">
        <v>2741.68</v>
      </c>
      <c r="H332">
        <v>86.03</v>
      </c>
      <c r="I332">
        <v>2280831.2799999998</v>
      </c>
      <c r="J332">
        <v>34179.96</v>
      </c>
      <c r="K332">
        <v>2246651.3199999998</v>
      </c>
      <c r="L332" s="1">
        <v>45190</v>
      </c>
      <c r="M332" s="1">
        <v>45097</v>
      </c>
      <c r="N332" t="s">
        <v>35</v>
      </c>
      <c r="O332" t="s">
        <v>27</v>
      </c>
      <c r="P332" t="s">
        <v>27</v>
      </c>
      <c r="Q332" t="s">
        <v>23</v>
      </c>
      <c r="R332" t="s">
        <v>27</v>
      </c>
      <c r="S332">
        <v>759555330</v>
      </c>
    </row>
    <row r="333" spans="1:20" x14ac:dyDescent="0.3">
      <c r="A333" t="s">
        <v>398</v>
      </c>
      <c r="B333" t="s">
        <v>58</v>
      </c>
      <c r="C333" t="s">
        <v>40</v>
      </c>
      <c r="D333" t="s">
        <v>33</v>
      </c>
      <c r="E333" t="s">
        <v>34</v>
      </c>
      <c r="F333">
        <v>18.86</v>
      </c>
      <c r="G333">
        <v>2333.81</v>
      </c>
      <c r="H333">
        <v>47.7</v>
      </c>
      <c r="I333">
        <v>2099546.8199999998</v>
      </c>
      <c r="J333">
        <v>30225.119999999999</v>
      </c>
      <c r="K333">
        <v>2069321.7</v>
      </c>
      <c r="L333" s="1">
        <v>45291</v>
      </c>
      <c r="M333" s="1">
        <v>45078</v>
      </c>
      <c r="N333" t="s">
        <v>25</v>
      </c>
      <c r="O333" t="s">
        <v>26</v>
      </c>
      <c r="P333" t="s">
        <v>27</v>
      </c>
      <c r="Q333" t="s">
        <v>46</v>
      </c>
      <c r="R333" t="s">
        <v>28</v>
      </c>
      <c r="S333">
        <v>785329037</v>
      </c>
      <c r="T333" t="s">
        <v>29</v>
      </c>
    </row>
    <row r="334" spans="1:20" x14ac:dyDescent="0.3">
      <c r="A334" t="s">
        <v>399</v>
      </c>
      <c r="B334" t="s">
        <v>48</v>
      </c>
      <c r="C334" t="s">
        <v>78</v>
      </c>
      <c r="D334" t="s">
        <v>37</v>
      </c>
      <c r="E334" t="s">
        <v>34</v>
      </c>
      <c r="F334">
        <v>16.57</v>
      </c>
      <c r="G334">
        <v>2443.38</v>
      </c>
      <c r="H334" t="s">
        <v>37</v>
      </c>
      <c r="J334">
        <v>84624.85</v>
      </c>
      <c r="L334" s="1">
        <v>45183</v>
      </c>
      <c r="M334" s="1">
        <v>45200</v>
      </c>
      <c r="N334" t="s">
        <v>51</v>
      </c>
      <c r="O334" t="s">
        <v>26</v>
      </c>
      <c r="P334" t="s">
        <v>60</v>
      </c>
      <c r="Q334" t="s">
        <v>23</v>
      </c>
      <c r="R334" t="s">
        <v>28</v>
      </c>
      <c r="S334">
        <v>713176186</v>
      </c>
      <c r="T334" t="s">
        <v>29</v>
      </c>
    </row>
    <row r="335" spans="1:20" x14ac:dyDescent="0.3">
      <c r="A335" t="s">
        <v>400</v>
      </c>
      <c r="B335" t="s">
        <v>90</v>
      </c>
      <c r="C335" t="s">
        <v>32</v>
      </c>
      <c r="D335" t="s">
        <v>50</v>
      </c>
      <c r="E335" t="s">
        <v>34</v>
      </c>
      <c r="F335">
        <v>6.99</v>
      </c>
      <c r="G335">
        <v>4518.04</v>
      </c>
      <c r="H335">
        <v>13.32</v>
      </c>
      <c r="I335">
        <v>420660.25</v>
      </c>
      <c r="J335">
        <v>20616.599999999999</v>
      </c>
      <c r="K335">
        <v>400043.65</v>
      </c>
      <c r="L335" s="1">
        <v>44972</v>
      </c>
      <c r="M335" s="1">
        <v>45046</v>
      </c>
      <c r="N335" t="s">
        <v>25</v>
      </c>
      <c r="O335" t="s">
        <v>37</v>
      </c>
      <c r="P335" t="s">
        <v>67</v>
      </c>
      <c r="Q335" t="s">
        <v>27</v>
      </c>
      <c r="R335" t="s">
        <v>27</v>
      </c>
      <c r="S335">
        <v>750056581</v>
      </c>
    </row>
    <row r="336" spans="1:20" x14ac:dyDescent="0.3">
      <c r="A336" t="s">
        <v>401</v>
      </c>
      <c r="B336" t="s">
        <v>58</v>
      </c>
      <c r="C336" t="s">
        <v>32</v>
      </c>
      <c r="D336" t="s">
        <v>33</v>
      </c>
      <c r="E336" t="s">
        <v>37</v>
      </c>
      <c r="F336">
        <v>18.510000000000002</v>
      </c>
      <c r="G336">
        <v>1809.07</v>
      </c>
      <c r="H336">
        <v>67.59</v>
      </c>
      <c r="I336">
        <v>2263311.0099999998</v>
      </c>
      <c r="J336">
        <v>94740.89</v>
      </c>
      <c r="K336">
        <v>2168570.12</v>
      </c>
      <c r="L336" s="1">
        <v>45226</v>
      </c>
      <c r="M336" s="1">
        <v>45174</v>
      </c>
      <c r="N336" t="s">
        <v>35</v>
      </c>
      <c r="O336" t="s">
        <v>27</v>
      </c>
      <c r="P336" t="s">
        <v>41</v>
      </c>
      <c r="Q336" t="s">
        <v>27</v>
      </c>
      <c r="R336" t="s">
        <v>28</v>
      </c>
      <c r="S336">
        <v>782160068</v>
      </c>
    </row>
    <row r="337" spans="1:20" x14ac:dyDescent="0.3">
      <c r="A337" t="s">
        <v>402</v>
      </c>
      <c r="B337" t="s">
        <v>90</v>
      </c>
      <c r="C337" t="s">
        <v>84</v>
      </c>
      <c r="D337" t="s">
        <v>23</v>
      </c>
      <c r="E337" t="s">
        <v>34</v>
      </c>
      <c r="F337">
        <v>14.71</v>
      </c>
      <c r="G337">
        <v>154.85</v>
      </c>
      <c r="H337">
        <v>179.48</v>
      </c>
      <c r="I337">
        <v>408827.35</v>
      </c>
      <c r="J337">
        <v>62626.2</v>
      </c>
      <c r="K337">
        <v>346201.15</v>
      </c>
      <c r="L337" s="1">
        <v>45116</v>
      </c>
      <c r="M337" s="1">
        <v>45289</v>
      </c>
      <c r="O337" t="s">
        <v>70</v>
      </c>
      <c r="P337" t="s">
        <v>60</v>
      </c>
      <c r="Q337" t="s">
        <v>46</v>
      </c>
      <c r="R337" t="s">
        <v>52</v>
      </c>
      <c r="S337">
        <v>784593961</v>
      </c>
      <c r="T337" t="s">
        <v>42</v>
      </c>
    </row>
    <row r="338" spans="1:20" x14ac:dyDescent="0.3">
      <c r="A338" t="s">
        <v>403</v>
      </c>
      <c r="B338" t="s">
        <v>39</v>
      </c>
      <c r="C338" t="s">
        <v>40</v>
      </c>
      <c r="D338" t="s">
        <v>23</v>
      </c>
      <c r="E338" t="s">
        <v>34</v>
      </c>
      <c r="F338">
        <v>6.51</v>
      </c>
      <c r="H338">
        <v>194.12</v>
      </c>
      <c r="J338" t="s">
        <v>59</v>
      </c>
      <c r="L338" s="1">
        <v>44937</v>
      </c>
      <c r="M338" s="1">
        <v>45150</v>
      </c>
      <c r="N338" t="s">
        <v>35</v>
      </c>
      <c r="O338" t="s">
        <v>27</v>
      </c>
      <c r="P338" t="s">
        <v>27</v>
      </c>
      <c r="Q338" t="s">
        <v>23</v>
      </c>
      <c r="R338" t="s">
        <v>52</v>
      </c>
      <c r="S338">
        <v>714265799</v>
      </c>
      <c r="T338" t="s">
        <v>61</v>
      </c>
    </row>
    <row r="339" spans="1:20" x14ac:dyDescent="0.3">
      <c r="A339" t="s">
        <v>404</v>
      </c>
      <c r="B339" t="s">
        <v>21</v>
      </c>
      <c r="C339" t="s">
        <v>78</v>
      </c>
      <c r="D339" t="s">
        <v>23</v>
      </c>
      <c r="E339" t="s">
        <v>24</v>
      </c>
      <c r="F339">
        <v>14.55</v>
      </c>
      <c r="G339">
        <v>2789.97</v>
      </c>
      <c r="H339">
        <v>172.67</v>
      </c>
      <c r="I339">
        <v>7009376.9400000004</v>
      </c>
      <c r="J339">
        <v>1452.97</v>
      </c>
      <c r="K339">
        <v>7007923.9699999997</v>
      </c>
      <c r="L339" s="1">
        <v>45008</v>
      </c>
      <c r="M339" s="1">
        <v>45350</v>
      </c>
      <c r="N339" t="s">
        <v>25</v>
      </c>
      <c r="O339" t="s">
        <v>70</v>
      </c>
      <c r="P339" t="s">
        <v>60</v>
      </c>
      <c r="Q339" t="s">
        <v>27</v>
      </c>
      <c r="R339" t="s">
        <v>52</v>
      </c>
      <c r="T339" t="s">
        <v>61</v>
      </c>
    </row>
    <row r="340" spans="1:20" x14ac:dyDescent="0.3">
      <c r="A340" t="s">
        <v>405</v>
      </c>
      <c r="B340" t="s">
        <v>65</v>
      </c>
      <c r="C340" t="s">
        <v>63</v>
      </c>
      <c r="D340" t="s">
        <v>23</v>
      </c>
      <c r="E340" t="s">
        <v>24</v>
      </c>
      <c r="F340">
        <v>4.32</v>
      </c>
      <c r="G340">
        <v>2992.42</v>
      </c>
      <c r="H340">
        <v>35.200000000000003</v>
      </c>
      <c r="I340">
        <v>455039.35</v>
      </c>
      <c r="J340">
        <v>77406.09</v>
      </c>
      <c r="K340">
        <v>377633.26</v>
      </c>
      <c r="L340" s="1">
        <v>44978</v>
      </c>
      <c r="M340" s="1">
        <v>45139</v>
      </c>
      <c r="N340" t="s">
        <v>25</v>
      </c>
      <c r="P340" t="s">
        <v>45</v>
      </c>
      <c r="Q340" t="s">
        <v>46</v>
      </c>
      <c r="R340" t="s">
        <v>28</v>
      </c>
      <c r="S340">
        <v>766792612</v>
      </c>
      <c r="T340" t="s">
        <v>61</v>
      </c>
    </row>
    <row r="341" spans="1:20" x14ac:dyDescent="0.3">
      <c r="A341" t="s">
        <v>406</v>
      </c>
      <c r="B341" t="s">
        <v>65</v>
      </c>
      <c r="C341" t="s">
        <v>55</v>
      </c>
      <c r="D341" t="s">
        <v>50</v>
      </c>
      <c r="E341" t="s">
        <v>72</v>
      </c>
      <c r="F341">
        <v>6.2</v>
      </c>
      <c r="G341">
        <v>4626.6499999999996</v>
      </c>
      <c r="H341">
        <v>47.96</v>
      </c>
      <c r="I341">
        <v>1375743.63</v>
      </c>
      <c r="J341" t="s">
        <v>37</v>
      </c>
      <c r="L341" s="1">
        <v>45144</v>
      </c>
      <c r="M341" s="1">
        <v>45059</v>
      </c>
      <c r="N341" t="s">
        <v>35</v>
      </c>
      <c r="O341" t="s">
        <v>36</v>
      </c>
      <c r="P341" t="s">
        <v>27</v>
      </c>
      <c r="Q341" t="s">
        <v>23</v>
      </c>
      <c r="R341" t="s">
        <v>28</v>
      </c>
      <c r="S341">
        <v>795758349</v>
      </c>
      <c r="T341" t="s">
        <v>61</v>
      </c>
    </row>
    <row r="342" spans="1:20" x14ac:dyDescent="0.3">
      <c r="A342" t="s">
        <v>407</v>
      </c>
      <c r="B342" t="s">
        <v>86</v>
      </c>
      <c r="C342" t="s">
        <v>84</v>
      </c>
      <c r="D342" t="s">
        <v>23</v>
      </c>
      <c r="E342" t="s">
        <v>24</v>
      </c>
      <c r="F342">
        <v>15.74</v>
      </c>
      <c r="G342">
        <v>846.04</v>
      </c>
      <c r="H342" t="s">
        <v>59</v>
      </c>
      <c r="J342">
        <v>9423.01</v>
      </c>
      <c r="L342" s="1">
        <v>45226</v>
      </c>
      <c r="M342" s="1">
        <v>45077</v>
      </c>
      <c r="N342" t="s">
        <v>51</v>
      </c>
      <c r="O342" t="s">
        <v>27</v>
      </c>
      <c r="P342" t="s">
        <v>27</v>
      </c>
      <c r="Q342" t="s">
        <v>27</v>
      </c>
      <c r="R342" t="s">
        <v>52</v>
      </c>
      <c r="S342">
        <v>754058573</v>
      </c>
      <c r="T342" t="s">
        <v>61</v>
      </c>
    </row>
    <row r="343" spans="1:20" x14ac:dyDescent="0.3">
      <c r="A343" t="s">
        <v>408</v>
      </c>
      <c r="B343" t="s">
        <v>44</v>
      </c>
      <c r="C343" t="s">
        <v>84</v>
      </c>
      <c r="D343" t="s">
        <v>33</v>
      </c>
      <c r="E343" t="s">
        <v>72</v>
      </c>
      <c r="F343">
        <v>4.96</v>
      </c>
      <c r="G343">
        <v>1530.89</v>
      </c>
      <c r="H343">
        <v>34.880000000000003</v>
      </c>
      <c r="I343">
        <v>264851.32</v>
      </c>
      <c r="J343">
        <v>35275.79</v>
      </c>
      <c r="K343">
        <v>229575.53</v>
      </c>
      <c r="L343" t="s">
        <v>37</v>
      </c>
      <c r="M343" s="1">
        <v>45156</v>
      </c>
      <c r="N343" t="s">
        <v>37</v>
      </c>
      <c r="O343" t="s">
        <v>70</v>
      </c>
      <c r="P343" t="s">
        <v>60</v>
      </c>
      <c r="Q343" t="s">
        <v>46</v>
      </c>
      <c r="R343" t="s">
        <v>52</v>
      </c>
      <c r="S343">
        <v>738119557</v>
      </c>
      <c r="T343" t="s">
        <v>29</v>
      </c>
    </row>
    <row r="344" spans="1:20" x14ac:dyDescent="0.3">
      <c r="A344" t="s">
        <v>409</v>
      </c>
      <c r="B344" t="s">
        <v>21</v>
      </c>
      <c r="D344" t="s">
        <v>23</v>
      </c>
      <c r="E344" t="s">
        <v>34</v>
      </c>
      <c r="F344">
        <v>6.61</v>
      </c>
      <c r="G344">
        <v>2795.85</v>
      </c>
      <c r="H344">
        <v>150.27000000000001</v>
      </c>
      <c r="I344">
        <v>2777075.03</v>
      </c>
      <c r="J344">
        <v>59658.59</v>
      </c>
      <c r="K344">
        <v>2717416.44</v>
      </c>
      <c r="L344" s="1">
        <v>45149</v>
      </c>
      <c r="M344" s="1">
        <v>45304</v>
      </c>
      <c r="N344" t="s">
        <v>51</v>
      </c>
      <c r="O344" t="s">
        <v>70</v>
      </c>
      <c r="P344" t="s">
        <v>45</v>
      </c>
      <c r="Q344" t="s">
        <v>27</v>
      </c>
      <c r="R344" t="s">
        <v>27</v>
      </c>
      <c r="S344">
        <v>717849494</v>
      </c>
    </row>
    <row r="345" spans="1:20" x14ac:dyDescent="0.3">
      <c r="A345" t="s">
        <v>410</v>
      </c>
      <c r="B345" t="s">
        <v>54</v>
      </c>
      <c r="C345" t="s">
        <v>40</v>
      </c>
      <c r="D345" t="s">
        <v>33</v>
      </c>
      <c r="E345" t="s">
        <v>24</v>
      </c>
      <c r="F345">
        <v>16.309999999999999</v>
      </c>
      <c r="G345">
        <v>2134.84</v>
      </c>
      <c r="H345">
        <v>170.75</v>
      </c>
      <c r="I345">
        <v>5945385.2999999998</v>
      </c>
      <c r="J345">
        <v>73024.600000000006</v>
      </c>
      <c r="K345">
        <v>5872360.7000000002</v>
      </c>
      <c r="L345" s="1">
        <v>44976</v>
      </c>
      <c r="M345" s="1">
        <v>45106</v>
      </c>
      <c r="N345" t="s">
        <v>51</v>
      </c>
      <c r="O345" t="s">
        <v>70</v>
      </c>
      <c r="P345" t="s">
        <v>67</v>
      </c>
      <c r="Q345" t="s">
        <v>27</v>
      </c>
      <c r="R345" t="s">
        <v>27</v>
      </c>
      <c r="S345">
        <v>784346088</v>
      </c>
    </row>
    <row r="346" spans="1:20" x14ac:dyDescent="0.3">
      <c r="A346" t="s">
        <v>411</v>
      </c>
      <c r="B346" t="s">
        <v>90</v>
      </c>
      <c r="C346" t="s">
        <v>49</v>
      </c>
      <c r="D346" t="s">
        <v>33</v>
      </c>
      <c r="E346" t="s">
        <v>24</v>
      </c>
      <c r="F346">
        <v>15.7</v>
      </c>
      <c r="G346">
        <v>3481.47</v>
      </c>
      <c r="H346">
        <v>27.9</v>
      </c>
      <c r="I346">
        <v>1524988.3</v>
      </c>
      <c r="J346">
        <v>45188.65</v>
      </c>
      <c r="K346">
        <v>1479799.65</v>
      </c>
      <c r="L346" s="1">
        <v>45196</v>
      </c>
      <c r="M346" s="1">
        <v>45283</v>
      </c>
      <c r="N346" t="s">
        <v>25</v>
      </c>
      <c r="O346" t="s">
        <v>70</v>
      </c>
      <c r="P346" t="s">
        <v>60</v>
      </c>
      <c r="Q346" t="s">
        <v>23</v>
      </c>
      <c r="R346" t="s">
        <v>27</v>
      </c>
      <c r="S346">
        <v>720709497</v>
      </c>
    </row>
    <row r="347" spans="1:20" x14ac:dyDescent="0.3">
      <c r="A347" t="s">
        <v>412</v>
      </c>
      <c r="B347" t="s">
        <v>39</v>
      </c>
      <c r="C347" t="s">
        <v>40</v>
      </c>
      <c r="D347" t="s">
        <v>50</v>
      </c>
      <c r="E347" t="s">
        <v>72</v>
      </c>
      <c r="F347">
        <v>19.899999999999999</v>
      </c>
      <c r="G347">
        <v>3791.14</v>
      </c>
      <c r="H347">
        <v>122.1</v>
      </c>
      <c r="I347">
        <v>9211674.0600000005</v>
      </c>
      <c r="J347">
        <v>94828.19</v>
      </c>
      <c r="K347">
        <v>9116845.8699999992</v>
      </c>
      <c r="L347" s="1">
        <v>45040</v>
      </c>
      <c r="M347" s="1">
        <v>45370</v>
      </c>
      <c r="N347" t="s">
        <v>51</v>
      </c>
      <c r="O347" t="s">
        <v>36</v>
      </c>
      <c r="P347" t="s">
        <v>37</v>
      </c>
      <c r="Q347" t="s">
        <v>46</v>
      </c>
      <c r="R347" t="s">
        <v>27</v>
      </c>
      <c r="S347">
        <v>783140807</v>
      </c>
    </row>
    <row r="348" spans="1:20" x14ac:dyDescent="0.3">
      <c r="A348" t="s">
        <v>413</v>
      </c>
      <c r="B348" t="s">
        <v>48</v>
      </c>
      <c r="C348" t="s">
        <v>84</v>
      </c>
      <c r="D348" t="s">
        <v>23</v>
      </c>
      <c r="E348" t="s">
        <v>72</v>
      </c>
      <c r="F348">
        <v>19.37</v>
      </c>
      <c r="G348">
        <v>3197.38</v>
      </c>
      <c r="H348">
        <v>22.69</v>
      </c>
      <c r="I348">
        <v>1405265.46</v>
      </c>
      <c r="J348">
        <v>57573.38</v>
      </c>
      <c r="K348">
        <v>1347692.08</v>
      </c>
      <c r="L348" s="1">
        <v>45087</v>
      </c>
      <c r="M348" s="1">
        <v>45043</v>
      </c>
      <c r="N348" t="s">
        <v>51</v>
      </c>
      <c r="O348" t="s">
        <v>27</v>
      </c>
      <c r="P348" t="s">
        <v>27</v>
      </c>
      <c r="Q348" t="s">
        <v>46</v>
      </c>
      <c r="R348" t="s">
        <v>52</v>
      </c>
      <c r="S348" t="s">
        <v>37</v>
      </c>
      <c r="T348" t="s">
        <v>61</v>
      </c>
    </row>
    <row r="349" spans="1:20" x14ac:dyDescent="0.3">
      <c r="A349" t="s">
        <v>414</v>
      </c>
      <c r="B349" t="s">
        <v>86</v>
      </c>
      <c r="C349" t="s">
        <v>84</v>
      </c>
      <c r="D349" t="s">
        <v>23</v>
      </c>
      <c r="E349" t="s">
        <v>37</v>
      </c>
      <c r="F349">
        <v>17.39</v>
      </c>
      <c r="G349">
        <v>3146.33</v>
      </c>
      <c r="H349">
        <v>127.18</v>
      </c>
      <c r="I349">
        <v>6958612.8399999999</v>
      </c>
      <c r="J349">
        <v>79299.360000000001</v>
      </c>
      <c r="K349">
        <v>6879313.4800000004</v>
      </c>
      <c r="L349" s="1">
        <v>45065</v>
      </c>
      <c r="M349" s="1">
        <v>45359</v>
      </c>
      <c r="N349" t="s">
        <v>37</v>
      </c>
      <c r="O349" t="s">
        <v>70</v>
      </c>
      <c r="P349" t="s">
        <v>37</v>
      </c>
      <c r="Q349" t="s">
        <v>46</v>
      </c>
      <c r="R349" t="s">
        <v>27</v>
      </c>
      <c r="S349">
        <v>728024248</v>
      </c>
    </row>
    <row r="350" spans="1:20" x14ac:dyDescent="0.3">
      <c r="A350" t="s">
        <v>415</v>
      </c>
      <c r="B350" t="s">
        <v>90</v>
      </c>
      <c r="C350" t="s">
        <v>63</v>
      </c>
      <c r="D350" t="s">
        <v>23</v>
      </c>
      <c r="E350" t="s">
        <v>24</v>
      </c>
      <c r="F350">
        <v>16.86</v>
      </c>
      <c r="G350">
        <v>1665.67</v>
      </c>
      <c r="H350">
        <v>123.99</v>
      </c>
      <c r="I350">
        <v>3482035.5</v>
      </c>
      <c r="J350">
        <v>57299.43</v>
      </c>
      <c r="K350">
        <v>3424736.07</v>
      </c>
      <c r="L350" s="1">
        <v>45083</v>
      </c>
      <c r="M350" s="1">
        <v>45351</v>
      </c>
      <c r="N350" t="s">
        <v>56</v>
      </c>
      <c r="O350" t="s">
        <v>27</v>
      </c>
      <c r="P350" t="s">
        <v>45</v>
      </c>
      <c r="Q350" t="s">
        <v>23</v>
      </c>
      <c r="R350" t="s">
        <v>27</v>
      </c>
      <c r="S350">
        <v>777187530</v>
      </c>
    </row>
    <row r="351" spans="1:20" x14ac:dyDescent="0.3">
      <c r="A351" t="s">
        <v>416</v>
      </c>
      <c r="B351" t="s">
        <v>48</v>
      </c>
      <c r="C351" t="s">
        <v>55</v>
      </c>
      <c r="D351" t="s">
        <v>23</v>
      </c>
      <c r="E351" t="s">
        <v>24</v>
      </c>
      <c r="F351">
        <v>1.23</v>
      </c>
      <c r="G351">
        <v>3819.68</v>
      </c>
      <c r="H351">
        <v>174.47</v>
      </c>
      <c r="I351">
        <v>819696.07</v>
      </c>
      <c r="J351" t="s">
        <v>37</v>
      </c>
      <c r="L351" s="1">
        <v>45101</v>
      </c>
      <c r="M351" s="1">
        <v>45298</v>
      </c>
      <c r="N351" t="s">
        <v>35</v>
      </c>
      <c r="O351" t="s">
        <v>70</v>
      </c>
      <c r="P351" t="s">
        <v>27</v>
      </c>
      <c r="Q351" t="s">
        <v>27</v>
      </c>
      <c r="R351" t="s">
        <v>28</v>
      </c>
      <c r="S351">
        <v>782772208</v>
      </c>
    </row>
    <row r="352" spans="1:20" x14ac:dyDescent="0.3">
      <c r="A352" t="s">
        <v>417</v>
      </c>
      <c r="B352" t="s">
        <v>65</v>
      </c>
      <c r="C352" t="s">
        <v>80</v>
      </c>
      <c r="D352" t="s">
        <v>23</v>
      </c>
      <c r="E352" t="s">
        <v>59</v>
      </c>
      <c r="F352">
        <v>16.07</v>
      </c>
      <c r="G352">
        <v>1759.66</v>
      </c>
      <c r="H352">
        <v>126.03</v>
      </c>
      <c r="I352">
        <v>3563843.09</v>
      </c>
      <c r="J352">
        <v>41487.11</v>
      </c>
      <c r="K352">
        <v>3522355.98</v>
      </c>
      <c r="L352" s="1">
        <v>44950</v>
      </c>
      <c r="M352" s="1">
        <v>45381</v>
      </c>
      <c r="N352" t="s">
        <v>66</v>
      </c>
      <c r="O352" t="s">
        <v>27</v>
      </c>
      <c r="P352" t="s">
        <v>37</v>
      </c>
      <c r="Q352" t="s">
        <v>23</v>
      </c>
      <c r="R352" t="s">
        <v>28</v>
      </c>
      <c r="S352">
        <v>735511941</v>
      </c>
    </row>
    <row r="353" spans="1:20" x14ac:dyDescent="0.3">
      <c r="A353" t="s">
        <v>418</v>
      </c>
      <c r="B353" t="s">
        <v>48</v>
      </c>
      <c r="C353" t="s">
        <v>55</v>
      </c>
      <c r="D353" t="s">
        <v>50</v>
      </c>
      <c r="E353" t="s">
        <v>24</v>
      </c>
      <c r="F353">
        <v>11.67</v>
      </c>
      <c r="G353">
        <v>1949.13</v>
      </c>
      <c r="H353">
        <v>133.22</v>
      </c>
      <c r="I353">
        <v>3030268.36</v>
      </c>
      <c r="J353">
        <v>59918.21</v>
      </c>
      <c r="K353">
        <v>2970350.15</v>
      </c>
      <c r="L353" s="1">
        <v>45052</v>
      </c>
      <c r="M353" s="1">
        <v>45292</v>
      </c>
      <c r="O353" t="s">
        <v>70</v>
      </c>
      <c r="P353" t="s">
        <v>60</v>
      </c>
      <c r="Q353" t="s">
        <v>37</v>
      </c>
      <c r="R353" t="s">
        <v>27</v>
      </c>
      <c r="S353">
        <v>785345555</v>
      </c>
      <c r="T353" t="s">
        <v>29</v>
      </c>
    </row>
    <row r="354" spans="1:20" x14ac:dyDescent="0.3">
      <c r="A354" t="s">
        <v>419</v>
      </c>
      <c r="B354" t="s">
        <v>39</v>
      </c>
      <c r="C354" t="s">
        <v>88</v>
      </c>
      <c r="D354" t="s">
        <v>33</v>
      </c>
      <c r="E354" t="s">
        <v>24</v>
      </c>
      <c r="F354">
        <v>18.079999999999998</v>
      </c>
      <c r="G354">
        <v>3105.05</v>
      </c>
      <c r="H354">
        <v>158.96</v>
      </c>
      <c r="I354">
        <v>8923903.7599999998</v>
      </c>
      <c r="J354">
        <v>31504.41</v>
      </c>
      <c r="K354">
        <v>8892399.3499999996</v>
      </c>
      <c r="L354" s="1">
        <v>45069</v>
      </c>
      <c r="M354" s="1">
        <v>45226</v>
      </c>
      <c r="N354" t="s">
        <v>66</v>
      </c>
      <c r="O354" t="s">
        <v>36</v>
      </c>
      <c r="P354" t="s">
        <v>41</v>
      </c>
      <c r="Q354" t="s">
        <v>46</v>
      </c>
      <c r="R354" t="s">
        <v>28</v>
      </c>
      <c r="S354">
        <v>710965138</v>
      </c>
      <c r="T354" t="s">
        <v>61</v>
      </c>
    </row>
    <row r="355" spans="1:20" x14ac:dyDescent="0.3">
      <c r="A355" t="s">
        <v>420</v>
      </c>
      <c r="B355" t="s">
        <v>48</v>
      </c>
      <c r="C355" t="s">
        <v>84</v>
      </c>
      <c r="D355" t="s">
        <v>33</v>
      </c>
      <c r="E355" t="s">
        <v>72</v>
      </c>
      <c r="F355">
        <v>1.22</v>
      </c>
      <c r="G355">
        <v>3791.98</v>
      </c>
      <c r="H355">
        <v>139.74</v>
      </c>
      <c r="I355">
        <v>646467.37</v>
      </c>
      <c r="J355">
        <v>67450.25</v>
      </c>
      <c r="K355">
        <v>579017.12</v>
      </c>
      <c r="L355" s="1">
        <v>45289</v>
      </c>
      <c r="M355" s="1">
        <v>45207</v>
      </c>
      <c r="N355" t="s">
        <v>66</v>
      </c>
      <c r="O355" t="s">
        <v>70</v>
      </c>
      <c r="P355" t="s">
        <v>37</v>
      </c>
      <c r="Q355" t="s">
        <v>46</v>
      </c>
      <c r="R355" t="s">
        <v>52</v>
      </c>
      <c r="S355">
        <v>763606628</v>
      </c>
    </row>
    <row r="356" spans="1:20" x14ac:dyDescent="0.3">
      <c r="A356" t="s">
        <v>421</v>
      </c>
      <c r="B356" t="s">
        <v>58</v>
      </c>
      <c r="C356" t="s">
        <v>78</v>
      </c>
      <c r="D356" t="s">
        <v>33</v>
      </c>
      <c r="E356" t="s">
        <v>24</v>
      </c>
      <c r="F356">
        <v>1.81</v>
      </c>
      <c r="G356">
        <v>2310.23</v>
      </c>
      <c r="H356">
        <v>176.01</v>
      </c>
      <c r="I356">
        <v>735988.68</v>
      </c>
      <c r="J356">
        <v>70268.45</v>
      </c>
      <c r="K356">
        <v>665720.23</v>
      </c>
      <c r="L356" s="1">
        <v>44966</v>
      </c>
      <c r="M356" s="1">
        <v>45113</v>
      </c>
      <c r="N356" t="s">
        <v>59</v>
      </c>
      <c r="O356" t="s">
        <v>36</v>
      </c>
      <c r="P356" t="s">
        <v>60</v>
      </c>
      <c r="Q356" t="s">
        <v>27</v>
      </c>
      <c r="R356" t="s">
        <v>28</v>
      </c>
      <c r="S356">
        <v>741568532</v>
      </c>
    </row>
    <row r="357" spans="1:20" x14ac:dyDescent="0.3">
      <c r="A357" t="s">
        <v>422</v>
      </c>
      <c r="B357" t="s">
        <v>58</v>
      </c>
      <c r="C357" t="s">
        <v>55</v>
      </c>
      <c r="D357" t="s">
        <v>33</v>
      </c>
      <c r="E357" t="s">
        <v>72</v>
      </c>
      <c r="F357">
        <v>19.96</v>
      </c>
      <c r="G357">
        <v>1179.6600000000001</v>
      </c>
      <c r="H357">
        <v>155.43</v>
      </c>
      <c r="I357">
        <v>3659756.89</v>
      </c>
      <c r="J357">
        <v>69224.600000000006</v>
      </c>
      <c r="K357">
        <v>3590532.29</v>
      </c>
      <c r="L357" s="1">
        <v>45087</v>
      </c>
      <c r="M357" s="1">
        <v>45115</v>
      </c>
      <c r="N357" t="s">
        <v>51</v>
      </c>
      <c r="O357" t="s">
        <v>27</v>
      </c>
      <c r="Q357" t="s">
        <v>37</v>
      </c>
      <c r="R357" t="s">
        <v>27</v>
      </c>
      <c r="S357">
        <v>725521714</v>
      </c>
      <c r="T357" t="s">
        <v>42</v>
      </c>
    </row>
    <row r="358" spans="1:20" x14ac:dyDescent="0.3">
      <c r="A358" t="s">
        <v>423</v>
      </c>
      <c r="C358" t="s">
        <v>78</v>
      </c>
      <c r="D358" t="s">
        <v>59</v>
      </c>
      <c r="E358" t="s">
        <v>72</v>
      </c>
      <c r="F358">
        <v>6.41</v>
      </c>
      <c r="G358">
        <v>2092.39</v>
      </c>
      <c r="H358">
        <v>162.69999999999999</v>
      </c>
      <c r="I358">
        <v>2182168.1800000002</v>
      </c>
      <c r="J358">
        <v>53117.19</v>
      </c>
      <c r="K358">
        <v>2129050.9900000002</v>
      </c>
      <c r="L358" s="1">
        <v>45140</v>
      </c>
      <c r="M358" s="1">
        <v>45081</v>
      </c>
      <c r="N358" t="s">
        <v>51</v>
      </c>
      <c r="O358" t="s">
        <v>27</v>
      </c>
      <c r="P358" t="s">
        <v>60</v>
      </c>
      <c r="Q358" t="s">
        <v>46</v>
      </c>
      <c r="R358" t="s">
        <v>52</v>
      </c>
      <c r="S358">
        <v>761700055</v>
      </c>
    </row>
    <row r="359" spans="1:20" x14ac:dyDescent="0.3">
      <c r="A359" t="s">
        <v>424</v>
      </c>
      <c r="B359" t="s">
        <v>54</v>
      </c>
      <c r="C359" t="s">
        <v>80</v>
      </c>
      <c r="D359" t="s">
        <v>50</v>
      </c>
      <c r="E359" t="s">
        <v>34</v>
      </c>
      <c r="F359">
        <v>3.21</v>
      </c>
      <c r="G359">
        <v>2369.1</v>
      </c>
      <c r="H359">
        <v>132.08000000000001</v>
      </c>
      <c r="I359">
        <v>1004443.44</v>
      </c>
      <c r="J359">
        <v>18176.75</v>
      </c>
      <c r="K359">
        <v>986266.69</v>
      </c>
      <c r="L359" s="1">
        <v>45131</v>
      </c>
      <c r="M359" s="1">
        <v>45327</v>
      </c>
      <c r="N359" t="s">
        <v>51</v>
      </c>
      <c r="O359" t="s">
        <v>26</v>
      </c>
      <c r="P359" t="s">
        <v>67</v>
      </c>
      <c r="Q359" t="s">
        <v>27</v>
      </c>
      <c r="R359" t="s">
        <v>28</v>
      </c>
      <c r="S359">
        <v>768526649</v>
      </c>
      <c r="T359" t="s">
        <v>42</v>
      </c>
    </row>
    <row r="360" spans="1:20" x14ac:dyDescent="0.3">
      <c r="A360" t="s">
        <v>425</v>
      </c>
      <c r="B360" t="s">
        <v>59</v>
      </c>
      <c r="C360" t="s">
        <v>40</v>
      </c>
      <c r="D360" t="s">
        <v>50</v>
      </c>
      <c r="E360" t="s">
        <v>72</v>
      </c>
      <c r="F360">
        <v>10.1</v>
      </c>
      <c r="G360">
        <v>3661.89</v>
      </c>
      <c r="H360">
        <v>25.13</v>
      </c>
      <c r="I360">
        <v>929435.29</v>
      </c>
      <c r="J360">
        <v>73255.41</v>
      </c>
      <c r="K360">
        <v>856179.88</v>
      </c>
      <c r="L360" s="1">
        <v>45215</v>
      </c>
      <c r="M360" s="1">
        <v>45202</v>
      </c>
      <c r="N360" t="s">
        <v>35</v>
      </c>
      <c r="O360" t="s">
        <v>36</v>
      </c>
      <c r="P360" t="s">
        <v>67</v>
      </c>
      <c r="Q360" t="s">
        <v>46</v>
      </c>
      <c r="R360" t="s">
        <v>52</v>
      </c>
      <c r="S360">
        <v>745594951</v>
      </c>
      <c r="T360" t="s">
        <v>42</v>
      </c>
    </row>
    <row r="361" spans="1:20" x14ac:dyDescent="0.3">
      <c r="A361" t="s">
        <v>426</v>
      </c>
      <c r="B361" t="s">
        <v>90</v>
      </c>
      <c r="C361" t="s">
        <v>49</v>
      </c>
      <c r="D361" t="s">
        <v>23</v>
      </c>
      <c r="E361" t="s">
        <v>24</v>
      </c>
      <c r="F361">
        <v>15.52</v>
      </c>
      <c r="G361">
        <v>1302.8</v>
      </c>
      <c r="H361">
        <v>13.51</v>
      </c>
      <c r="I361">
        <v>273164.84999999998</v>
      </c>
      <c r="J361">
        <v>48019.44</v>
      </c>
      <c r="K361">
        <v>225145.41</v>
      </c>
      <c r="L361" s="1">
        <v>45290</v>
      </c>
      <c r="M361" s="1">
        <v>45338</v>
      </c>
      <c r="N361" t="s">
        <v>25</v>
      </c>
      <c r="O361" t="s">
        <v>27</v>
      </c>
      <c r="P361" t="s">
        <v>60</v>
      </c>
      <c r="Q361" t="s">
        <v>23</v>
      </c>
      <c r="R361" t="s">
        <v>27</v>
      </c>
      <c r="S361">
        <v>731227574</v>
      </c>
      <c r="T361" t="s">
        <v>29</v>
      </c>
    </row>
    <row r="362" spans="1:20" x14ac:dyDescent="0.3">
      <c r="A362" t="s">
        <v>427</v>
      </c>
      <c r="B362" t="s">
        <v>58</v>
      </c>
      <c r="C362" t="s">
        <v>40</v>
      </c>
      <c r="D362" t="s">
        <v>23</v>
      </c>
      <c r="E362" t="s">
        <v>72</v>
      </c>
      <c r="F362">
        <v>1.9</v>
      </c>
      <c r="G362">
        <v>4781.53</v>
      </c>
      <c r="H362">
        <v>149.91999999999999</v>
      </c>
      <c r="I362">
        <v>1362009.26</v>
      </c>
      <c r="J362">
        <v>65835.78</v>
      </c>
      <c r="K362">
        <v>1296173.48</v>
      </c>
      <c r="L362" s="1">
        <v>45067</v>
      </c>
      <c r="N362" t="s">
        <v>66</v>
      </c>
      <c r="O362" t="s">
        <v>26</v>
      </c>
      <c r="P362" t="s">
        <v>41</v>
      </c>
      <c r="Q362" t="s">
        <v>46</v>
      </c>
      <c r="R362" t="s">
        <v>28</v>
      </c>
      <c r="S362">
        <v>783863413</v>
      </c>
      <c r="T362" t="s">
        <v>29</v>
      </c>
    </row>
    <row r="363" spans="1:20" x14ac:dyDescent="0.3">
      <c r="A363" t="s">
        <v>428</v>
      </c>
      <c r="B363" t="s">
        <v>39</v>
      </c>
      <c r="C363" t="s">
        <v>78</v>
      </c>
      <c r="D363" t="s">
        <v>50</v>
      </c>
      <c r="E363" t="s">
        <v>72</v>
      </c>
      <c r="F363" t="s">
        <v>59</v>
      </c>
      <c r="G363">
        <v>3514.14</v>
      </c>
      <c r="H363">
        <v>171.46</v>
      </c>
      <c r="J363">
        <v>91504.4</v>
      </c>
      <c r="L363" s="1">
        <v>45189</v>
      </c>
      <c r="M363" s="1">
        <v>45219</v>
      </c>
      <c r="N363" t="s">
        <v>37</v>
      </c>
      <c r="O363" t="s">
        <v>26</v>
      </c>
      <c r="P363" t="s">
        <v>41</v>
      </c>
      <c r="Q363" t="s">
        <v>37</v>
      </c>
      <c r="R363" t="s">
        <v>27</v>
      </c>
      <c r="S363">
        <v>747295260</v>
      </c>
      <c r="T363" t="s">
        <v>61</v>
      </c>
    </row>
    <row r="364" spans="1:20" x14ac:dyDescent="0.3">
      <c r="A364" t="s">
        <v>429</v>
      </c>
      <c r="B364" t="s">
        <v>58</v>
      </c>
      <c r="C364" t="s">
        <v>78</v>
      </c>
      <c r="D364" t="s">
        <v>33</v>
      </c>
      <c r="E364" t="s">
        <v>34</v>
      </c>
      <c r="F364">
        <v>11.06</v>
      </c>
      <c r="G364">
        <v>4499.66</v>
      </c>
      <c r="H364">
        <v>10.51</v>
      </c>
      <c r="I364">
        <v>523043.18</v>
      </c>
      <c r="J364">
        <v>86000.98</v>
      </c>
      <c r="K364">
        <v>437042.2</v>
      </c>
      <c r="L364" s="1">
        <v>45097</v>
      </c>
      <c r="M364" s="1">
        <v>45253</v>
      </c>
      <c r="N364" t="s">
        <v>56</v>
      </c>
      <c r="O364" t="s">
        <v>70</v>
      </c>
      <c r="P364" t="s">
        <v>67</v>
      </c>
      <c r="Q364" t="s">
        <v>27</v>
      </c>
      <c r="R364" t="s">
        <v>52</v>
      </c>
      <c r="S364">
        <v>795899313</v>
      </c>
      <c r="T364" t="s">
        <v>61</v>
      </c>
    </row>
    <row r="365" spans="1:20" x14ac:dyDescent="0.3">
      <c r="A365" t="s">
        <v>430</v>
      </c>
      <c r="B365" t="s">
        <v>31</v>
      </c>
      <c r="C365" t="s">
        <v>78</v>
      </c>
      <c r="D365" t="s">
        <v>33</v>
      </c>
      <c r="E365" t="s">
        <v>72</v>
      </c>
      <c r="F365">
        <v>9.6199999999999992</v>
      </c>
      <c r="G365">
        <v>2481.3200000000002</v>
      </c>
      <c r="H365">
        <v>182.73</v>
      </c>
      <c r="I365">
        <v>4361819.63</v>
      </c>
      <c r="J365">
        <v>71915.41</v>
      </c>
      <c r="K365">
        <v>4289904.22</v>
      </c>
      <c r="L365" s="1">
        <v>45282</v>
      </c>
      <c r="M365" s="1">
        <v>45165</v>
      </c>
      <c r="N365" t="s">
        <v>66</v>
      </c>
      <c r="O365" t="s">
        <v>70</v>
      </c>
      <c r="P365" t="s">
        <v>27</v>
      </c>
      <c r="Q365" t="s">
        <v>46</v>
      </c>
      <c r="R365" t="s">
        <v>28</v>
      </c>
      <c r="S365">
        <v>743273328</v>
      </c>
      <c r="T365" t="s">
        <v>59</v>
      </c>
    </row>
    <row r="366" spans="1:20" x14ac:dyDescent="0.3">
      <c r="A366" t="s">
        <v>431</v>
      </c>
      <c r="B366" t="s">
        <v>37</v>
      </c>
      <c r="C366" t="s">
        <v>80</v>
      </c>
      <c r="D366" t="s">
        <v>59</v>
      </c>
      <c r="E366" t="s">
        <v>72</v>
      </c>
      <c r="F366">
        <v>10.029999999999999</v>
      </c>
      <c r="G366">
        <v>1258.1199999999999</v>
      </c>
      <c r="H366">
        <v>90.6</v>
      </c>
      <c r="I366">
        <v>1143276.29</v>
      </c>
      <c r="J366">
        <v>45991</v>
      </c>
      <c r="K366">
        <v>1097285.29</v>
      </c>
      <c r="L366" s="1">
        <v>44951</v>
      </c>
      <c r="M366" s="1">
        <v>45175</v>
      </c>
      <c r="N366" t="s">
        <v>66</v>
      </c>
      <c r="O366" t="s">
        <v>36</v>
      </c>
      <c r="P366" t="s">
        <v>45</v>
      </c>
      <c r="Q366" t="s">
        <v>27</v>
      </c>
      <c r="R366" t="s">
        <v>52</v>
      </c>
      <c r="S366">
        <v>716818112</v>
      </c>
    </row>
    <row r="367" spans="1:20" x14ac:dyDescent="0.3">
      <c r="A367" t="s">
        <v>432</v>
      </c>
      <c r="B367" t="s">
        <v>54</v>
      </c>
      <c r="C367" t="s">
        <v>63</v>
      </c>
      <c r="D367" t="s">
        <v>23</v>
      </c>
      <c r="F367">
        <v>16.95</v>
      </c>
      <c r="G367">
        <v>434.72</v>
      </c>
      <c r="H367">
        <v>29.7</v>
      </c>
      <c r="I367">
        <v>218844.57</v>
      </c>
      <c r="J367">
        <v>57193.27</v>
      </c>
      <c r="K367">
        <v>161651.29999999999</v>
      </c>
      <c r="L367" s="1">
        <v>45062</v>
      </c>
      <c r="M367" s="1">
        <v>45156</v>
      </c>
      <c r="N367" t="s">
        <v>66</v>
      </c>
      <c r="O367" t="s">
        <v>36</v>
      </c>
      <c r="P367" t="s">
        <v>41</v>
      </c>
      <c r="Q367" t="s">
        <v>23</v>
      </c>
      <c r="R367" t="s">
        <v>27</v>
      </c>
      <c r="S367">
        <v>719832887</v>
      </c>
      <c r="T367" t="s">
        <v>61</v>
      </c>
    </row>
    <row r="368" spans="1:20" x14ac:dyDescent="0.3">
      <c r="A368" t="s">
        <v>433</v>
      </c>
      <c r="B368" t="s">
        <v>59</v>
      </c>
      <c r="C368" t="s">
        <v>32</v>
      </c>
      <c r="D368" t="s">
        <v>50</v>
      </c>
      <c r="E368" t="s">
        <v>34</v>
      </c>
      <c r="F368">
        <v>13.96</v>
      </c>
      <c r="G368">
        <v>4701.59</v>
      </c>
      <c r="H368">
        <v>99.06</v>
      </c>
      <c r="I368">
        <v>6501723.5</v>
      </c>
      <c r="J368">
        <v>15293.74</v>
      </c>
      <c r="K368">
        <v>6486429.7599999998</v>
      </c>
      <c r="L368" s="1">
        <v>44960</v>
      </c>
      <c r="M368" s="1">
        <v>45111</v>
      </c>
      <c r="N368" t="s">
        <v>35</v>
      </c>
      <c r="O368" t="s">
        <v>70</v>
      </c>
      <c r="P368" t="s">
        <v>27</v>
      </c>
      <c r="Q368" t="s">
        <v>23</v>
      </c>
      <c r="R368" t="s">
        <v>27</v>
      </c>
      <c r="S368">
        <v>788183110</v>
      </c>
    </row>
    <row r="369" spans="1:20" x14ac:dyDescent="0.3">
      <c r="A369" t="s">
        <v>434</v>
      </c>
      <c r="B369" t="s">
        <v>58</v>
      </c>
      <c r="C369" t="s">
        <v>78</v>
      </c>
      <c r="D369" t="s">
        <v>33</v>
      </c>
      <c r="E369" t="s">
        <v>24</v>
      </c>
      <c r="F369">
        <v>15.8</v>
      </c>
      <c r="G369">
        <v>262.63</v>
      </c>
      <c r="H369">
        <v>23.14</v>
      </c>
      <c r="I369">
        <v>96020.68</v>
      </c>
      <c r="J369">
        <v>92305.07</v>
      </c>
      <c r="K369">
        <v>3715.61</v>
      </c>
      <c r="L369" s="1">
        <v>44939</v>
      </c>
      <c r="M369" s="1">
        <v>45278</v>
      </c>
      <c r="N369" t="s">
        <v>66</v>
      </c>
      <c r="O369" t="s">
        <v>36</v>
      </c>
      <c r="P369" t="s">
        <v>27</v>
      </c>
      <c r="Q369" t="s">
        <v>46</v>
      </c>
      <c r="R369" t="s">
        <v>52</v>
      </c>
      <c r="S369">
        <v>718883684</v>
      </c>
    </row>
    <row r="370" spans="1:20" x14ac:dyDescent="0.3">
      <c r="A370" t="s">
        <v>435</v>
      </c>
      <c r="B370" t="s">
        <v>65</v>
      </c>
      <c r="C370" t="s">
        <v>55</v>
      </c>
      <c r="D370" t="s">
        <v>33</v>
      </c>
      <c r="E370" t="s">
        <v>24</v>
      </c>
      <c r="F370">
        <v>18.41</v>
      </c>
      <c r="G370">
        <v>4665.49</v>
      </c>
      <c r="H370">
        <v>103.66</v>
      </c>
      <c r="I370">
        <v>8903530.6099999994</v>
      </c>
      <c r="J370">
        <v>76315.850000000006</v>
      </c>
      <c r="K370">
        <v>8827214.7599999998</v>
      </c>
      <c r="L370" s="1">
        <v>45059</v>
      </c>
      <c r="M370" s="1">
        <v>45302</v>
      </c>
      <c r="N370" t="s">
        <v>35</v>
      </c>
      <c r="O370" t="s">
        <v>27</v>
      </c>
      <c r="P370" t="s">
        <v>67</v>
      </c>
      <c r="Q370" t="s">
        <v>23</v>
      </c>
      <c r="R370" t="s">
        <v>52</v>
      </c>
      <c r="S370">
        <v>787925434</v>
      </c>
      <c r="T370" t="s">
        <v>29</v>
      </c>
    </row>
    <row r="371" spans="1:20" x14ac:dyDescent="0.3">
      <c r="A371" t="s">
        <v>436</v>
      </c>
      <c r="B371" t="s">
        <v>48</v>
      </c>
      <c r="C371" t="s">
        <v>55</v>
      </c>
      <c r="D371" t="s">
        <v>50</v>
      </c>
      <c r="E371" t="s">
        <v>34</v>
      </c>
      <c r="F371">
        <v>5.65</v>
      </c>
      <c r="G371">
        <v>2250.0700000000002</v>
      </c>
      <c r="H371">
        <v>188.47</v>
      </c>
      <c r="I371">
        <v>2395999.41</v>
      </c>
      <c r="J371">
        <v>45507.92</v>
      </c>
      <c r="K371">
        <v>2350491.4900000002</v>
      </c>
      <c r="L371" s="1">
        <v>45216</v>
      </c>
      <c r="M371" s="1">
        <v>45094</v>
      </c>
      <c r="N371" t="s">
        <v>25</v>
      </c>
      <c r="O371" t="s">
        <v>70</v>
      </c>
      <c r="P371" t="s">
        <v>67</v>
      </c>
      <c r="Q371" t="s">
        <v>27</v>
      </c>
      <c r="R371" t="s">
        <v>37</v>
      </c>
      <c r="S371">
        <v>785563727</v>
      </c>
      <c r="T371" t="s">
        <v>61</v>
      </c>
    </row>
    <row r="372" spans="1:20" x14ac:dyDescent="0.3">
      <c r="A372" t="s">
        <v>437</v>
      </c>
      <c r="B372" t="s">
        <v>65</v>
      </c>
      <c r="C372" t="s">
        <v>88</v>
      </c>
      <c r="D372" t="s">
        <v>23</v>
      </c>
      <c r="E372" t="s">
        <v>72</v>
      </c>
      <c r="F372">
        <v>9.09</v>
      </c>
      <c r="G372">
        <v>2535.31</v>
      </c>
      <c r="H372" t="s">
        <v>37</v>
      </c>
      <c r="J372">
        <v>23951</v>
      </c>
      <c r="L372" s="1">
        <v>44938</v>
      </c>
      <c r="M372" s="1">
        <v>45379</v>
      </c>
      <c r="N372" t="s">
        <v>35</v>
      </c>
      <c r="O372" t="s">
        <v>70</v>
      </c>
      <c r="P372" t="s">
        <v>67</v>
      </c>
      <c r="Q372" t="s">
        <v>46</v>
      </c>
      <c r="R372" t="s">
        <v>27</v>
      </c>
      <c r="S372">
        <v>722517517</v>
      </c>
      <c r="T372" t="s">
        <v>61</v>
      </c>
    </row>
    <row r="373" spans="1:20" x14ac:dyDescent="0.3">
      <c r="A373" t="s">
        <v>438</v>
      </c>
      <c r="B373" t="s">
        <v>86</v>
      </c>
      <c r="C373" t="s">
        <v>84</v>
      </c>
      <c r="D373" t="s">
        <v>50</v>
      </c>
      <c r="E373" t="s">
        <v>34</v>
      </c>
      <c r="F373">
        <v>5.29</v>
      </c>
      <c r="G373">
        <v>1623.99</v>
      </c>
      <c r="H373">
        <v>154.43</v>
      </c>
      <c r="I373">
        <v>1326693.78</v>
      </c>
      <c r="J373">
        <v>25661.54</v>
      </c>
      <c r="K373">
        <v>1301032.24</v>
      </c>
      <c r="L373" s="1">
        <v>45139</v>
      </c>
      <c r="M373" s="1">
        <v>45320</v>
      </c>
      <c r="N373" t="s">
        <v>56</v>
      </c>
      <c r="O373" t="s">
        <v>27</v>
      </c>
      <c r="P373" t="s">
        <v>60</v>
      </c>
      <c r="Q373" t="s">
        <v>27</v>
      </c>
      <c r="R373" t="s">
        <v>52</v>
      </c>
      <c r="S373">
        <v>725015458</v>
      </c>
      <c r="T373" t="s">
        <v>61</v>
      </c>
    </row>
    <row r="374" spans="1:20" x14ac:dyDescent="0.3">
      <c r="A374" t="s">
        <v>439</v>
      </c>
      <c r="B374" t="s">
        <v>90</v>
      </c>
      <c r="C374" t="s">
        <v>80</v>
      </c>
      <c r="D374" t="s">
        <v>23</v>
      </c>
      <c r="E374" t="s">
        <v>24</v>
      </c>
      <c r="F374">
        <v>11.07</v>
      </c>
      <c r="G374">
        <v>880.13</v>
      </c>
      <c r="H374">
        <v>22.7</v>
      </c>
      <c r="I374">
        <v>221166.99</v>
      </c>
      <c r="J374">
        <v>28301.72</v>
      </c>
      <c r="K374">
        <v>192865.27</v>
      </c>
      <c r="L374" s="1">
        <v>45204</v>
      </c>
      <c r="M374" s="1">
        <v>45113</v>
      </c>
      <c r="N374" t="s">
        <v>25</v>
      </c>
      <c r="O374" t="s">
        <v>27</v>
      </c>
      <c r="P374" t="s">
        <v>45</v>
      </c>
      <c r="Q374" t="s">
        <v>23</v>
      </c>
      <c r="R374" t="s">
        <v>52</v>
      </c>
      <c r="S374">
        <v>794705205</v>
      </c>
    </row>
    <row r="375" spans="1:20" x14ac:dyDescent="0.3">
      <c r="A375" t="s">
        <v>440</v>
      </c>
      <c r="B375" t="s">
        <v>39</v>
      </c>
      <c r="C375" t="s">
        <v>22</v>
      </c>
      <c r="D375" t="s">
        <v>50</v>
      </c>
      <c r="E375" t="s">
        <v>34</v>
      </c>
      <c r="F375">
        <v>1.36</v>
      </c>
      <c r="G375">
        <v>732.72</v>
      </c>
      <c r="H375">
        <v>47.56</v>
      </c>
      <c r="I375">
        <v>47393.5</v>
      </c>
      <c r="J375">
        <v>60552.65</v>
      </c>
      <c r="K375">
        <v>-13159.15</v>
      </c>
      <c r="L375" s="1">
        <v>44983</v>
      </c>
      <c r="M375" s="1">
        <v>45175</v>
      </c>
      <c r="N375" t="s">
        <v>66</v>
      </c>
      <c r="O375" t="s">
        <v>27</v>
      </c>
      <c r="P375" t="s">
        <v>27</v>
      </c>
      <c r="Q375" t="s">
        <v>46</v>
      </c>
      <c r="R375" t="s">
        <v>52</v>
      </c>
      <c r="S375">
        <v>725480907</v>
      </c>
    </row>
    <row r="376" spans="1:20" x14ac:dyDescent="0.3">
      <c r="A376" t="s">
        <v>441</v>
      </c>
      <c r="B376" t="s">
        <v>86</v>
      </c>
      <c r="C376" t="s">
        <v>55</v>
      </c>
      <c r="D376" t="s">
        <v>50</v>
      </c>
      <c r="E376" t="s">
        <v>72</v>
      </c>
      <c r="F376">
        <v>7.18</v>
      </c>
      <c r="G376">
        <v>2527.5</v>
      </c>
      <c r="H376">
        <v>168.63</v>
      </c>
      <c r="I376">
        <v>3060204.49</v>
      </c>
      <c r="J376">
        <v>57194.79</v>
      </c>
      <c r="K376">
        <v>3003009.7</v>
      </c>
      <c r="L376" s="1">
        <v>45060</v>
      </c>
      <c r="M376" s="1">
        <v>45033</v>
      </c>
      <c r="N376" t="s">
        <v>25</v>
      </c>
      <c r="O376" t="s">
        <v>26</v>
      </c>
      <c r="P376" t="s">
        <v>41</v>
      </c>
      <c r="Q376" t="s">
        <v>27</v>
      </c>
      <c r="R376" t="s">
        <v>27</v>
      </c>
      <c r="S376">
        <v>799949389</v>
      </c>
    </row>
    <row r="377" spans="1:20" x14ac:dyDescent="0.3">
      <c r="A377" t="s">
        <v>442</v>
      </c>
      <c r="B377" t="s">
        <v>21</v>
      </c>
      <c r="C377" t="s">
        <v>84</v>
      </c>
      <c r="D377" t="s">
        <v>33</v>
      </c>
      <c r="E377" t="s">
        <v>34</v>
      </c>
      <c r="F377">
        <v>17.64</v>
      </c>
      <c r="G377">
        <v>3223.12</v>
      </c>
      <c r="H377">
        <v>101.45</v>
      </c>
      <c r="I377">
        <v>5768024.6399999997</v>
      </c>
      <c r="J377">
        <v>15181.7</v>
      </c>
      <c r="K377">
        <v>5752842.9400000004</v>
      </c>
      <c r="L377" s="1">
        <v>45159</v>
      </c>
      <c r="M377" s="1">
        <v>45347</v>
      </c>
      <c r="N377" t="s">
        <v>56</v>
      </c>
      <c r="O377" t="s">
        <v>27</v>
      </c>
      <c r="P377" t="s">
        <v>41</v>
      </c>
      <c r="Q377" t="s">
        <v>27</v>
      </c>
      <c r="R377" t="s">
        <v>52</v>
      </c>
      <c r="S377">
        <v>739476249</v>
      </c>
    </row>
    <row r="378" spans="1:20" x14ac:dyDescent="0.3">
      <c r="A378" t="s">
        <v>443</v>
      </c>
      <c r="B378" t="s">
        <v>44</v>
      </c>
      <c r="C378" t="s">
        <v>63</v>
      </c>
      <c r="D378" t="s">
        <v>33</v>
      </c>
      <c r="E378" t="s">
        <v>24</v>
      </c>
      <c r="F378">
        <v>4.33</v>
      </c>
      <c r="G378">
        <v>3976.8</v>
      </c>
      <c r="H378">
        <v>53.7</v>
      </c>
      <c r="I378">
        <v>924689.51</v>
      </c>
      <c r="J378">
        <v>57435.63</v>
      </c>
      <c r="K378">
        <v>867253.88</v>
      </c>
      <c r="L378" s="1">
        <v>44994</v>
      </c>
      <c r="M378" s="1">
        <v>45031</v>
      </c>
      <c r="N378" t="s">
        <v>51</v>
      </c>
      <c r="O378" t="s">
        <v>70</v>
      </c>
      <c r="P378" t="s">
        <v>60</v>
      </c>
      <c r="Q378" t="s">
        <v>37</v>
      </c>
      <c r="R378" t="s">
        <v>28</v>
      </c>
      <c r="S378">
        <v>727778019</v>
      </c>
      <c r="T378" t="s">
        <v>42</v>
      </c>
    </row>
    <row r="379" spans="1:20" x14ac:dyDescent="0.3">
      <c r="A379" t="s">
        <v>444</v>
      </c>
      <c r="B379" t="s">
        <v>54</v>
      </c>
      <c r="C379" t="s">
        <v>88</v>
      </c>
      <c r="D379" t="s">
        <v>50</v>
      </c>
      <c r="E379" t="s">
        <v>34</v>
      </c>
      <c r="F379">
        <v>16.350000000000001</v>
      </c>
      <c r="G379">
        <v>4873.12</v>
      </c>
      <c r="H379">
        <v>33.04</v>
      </c>
      <c r="I379">
        <v>2632478.92</v>
      </c>
      <c r="J379">
        <v>8368.91</v>
      </c>
      <c r="K379">
        <v>2624110.0099999998</v>
      </c>
      <c r="L379" s="1">
        <v>44927</v>
      </c>
      <c r="M379" s="1">
        <v>45054</v>
      </c>
      <c r="N379" t="s">
        <v>66</v>
      </c>
      <c r="O379" t="s">
        <v>70</v>
      </c>
      <c r="P379" t="s">
        <v>60</v>
      </c>
      <c r="Q379" t="s">
        <v>46</v>
      </c>
      <c r="R379" t="s">
        <v>28</v>
      </c>
      <c r="S379">
        <v>773440831</v>
      </c>
      <c r="T379" t="s">
        <v>61</v>
      </c>
    </row>
    <row r="380" spans="1:20" x14ac:dyDescent="0.3">
      <c r="A380" t="s">
        <v>445</v>
      </c>
      <c r="B380" t="s">
        <v>48</v>
      </c>
      <c r="C380" t="s">
        <v>88</v>
      </c>
      <c r="D380" t="s">
        <v>37</v>
      </c>
      <c r="E380" t="s">
        <v>37</v>
      </c>
      <c r="F380">
        <v>3.4</v>
      </c>
      <c r="G380">
        <v>2662.71</v>
      </c>
      <c r="H380">
        <v>135.56</v>
      </c>
      <c r="I380">
        <v>1227253.69</v>
      </c>
      <c r="J380">
        <v>2191.12</v>
      </c>
      <c r="K380">
        <v>1225062.57</v>
      </c>
      <c r="L380" s="1">
        <v>45250</v>
      </c>
      <c r="M380" s="1">
        <v>45124</v>
      </c>
      <c r="N380" t="s">
        <v>66</v>
      </c>
      <c r="O380" t="s">
        <v>37</v>
      </c>
      <c r="P380" t="s">
        <v>67</v>
      </c>
      <c r="Q380" t="s">
        <v>23</v>
      </c>
      <c r="R380" t="s">
        <v>59</v>
      </c>
      <c r="S380">
        <v>725521714</v>
      </c>
    </row>
    <row r="381" spans="1:20" x14ac:dyDescent="0.3">
      <c r="A381" t="s">
        <v>446</v>
      </c>
      <c r="B381" t="s">
        <v>86</v>
      </c>
      <c r="C381" t="s">
        <v>78</v>
      </c>
      <c r="D381" t="s">
        <v>33</v>
      </c>
      <c r="E381" t="s">
        <v>34</v>
      </c>
      <c r="F381">
        <v>18.899999999999999</v>
      </c>
      <c r="G381">
        <v>4476.76</v>
      </c>
      <c r="H381">
        <v>49.81</v>
      </c>
      <c r="I381">
        <v>4214462.1500000004</v>
      </c>
      <c r="J381">
        <v>38474.29</v>
      </c>
      <c r="K381">
        <v>4175987.86</v>
      </c>
      <c r="L381" s="1">
        <v>45071</v>
      </c>
      <c r="M381" s="1">
        <v>45361</v>
      </c>
      <c r="N381" t="s">
        <v>51</v>
      </c>
      <c r="O381" t="s">
        <v>26</v>
      </c>
      <c r="P381" t="s">
        <v>41</v>
      </c>
      <c r="Q381" t="s">
        <v>46</v>
      </c>
      <c r="R381" t="s">
        <v>27</v>
      </c>
      <c r="S381">
        <v>751273847</v>
      </c>
    </row>
    <row r="382" spans="1:20" x14ac:dyDescent="0.3">
      <c r="A382" t="s">
        <v>447</v>
      </c>
      <c r="B382" t="s">
        <v>65</v>
      </c>
      <c r="C382" t="s">
        <v>22</v>
      </c>
      <c r="D382" t="s">
        <v>50</v>
      </c>
      <c r="E382" t="s">
        <v>24</v>
      </c>
      <c r="F382">
        <v>8.33</v>
      </c>
      <c r="G382">
        <v>3597.96</v>
      </c>
      <c r="H382">
        <v>69.680000000000007</v>
      </c>
      <c r="I382">
        <v>2088379.75</v>
      </c>
      <c r="J382">
        <v>13834.29</v>
      </c>
      <c r="K382">
        <v>2074545.46</v>
      </c>
      <c r="L382" s="1">
        <v>44979</v>
      </c>
      <c r="M382" s="1">
        <v>45057</v>
      </c>
      <c r="N382" t="s">
        <v>25</v>
      </c>
      <c r="O382" t="s">
        <v>26</v>
      </c>
      <c r="P382" t="s">
        <v>67</v>
      </c>
      <c r="Q382" t="s">
        <v>27</v>
      </c>
      <c r="R382" t="s">
        <v>52</v>
      </c>
      <c r="S382">
        <v>728728463</v>
      </c>
      <c r="T382" t="s">
        <v>29</v>
      </c>
    </row>
    <row r="383" spans="1:20" x14ac:dyDescent="0.3">
      <c r="A383" t="s">
        <v>448</v>
      </c>
      <c r="B383" t="s">
        <v>65</v>
      </c>
      <c r="C383" t="s">
        <v>80</v>
      </c>
      <c r="D383" t="s">
        <v>50</v>
      </c>
      <c r="E383" t="s">
        <v>24</v>
      </c>
      <c r="F383">
        <v>6.86</v>
      </c>
      <c r="G383">
        <v>1584.36</v>
      </c>
      <c r="J383" t="s">
        <v>59</v>
      </c>
      <c r="L383" s="1">
        <v>44974</v>
      </c>
      <c r="M383" s="1">
        <v>45307</v>
      </c>
      <c r="N383" t="s">
        <v>51</v>
      </c>
      <c r="O383" t="s">
        <v>36</v>
      </c>
      <c r="P383" t="s">
        <v>60</v>
      </c>
      <c r="Q383" t="s">
        <v>27</v>
      </c>
      <c r="R383" t="s">
        <v>28</v>
      </c>
      <c r="S383">
        <v>755377076</v>
      </c>
      <c r="T383" t="s">
        <v>42</v>
      </c>
    </row>
    <row r="384" spans="1:20" x14ac:dyDescent="0.3">
      <c r="A384" t="s">
        <v>449</v>
      </c>
      <c r="B384" t="s">
        <v>65</v>
      </c>
      <c r="C384" t="s">
        <v>80</v>
      </c>
      <c r="D384" t="s">
        <v>50</v>
      </c>
      <c r="E384" t="s">
        <v>72</v>
      </c>
      <c r="F384">
        <v>18.91</v>
      </c>
      <c r="G384">
        <v>3749.72</v>
      </c>
      <c r="H384">
        <v>105.63</v>
      </c>
      <c r="I384">
        <v>7489928.0899999999</v>
      </c>
      <c r="J384">
        <v>60364.71</v>
      </c>
      <c r="K384">
        <v>7429563.3799999999</v>
      </c>
      <c r="L384" s="1">
        <v>45248</v>
      </c>
      <c r="M384" s="1">
        <v>45285</v>
      </c>
      <c r="N384" t="s">
        <v>25</v>
      </c>
      <c r="O384" t="s">
        <v>36</v>
      </c>
      <c r="P384" t="s">
        <v>45</v>
      </c>
      <c r="Q384" t="s">
        <v>27</v>
      </c>
      <c r="R384" t="s">
        <v>27</v>
      </c>
      <c r="S384">
        <v>740158366</v>
      </c>
    </row>
    <row r="385" spans="1:20" x14ac:dyDescent="0.3">
      <c r="A385" t="s">
        <v>450</v>
      </c>
      <c r="B385" t="s">
        <v>59</v>
      </c>
      <c r="D385" t="s">
        <v>33</v>
      </c>
      <c r="E385" t="s">
        <v>34</v>
      </c>
      <c r="F385">
        <v>8.23</v>
      </c>
      <c r="G385">
        <v>4757.8599999999997</v>
      </c>
      <c r="H385">
        <v>81.93</v>
      </c>
      <c r="I385">
        <v>3208148.4</v>
      </c>
      <c r="J385">
        <v>75595.86</v>
      </c>
      <c r="K385">
        <v>3132552.54</v>
      </c>
      <c r="L385" s="1">
        <v>44945</v>
      </c>
      <c r="M385" s="1">
        <v>45069</v>
      </c>
      <c r="N385" t="s">
        <v>51</v>
      </c>
      <c r="O385" t="s">
        <v>27</v>
      </c>
      <c r="P385" t="s">
        <v>67</v>
      </c>
      <c r="Q385" t="s">
        <v>23</v>
      </c>
      <c r="R385" t="s">
        <v>27</v>
      </c>
      <c r="S385">
        <v>770897765</v>
      </c>
      <c r="T385" t="s">
        <v>61</v>
      </c>
    </row>
    <row r="386" spans="1:20" x14ac:dyDescent="0.3">
      <c r="A386" t="s">
        <v>451</v>
      </c>
      <c r="B386" t="s">
        <v>86</v>
      </c>
      <c r="C386" t="s">
        <v>78</v>
      </c>
      <c r="D386" t="s">
        <v>50</v>
      </c>
      <c r="E386" t="s">
        <v>72</v>
      </c>
      <c r="F386">
        <v>14.18</v>
      </c>
      <c r="G386">
        <v>2969.77</v>
      </c>
      <c r="H386">
        <v>126.55</v>
      </c>
      <c r="I386">
        <v>5329189.9000000004</v>
      </c>
      <c r="J386">
        <v>92980.35</v>
      </c>
      <c r="K386">
        <v>5236209.55</v>
      </c>
      <c r="L386" s="1">
        <v>45005</v>
      </c>
      <c r="M386" s="1">
        <v>45354</v>
      </c>
      <c r="N386" t="s">
        <v>25</v>
      </c>
      <c r="O386" t="s">
        <v>26</v>
      </c>
      <c r="P386" t="s">
        <v>67</v>
      </c>
      <c r="Q386" t="s">
        <v>23</v>
      </c>
      <c r="R386" t="s">
        <v>27</v>
      </c>
      <c r="S386">
        <v>713176186</v>
      </c>
    </row>
    <row r="387" spans="1:20" x14ac:dyDescent="0.3">
      <c r="A387" t="s">
        <v>452</v>
      </c>
      <c r="B387" t="s">
        <v>65</v>
      </c>
      <c r="C387" t="s">
        <v>40</v>
      </c>
      <c r="D387" t="s">
        <v>23</v>
      </c>
      <c r="E387" t="s">
        <v>34</v>
      </c>
      <c r="F387">
        <v>3.16</v>
      </c>
      <c r="G387">
        <v>4699.49</v>
      </c>
      <c r="H387">
        <v>85.07</v>
      </c>
      <c r="I387">
        <v>1263322.54</v>
      </c>
      <c r="J387">
        <v>36849.47</v>
      </c>
      <c r="K387">
        <v>1226473.07</v>
      </c>
      <c r="L387" s="1">
        <v>44955</v>
      </c>
      <c r="M387" s="1">
        <v>45184</v>
      </c>
      <c r="N387" t="s">
        <v>35</v>
      </c>
      <c r="O387" t="s">
        <v>37</v>
      </c>
      <c r="P387" t="s">
        <v>27</v>
      </c>
      <c r="Q387" t="s">
        <v>46</v>
      </c>
      <c r="R387" t="s">
        <v>52</v>
      </c>
      <c r="S387">
        <v>734627347</v>
      </c>
    </row>
    <row r="388" spans="1:20" x14ac:dyDescent="0.3">
      <c r="A388" t="s">
        <v>453</v>
      </c>
      <c r="B388" t="s">
        <v>65</v>
      </c>
      <c r="C388" t="s">
        <v>37</v>
      </c>
      <c r="D388" t="s">
        <v>50</v>
      </c>
      <c r="E388" t="s">
        <v>34</v>
      </c>
      <c r="F388">
        <v>19.440000000000001</v>
      </c>
      <c r="G388">
        <v>3413.72</v>
      </c>
      <c r="H388">
        <v>197.69</v>
      </c>
      <c r="I388">
        <v>13119245.48</v>
      </c>
      <c r="L388" s="1">
        <v>44986</v>
      </c>
      <c r="M388" s="1">
        <v>45240</v>
      </c>
      <c r="N388" t="s">
        <v>35</v>
      </c>
      <c r="O388" t="s">
        <v>70</v>
      </c>
      <c r="P388" t="s">
        <v>27</v>
      </c>
      <c r="Q388" t="s">
        <v>46</v>
      </c>
      <c r="R388" t="s">
        <v>28</v>
      </c>
      <c r="S388">
        <v>799514287</v>
      </c>
      <c r="T388" t="s">
        <v>42</v>
      </c>
    </row>
    <row r="389" spans="1:20" x14ac:dyDescent="0.3">
      <c r="A389" t="s">
        <v>454</v>
      </c>
      <c r="B389" t="s">
        <v>21</v>
      </c>
      <c r="C389" t="s">
        <v>32</v>
      </c>
      <c r="D389" t="s">
        <v>33</v>
      </c>
      <c r="E389" t="s">
        <v>72</v>
      </c>
      <c r="F389">
        <v>3.91</v>
      </c>
      <c r="G389">
        <v>1364.88</v>
      </c>
      <c r="H389" t="s">
        <v>37</v>
      </c>
      <c r="J389">
        <v>50468.53</v>
      </c>
      <c r="L389" s="1">
        <v>45198</v>
      </c>
      <c r="M389" s="1">
        <v>45329</v>
      </c>
      <c r="N389" t="s">
        <v>59</v>
      </c>
      <c r="O389" t="s">
        <v>36</v>
      </c>
      <c r="P389" t="s">
        <v>37</v>
      </c>
      <c r="Q389" t="s">
        <v>46</v>
      </c>
      <c r="R389" t="s">
        <v>28</v>
      </c>
      <c r="S389">
        <v>788961459</v>
      </c>
      <c r="T389" t="s">
        <v>29</v>
      </c>
    </row>
    <row r="390" spans="1:20" x14ac:dyDescent="0.3">
      <c r="A390" t="s">
        <v>455</v>
      </c>
      <c r="B390" t="s">
        <v>65</v>
      </c>
      <c r="C390" t="s">
        <v>32</v>
      </c>
      <c r="D390" t="s">
        <v>33</v>
      </c>
      <c r="F390">
        <v>9.6300000000000008</v>
      </c>
      <c r="G390">
        <v>1796.66</v>
      </c>
      <c r="H390">
        <v>38.200000000000003</v>
      </c>
      <c r="I390">
        <v>660930.13</v>
      </c>
      <c r="J390">
        <v>85166.07</v>
      </c>
      <c r="K390">
        <v>575764.06000000006</v>
      </c>
      <c r="L390" s="1">
        <v>45012</v>
      </c>
      <c r="M390" s="1">
        <v>45343</v>
      </c>
      <c r="N390" t="s">
        <v>25</v>
      </c>
      <c r="O390" t="s">
        <v>36</v>
      </c>
      <c r="P390" t="s">
        <v>67</v>
      </c>
      <c r="Q390" t="s">
        <v>27</v>
      </c>
      <c r="R390" t="s">
        <v>52</v>
      </c>
      <c r="S390">
        <v>746231783</v>
      </c>
      <c r="T390" t="s">
        <v>42</v>
      </c>
    </row>
    <row r="391" spans="1:20" x14ac:dyDescent="0.3">
      <c r="A391" t="s">
        <v>456</v>
      </c>
      <c r="B391" t="s">
        <v>39</v>
      </c>
      <c r="C391" t="s">
        <v>78</v>
      </c>
      <c r="D391" t="s">
        <v>50</v>
      </c>
      <c r="E391" t="s">
        <v>24</v>
      </c>
      <c r="F391">
        <v>5.44</v>
      </c>
      <c r="G391">
        <v>1125.77</v>
      </c>
      <c r="H391">
        <v>42.85</v>
      </c>
      <c r="I391">
        <v>262421.49</v>
      </c>
      <c r="J391">
        <v>74836.399999999994</v>
      </c>
      <c r="K391">
        <v>187585.09</v>
      </c>
      <c r="L391" s="1">
        <v>45096</v>
      </c>
      <c r="M391" s="1">
        <v>45311</v>
      </c>
      <c r="N391" t="s">
        <v>35</v>
      </c>
      <c r="O391" t="s">
        <v>36</v>
      </c>
      <c r="P391" t="s">
        <v>27</v>
      </c>
      <c r="Q391" t="s">
        <v>37</v>
      </c>
      <c r="R391" t="s">
        <v>28</v>
      </c>
      <c r="S391">
        <v>782340307</v>
      </c>
      <c r="T391" t="s">
        <v>29</v>
      </c>
    </row>
    <row r="392" spans="1:20" x14ac:dyDescent="0.3">
      <c r="A392" t="s">
        <v>457</v>
      </c>
      <c r="B392" t="s">
        <v>31</v>
      </c>
      <c r="C392" t="s">
        <v>78</v>
      </c>
      <c r="E392" t="s">
        <v>24</v>
      </c>
      <c r="F392">
        <v>8.1199999999999992</v>
      </c>
      <c r="G392">
        <v>589.28</v>
      </c>
      <c r="H392">
        <v>87.51</v>
      </c>
      <c r="I392">
        <v>418731.29</v>
      </c>
      <c r="J392">
        <v>55714.77</v>
      </c>
      <c r="K392">
        <v>363016.52</v>
      </c>
      <c r="L392" s="1">
        <v>45252</v>
      </c>
      <c r="M392" s="1">
        <v>45196</v>
      </c>
      <c r="N392" t="s">
        <v>51</v>
      </c>
      <c r="O392" t="s">
        <v>70</v>
      </c>
      <c r="P392" t="s">
        <v>60</v>
      </c>
      <c r="Q392" t="s">
        <v>46</v>
      </c>
      <c r="R392" t="s">
        <v>52</v>
      </c>
      <c r="S392">
        <v>727232410</v>
      </c>
    </row>
    <row r="393" spans="1:20" x14ac:dyDescent="0.3">
      <c r="A393" t="s">
        <v>458</v>
      </c>
      <c r="B393" t="s">
        <v>59</v>
      </c>
      <c r="C393" t="s">
        <v>40</v>
      </c>
      <c r="D393" t="s">
        <v>23</v>
      </c>
      <c r="E393" t="s">
        <v>34</v>
      </c>
      <c r="F393">
        <v>2.11</v>
      </c>
      <c r="G393">
        <v>4007.9</v>
      </c>
      <c r="H393">
        <v>141.51</v>
      </c>
      <c r="I393">
        <v>1196703.23</v>
      </c>
      <c r="J393">
        <v>98272.89</v>
      </c>
      <c r="K393">
        <v>1098430.3400000001</v>
      </c>
      <c r="L393" s="1">
        <v>45166</v>
      </c>
      <c r="M393" s="1">
        <v>45090</v>
      </c>
      <c r="N393" t="s">
        <v>66</v>
      </c>
      <c r="O393" t="s">
        <v>26</v>
      </c>
      <c r="P393" t="s">
        <v>59</v>
      </c>
      <c r="Q393" t="s">
        <v>37</v>
      </c>
      <c r="R393" t="s">
        <v>28</v>
      </c>
      <c r="S393">
        <v>784593961</v>
      </c>
    </row>
    <row r="394" spans="1:20" x14ac:dyDescent="0.3">
      <c r="A394" t="s">
        <v>459</v>
      </c>
      <c r="B394" t="s">
        <v>21</v>
      </c>
      <c r="C394" t="s">
        <v>84</v>
      </c>
      <c r="D394" t="s">
        <v>50</v>
      </c>
      <c r="E394" t="s">
        <v>72</v>
      </c>
      <c r="F394">
        <v>12.89</v>
      </c>
      <c r="G394">
        <v>3763.74</v>
      </c>
      <c r="H394">
        <v>183.35</v>
      </c>
      <c r="I394">
        <v>8895153.4900000002</v>
      </c>
      <c r="J394">
        <v>94395.1</v>
      </c>
      <c r="K394">
        <v>8800758.3900000006</v>
      </c>
      <c r="L394" s="1">
        <v>45206</v>
      </c>
      <c r="M394" s="1">
        <v>45149</v>
      </c>
      <c r="N394" t="s">
        <v>25</v>
      </c>
      <c r="O394" t="s">
        <v>36</v>
      </c>
      <c r="P394" t="s">
        <v>37</v>
      </c>
      <c r="R394" t="s">
        <v>28</v>
      </c>
      <c r="S394">
        <v>719196777</v>
      </c>
    </row>
    <row r="395" spans="1:20" x14ac:dyDescent="0.3">
      <c r="A395" t="s">
        <v>460</v>
      </c>
      <c r="B395" t="s">
        <v>54</v>
      </c>
      <c r="C395" t="s">
        <v>40</v>
      </c>
      <c r="D395" t="s">
        <v>23</v>
      </c>
      <c r="E395" t="s">
        <v>24</v>
      </c>
      <c r="F395">
        <v>18.16</v>
      </c>
      <c r="G395">
        <v>4606.0600000000004</v>
      </c>
      <c r="H395">
        <v>158.74</v>
      </c>
      <c r="I395">
        <v>13277973.91</v>
      </c>
      <c r="J395">
        <v>51230.93</v>
      </c>
      <c r="K395">
        <v>13226742.98</v>
      </c>
      <c r="L395" s="1">
        <v>45282</v>
      </c>
      <c r="M395" s="1">
        <v>45243</v>
      </c>
      <c r="N395" t="s">
        <v>51</v>
      </c>
      <c r="O395" t="s">
        <v>27</v>
      </c>
      <c r="P395" t="s">
        <v>60</v>
      </c>
      <c r="Q395" t="s">
        <v>37</v>
      </c>
      <c r="R395" t="s">
        <v>27</v>
      </c>
      <c r="S395">
        <v>713999315</v>
      </c>
    </row>
    <row r="396" spans="1:20" x14ac:dyDescent="0.3">
      <c r="A396" t="s">
        <v>461</v>
      </c>
      <c r="B396" t="s">
        <v>31</v>
      </c>
      <c r="C396" t="s">
        <v>22</v>
      </c>
      <c r="D396" t="s">
        <v>50</v>
      </c>
      <c r="E396" t="s">
        <v>72</v>
      </c>
      <c r="F396">
        <v>6.01</v>
      </c>
      <c r="G396">
        <v>1721.97</v>
      </c>
      <c r="H396">
        <v>126.35</v>
      </c>
      <c r="I396">
        <v>1307601.17</v>
      </c>
      <c r="J396">
        <v>98213.78</v>
      </c>
      <c r="K396">
        <v>1209387.3899999999</v>
      </c>
      <c r="L396" s="1">
        <v>45062</v>
      </c>
      <c r="M396" s="1">
        <v>45201</v>
      </c>
      <c r="N396" t="s">
        <v>35</v>
      </c>
      <c r="O396" t="s">
        <v>26</v>
      </c>
      <c r="P396" t="s">
        <v>67</v>
      </c>
      <c r="Q396" t="s">
        <v>23</v>
      </c>
      <c r="R396" t="s">
        <v>52</v>
      </c>
      <c r="S396">
        <v>715334035</v>
      </c>
    </row>
    <row r="397" spans="1:20" x14ac:dyDescent="0.3">
      <c r="A397" t="s">
        <v>462</v>
      </c>
      <c r="B397" t="s">
        <v>39</v>
      </c>
      <c r="C397" t="s">
        <v>37</v>
      </c>
      <c r="D397" t="s">
        <v>50</v>
      </c>
      <c r="E397" t="s">
        <v>34</v>
      </c>
      <c r="F397">
        <v>8.0299999999999994</v>
      </c>
      <c r="G397">
        <v>717.74</v>
      </c>
      <c r="J397">
        <v>40630.43</v>
      </c>
      <c r="L397" s="1">
        <v>45215</v>
      </c>
      <c r="M397" s="1">
        <v>45189</v>
      </c>
      <c r="N397" t="s">
        <v>35</v>
      </c>
      <c r="O397" t="s">
        <v>26</v>
      </c>
      <c r="P397" t="s">
        <v>60</v>
      </c>
      <c r="Q397" t="s">
        <v>37</v>
      </c>
      <c r="R397" t="s">
        <v>59</v>
      </c>
      <c r="S397">
        <v>795899313</v>
      </c>
    </row>
    <row r="398" spans="1:20" x14ac:dyDescent="0.3">
      <c r="A398" t="s">
        <v>463</v>
      </c>
      <c r="B398" t="s">
        <v>48</v>
      </c>
      <c r="C398" t="s">
        <v>22</v>
      </c>
      <c r="D398" t="s">
        <v>59</v>
      </c>
      <c r="E398" t="s">
        <v>34</v>
      </c>
      <c r="F398">
        <v>17.18</v>
      </c>
      <c r="H398">
        <v>69.959999999999994</v>
      </c>
      <c r="J398">
        <v>45045.54</v>
      </c>
      <c r="L398" s="1">
        <v>45012</v>
      </c>
      <c r="M398" s="1">
        <v>45312</v>
      </c>
      <c r="N398" t="s">
        <v>66</v>
      </c>
      <c r="O398" t="s">
        <v>27</v>
      </c>
      <c r="P398" t="s">
        <v>27</v>
      </c>
      <c r="Q398" t="s">
        <v>27</v>
      </c>
      <c r="R398" t="s">
        <v>28</v>
      </c>
      <c r="S398">
        <v>764543049</v>
      </c>
    </row>
    <row r="399" spans="1:20" x14ac:dyDescent="0.3">
      <c r="A399" t="s">
        <v>464</v>
      </c>
      <c r="B399" t="s">
        <v>54</v>
      </c>
      <c r="C399" t="s">
        <v>78</v>
      </c>
      <c r="D399" t="s">
        <v>33</v>
      </c>
      <c r="E399" t="s">
        <v>24</v>
      </c>
      <c r="F399">
        <v>0.56999999999999995</v>
      </c>
      <c r="G399">
        <v>4614.2700000000004</v>
      </c>
      <c r="H399" t="s">
        <v>59</v>
      </c>
      <c r="J399">
        <v>72006.3</v>
      </c>
      <c r="L399" s="1">
        <v>45168</v>
      </c>
      <c r="M399" s="1">
        <v>45312</v>
      </c>
      <c r="N399" t="s">
        <v>51</v>
      </c>
      <c r="O399" t="s">
        <v>36</v>
      </c>
      <c r="P399" t="s">
        <v>45</v>
      </c>
      <c r="Q399" t="s">
        <v>46</v>
      </c>
      <c r="R399" t="s">
        <v>52</v>
      </c>
      <c r="S399">
        <v>745575298</v>
      </c>
      <c r="T399" t="s">
        <v>61</v>
      </c>
    </row>
    <row r="400" spans="1:20" x14ac:dyDescent="0.3">
      <c r="A400" t="s">
        <v>465</v>
      </c>
      <c r="B400" t="s">
        <v>59</v>
      </c>
      <c r="C400" t="s">
        <v>80</v>
      </c>
      <c r="D400" t="s">
        <v>50</v>
      </c>
      <c r="E400" t="s">
        <v>72</v>
      </c>
      <c r="F400">
        <v>9.69</v>
      </c>
      <c r="G400">
        <v>1207.8399999999999</v>
      </c>
      <c r="H400">
        <v>123.45</v>
      </c>
      <c r="I400">
        <v>1444855.05</v>
      </c>
      <c r="J400">
        <v>55971.47</v>
      </c>
      <c r="K400">
        <v>1388883.58</v>
      </c>
      <c r="L400" s="1">
        <v>45243</v>
      </c>
      <c r="M400" s="1">
        <v>45058</v>
      </c>
      <c r="N400" t="s">
        <v>37</v>
      </c>
      <c r="O400" t="s">
        <v>27</v>
      </c>
      <c r="P400" t="s">
        <v>27</v>
      </c>
      <c r="Q400" t="s">
        <v>46</v>
      </c>
      <c r="R400" t="s">
        <v>28</v>
      </c>
      <c r="S400">
        <v>744999379</v>
      </c>
      <c r="T400" t="s">
        <v>61</v>
      </c>
    </row>
    <row r="401" spans="1:20" x14ac:dyDescent="0.3">
      <c r="A401" t="s">
        <v>466</v>
      </c>
      <c r="B401" t="s">
        <v>86</v>
      </c>
      <c r="C401" t="s">
        <v>22</v>
      </c>
      <c r="D401" t="s">
        <v>33</v>
      </c>
      <c r="E401" t="s">
        <v>24</v>
      </c>
      <c r="F401">
        <v>15.39</v>
      </c>
      <c r="G401">
        <v>2347.0700000000002</v>
      </c>
      <c r="H401">
        <v>158.84</v>
      </c>
      <c r="I401">
        <v>5737524.3399999999</v>
      </c>
      <c r="J401">
        <v>46322.7</v>
      </c>
      <c r="K401">
        <v>5691201.6399999997</v>
      </c>
      <c r="L401" s="1">
        <v>44967</v>
      </c>
      <c r="M401" s="1">
        <v>45318</v>
      </c>
      <c r="N401" t="s">
        <v>25</v>
      </c>
      <c r="O401" t="s">
        <v>59</v>
      </c>
      <c r="P401" t="s">
        <v>45</v>
      </c>
      <c r="Q401" t="s">
        <v>23</v>
      </c>
      <c r="R401" t="s">
        <v>28</v>
      </c>
      <c r="S401">
        <v>790388981</v>
      </c>
      <c r="T401" t="s">
        <v>37</v>
      </c>
    </row>
    <row r="402" spans="1:20" x14ac:dyDescent="0.3">
      <c r="A402" t="s">
        <v>467</v>
      </c>
      <c r="B402" t="s">
        <v>90</v>
      </c>
      <c r="C402" t="s">
        <v>78</v>
      </c>
      <c r="D402" t="s">
        <v>50</v>
      </c>
      <c r="E402" t="s">
        <v>24</v>
      </c>
      <c r="F402">
        <v>10.6</v>
      </c>
      <c r="G402">
        <v>4495.63</v>
      </c>
      <c r="H402">
        <v>141.69999999999999</v>
      </c>
      <c r="I402">
        <v>6752526.1699999999</v>
      </c>
      <c r="J402">
        <v>55118.239999999998</v>
      </c>
      <c r="K402">
        <v>6697407.9299999997</v>
      </c>
      <c r="L402" s="1">
        <v>45207</v>
      </c>
      <c r="M402" s="1">
        <v>45329</v>
      </c>
      <c r="N402" t="s">
        <v>51</v>
      </c>
      <c r="O402" t="s">
        <v>70</v>
      </c>
      <c r="P402" t="s">
        <v>41</v>
      </c>
      <c r="Q402" t="s">
        <v>27</v>
      </c>
      <c r="R402" t="s">
        <v>28</v>
      </c>
      <c r="S402">
        <v>770897765</v>
      </c>
      <c r="T402" t="s">
        <v>42</v>
      </c>
    </row>
    <row r="403" spans="1:20" x14ac:dyDescent="0.3">
      <c r="A403" t="s">
        <v>468</v>
      </c>
      <c r="B403" t="s">
        <v>21</v>
      </c>
      <c r="C403" t="s">
        <v>49</v>
      </c>
      <c r="D403" t="s">
        <v>23</v>
      </c>
      <c r="E403" t="s">
        <v>34</v>
      </c>
      <c r="F403">
        <v>7.21</v>
      </c>
      <c r="G403">
        <v>4966.4399999999996</v>
      </c>
      <c r="H403">
        <v>193.63</v>
      </c>
      <c r="I403">
        <v>6933509.3099999996</v>
      </c>
      <c r="J403">
        <v>69434.33</v>
      </c>
      <c r="K403">
        <v>6864074.9800000004</v>
      </c>
      <c r="L403" s="1">
        <v>45069</v>
      </c>
      <c r="M403" s="1">
        <v>45287</v>
      </c>
      <c r="N403" t="s">
        <v>66</v>
      </c>
      <c r="O403" t="s">
        <v>36</v>
      </c>
      <c r="P403" t="s">
        <v>41</v>
      </c>
      <c r="Q403" t="s">
        <v>23</v>
      </c>
      <c r="R403" t="s">
        <v>28</v>
      </c>
      <c r="S403">
        <v>726240908</v>
      </c>
      <c r="T403" t="s">
        <v>42</v>
      </c>
    </row>
    <row r="404" spans="1:20" x14ac:dyDescent="0.3">
      <c r="A404" t="s">
        <v>469</v>
      </c>
      <c r="B404" t="s">
        <v>48</v>
      </c>
      <c r="C404" t="s">
        <v>63</v>
      </c>
      <c r="D404" t="s">
        <v>33</v>
      </c>
      <c r="E404" t="s">
        <v>59</v>
      </c>
      <c r="F404">
        <v>6.66</v>
      </c>
      <c r="G404">
        <v>3777.23</v>
      </c>
      <c r="H404">
        <v>89.49</v>
      </c>
      <c r="I404">
        <v>2251241.92</v>
      </c>
      <c r="J404">
        <v>35324.97</v>
      </c>
      <c r="K404">
        <v>2215916.9500000002</v>
      </c>
      <c r="L404" s="1">
        <v>44941</v>
      </c>
      <c r="M404" s="1">
        <v>45299</v>
      </c>
      <c r="N404" t="s">
        <v>56</v>
      </c>
      <c r="O404" t="s">
        <v>26</v>
      </c>
      <c r="P404" t="s">
        <v>27</v>
      </c>
      <c r="Q404" t="s">
        <v>46</v>
      </c>
      <c r="R404" t="s">
        <v>27</v>
      </c>
      <c r="S404">
        <v>791734598</v>
      </c>
    </row>
    <row r="405" spans="1:20" x14ac:dyDescent="0.3">
      <c r="A405" t="s">
        <v>470</v>
      </c>
      <c r="B405" t="s">
        <v>86</v>
      </c>
      <c r="C405" t="s">
        <v>22</v>
      </c>
      <c r="D405" t="s">
        <v>33</v>
      </c>
      <c r="E405" t="s">
        <v>72</v>
      </c>
      <c r="F405">
        <v>16.87</v>
      </c>
      <c r="G405">
        <v>3754.38</v>
      </c>
      <c r="H405">
        <v>136.05000000000001</v>
      </c>
      <c r="I405">
        <v>8616915.9399999995</v>
      </c>
      <c r="J405">
        <v>46814.07</v>
      </c>
      <c r="K405">
        <v>8570101.8699999992</v>
      </c>
      <c r="L405" s="1">
        <v>45267</v>
      </c>
      <c r="M405" s="1">
        <v>45130</v>
      </c>
      <c r="N405" t="s">
        <v>66</v>
      </c>
      <c r="O405" t="s">
        <v>70</v>
      </c>
      <c r="P405" t="s">
        <v>41</v>
      </c>
      <c r="Q405" t="s">
        <v>23</v>
      </c>
      <c r="R405" t="s">
        <v>52</v>
      </c>
      <c r="S405">
        <v>720099059</v>
      </c>
      <c r="T405" t="s">
        <v>29</v>
      </c>
    </row>
    <row r="406" spans="1:20" x14ac:dyDescent="0.3">
      <c r="A406" t="s">
        <v>471</v>
      </c>
      <c r="B406" t="s">
        <v>65</v>
      </c>
      <c r="C406" t="s">
        <v>59</v>
      </c>
      <c r="D406" t="s">
        <v>23</v>
      </c>
      <c r="E406" t="s">
        <v>72</v>
      </c>
      <c r="F406">
        <v>9.66</v>
      </c>
      <c r="G406">
        <v>3840.18</v>
      </c>
      <c r="H406">
        <v>172.22</v>
      </c>
      <c r="I406">
        <v>6388697.0199999996</v>
      </c>
      <c r="J406">
        <v>46563.24</v>
      </c>
      <c r="K406">
        <v>6342133.7800000003</v>
      </c>
      <c r="L406" s="1">
        <v>45062</v>
      </c>
      <c r="M406" s="1">
        <v>45237</v>
      </c>
      <c r="N406" t="s">
        <v>56</v>
      </c>
      <c r="O406" t="s">
        <v>36</v>
      </c>
      <c r="P406" t="s">
        <v>67</v>
      </c>
      <c r="Q406" t="s">
        <v>23</v>
      </c>
      <c r="R406" t="s">
        <v>52</v>
      </c>
      <c r="S406">
        <v>782556484</v>
      </c>
      <c r="T406" t="s">
        <v>29</v>
      </c>
    </row>
    <row r="407" spans="1:20" x14ac:dyDescent="0.3">
      <c r="A407" t="s">
        <v>472</v>
      </c>
      <c r="B407" t="s">
        <v>37</v>
      </c>
      <c r="C407" t="s">
        <v>84</v>
      </c>
      <c r="D407" t="s">
        <v>23</v>
      </c>
      <c r="E407" t="s">
        <v>24</v>
      </c>
      <c r="F407">
        <v>11.86</v>
      </c>
      <c r="G407">
        <v>3634.57</v>
      </c>
      <c r="H407">
        <v>157.26</v>
      </c>
      <c r="I407">
        <v>6778849.5899999999</v>
      </c>
      <c r="J407">
        <v>32558.240000000002</v>
      </c>
      <c r="K407">
        <v>6746291.3499999996</v>
      </c>
      <c r="L407" s="1">
        <v>45244</v>
      </c>
      <c r="M407" s="1">
        <v>45373</v>
      </c>
      <c r="N407" t="s">
        <v>66</v>
      </c>
      <c r="O407" t="s">
        <v>27</v>
      </c>
      <c r="P407" t="s">
        <v>41</v>
      </c>
      <c r="Q407" t="s">
        <v>46</v>
      </c>
      <c r="R407" t="s">
        <v>27</v>
      </c>
      <c r="S407">
        <v>731682744</v>
      </c>
      <c r="T407" t="s">
        <v>42</v>
      </c>
    </row>
    <row r="408" spans="1:20" x14ac:dyDescent="0.3">
      <c r="A408" t="s">
        <v>473</v>
      </c>
      <c r="B408" t="s">
        <v>90</v>
      </c>
      <c r="C408" t="s">
        <v>80</v>
      </c>
      <c r="D408" t="s">
        <v>33</v>
      </c>
      <c r="E408" t="s">
        <v>24</v>
      </c>
      <c r="F408">
        <v>3.3</v>
      </c>
      <c r="G408">
        <v>3182.85</v>
      </c>
      <c r="H408">
        <v>66.13</v>
      </c>
      <c r="I408">
        <v>694590.17</v>
      </c>
      <c r="J408">
        <v>19666.73</v>
      </c>
      <c r="K408">
        <v>674923.44</v>
      </c>
      <c r="L408" s="1">
        <v>45073</v>
      </c>
      <c r="M408" t="s">
        <v>37</v>
      </c>
      <c r="N408" t="s">
        <v>56</v>
      </c>
      <c r="O408" t="s">
        <v>27</v>
      </c>
      <c r="P408" t="s">
        <v>67</v>
      </c>
      <c r="Q408" t="s">
        <v>23</v>
      </c>
      <c r="R408" t="s">
        <v>52</v>
      </c>
      <c r="S408">
        <v>763826716</v>
      </c>
      <c r="T408" t="s">
        <v>61</v>
      </c>
    </row>
    <row r="409" spans="1:20" x14ac:dyDescent="0.3">
      <c r="A409" t="s">
        <v>474</v>
      </c>
      <c r="B409" t="s">
        <v>58</v>
      </c>
      <c r="C409" t="s">
        <v>22</v>
      </c>
      <c r="D409" t="s">
        <v>23</v>
      </c>
      <c r="F409">
        <v>0.66</v>
      </c>
      <c r="G409">
        <v>2417.66</v>
      </c>
      <c r="H409">
        <v>155.76</v>
      </c>
      <c r="I409">
        <v>248539.32</v>
      </c>
      <c r="J409">
        <v>86070.47</v>
      </c>
      <c r="K409">
        <v>162468.85</v>
      </c>
      <c r="L409" s="1">
        <v>44952</v>
      </c>
      <c r="M409" s="1">
        <v>45347</v>
      </c>
      <c r="N409" t="s">
        <v>51</v>
      </c>
      <c r="O409" t="s">
        <v>27</v>
      </c>
      <c r="P409" t="s">
        <v>41</v>
      </c>
      <c r="Q409" t="s">
        <v>23</v>
      </c>
      <c r="R409" t="s">
        <v>27</v>
      </c>
      <c r="S409">
        <v>743308443</v>
      </c>
    </row>
    <row r="410" spans="1:20" x14ac:dyDescent="0.3">
      <c r="A410" t="s">
        <v>475</v>
      </c>
      <c r="B410" t="s">
        <v>48</v>
      </c>
      <c r="C410" t="s">
        <v>88</v>
      </c>
      <c r="D410" t="s">
        <v>23</v>
      </c>
      <c r="E410" t="s">
        <v>34</v>
      </c>
      <c r="F410">
        <v>6.36</v>
      </c>
      <c r="G410">
        <v>516.87</v>
      </c>
      <c r="H410">
        <v>178.6</v>
      </c>
      <c r="I410">
        <v>587110.56999999995</v>
      </c>
      <c r="J410">
        <v>48000.18</v>
      </c>
      <c r="K410">
        <v>539110.39</v>
      </c>
      <c r="L410" s="1">
        <v>45033</v>
      </c>
      <c r="M410" s="1">
        <v>45030</v>
      </c>
      <c r="N410" t="s">
        <v>35</v>
      </c>
      <c r="O410" t="s">
        <v>26</v>
      </c>
      <c r="P410" t="s">
        <v>37</v>
      </c>
      <c r="Q410" t="s">
        <v>23</v>
      </c>
      <c r="R410" t="s">
        <v>52</v>
      </c>
      <c r="S410">
        <v>767887757</v>
      </c>
    </row>
    <row r="411" spans="1:20" x14ac:dyDescent="0.3">
      <c r="A411" t="s">
        <v>476</v>
      </c>
      <c r="B411" t="s">
        <v>86</v>
      </c>
      <c r="C411" t="s">
        <v>32</v>
      </c>
      <c r="D411" t="s">
        <v>59</v>
      </c>
      <c r="E411" t="s">
        <v>34</v>
      </c>
      <c r="F411">
        <v>18.32</v>
      </c>
      <c r="G411">
        <v>4346.57</v>
      </c>
      <c r="H411">
        <v>103.27</v>
      </c>
      <c r="I411">
        <v>8223303.5999999996</v>
      </c>
      <c r="J411">
        <v>15071.92</v>
      </c>
      <c r="K411">
        <v>8208231.6799999997</v>
      </c>
      <c r="L411" s="1">
        <v>44999</v>
      </c>
      <c r="M411" s="1">
        <v>45298</v>
      </c>
      <c r="N411" t="s">
        <v>66</v>
      </c>
      <c r="O411" t="s">
        <v>26</v>
      </c>
      <c r="P411" t="s">
        <v>67</v>
      </c>
      <c r="Q411" t="s">
        <v>46</v>
      </c>
      <c r="R411" t="s">
        <v>27</v>
      </c>
      <c r="S411">
        <v>772092888</v>
      </c>
      <c r="T411" t="s">
        <v>42</v>
      </c>
    </row>
    <row r="412" spans="1:20" x14ac:dyDescent="0.3">
      <c r="A412" t="s">
        <v>477</v>
      </c>
      <c r="B412" t="s">
        <v>31</v>
      </c>
      <c r="C412" t="s">
        <v>32</v>
      </c>
      <c r="D412" t="s">
        <v>33</v>
      </c>
      <c r="E412" t="s">
        <v>72</v>
      </c>
      <c r="F412">
        <v>1.1299999999999999</v>
      </c>
      <c r="G412">
        <v>4724.28</v>
      </c>
      <c r="H412">
        <v>17.09</v>
      </c>
      <c r="I412">
        <v>91233.88</v>
      </c>
      <c r="J412">
        <v>54362.48</v>
      </c>
      <c r="K412">
        <v>36871.4</v>
      </c>
      <c r="L412" s="1">
        <v>45191</v>
      </c>
      <c r="M412" s="1">
        <v>45221</v>
      </c>
      <c r="N412" t="s">
        <v>51</v>
      </c>
      <c r="O412" t="s">
        <v>70</v>
      </c>
      <c r="P412" t="s">
        <v>41</v>
      </c>
      <c r="Q412" t="s">
        <v>46</v>
      </c>
      <c r="R412" t="s">
        <v>27</v>
      </c>
      <c r="S412">
        <v>743374088</v>
      </c>
      <c r="T412" t="s">
        <v>29</v>
      </c>
    </row>
    <row r="413" spans="1:20" x14ac:dyDescent="0.3">
      <c r="A413" t="s">
        <v>478</v>
      </c>
      <c r="B413" t="s">
        <v>54</v>
      </c>
      <c r="C413" t="s">
        <v>32</v>
      </c>
      <c r="D413" t="s">
        <v>50</v>
      </c>
      <c r="E413" t="s">
        <v>34</v>
      </c>
      <c r="G413">
        <v>774.57</v>
      </c>
      <c r="H413">
        <v>140.53</v>
      </c>
      <c r="J413">
        <v>58962.22</v>
      </c>
      <c r="M413" s="1">
        <v>45227</v>
      </c>
      <c r="N413" t="s">
        <v>66</v>
      </c>
      <c r="O413" t="s">
        <v>26</v>
      </c>
      <c r="P413" t="s">
        <v>27</v>
      </c>
      <c r="Q413" t="s">
        <v>27</v>
      </c>
      <c r="R413" t="s">
        <v>52</v>
      </c>
      <c r="S413">
        <v>788183110</v>
      </c>
    </row>
    <row r="414" spans="1:20" x14ac:dyDescent="0.3">
      <c r="A414" t="s">
        <v>479</v>
      </c>
      <c r="B414" t="s">
        <v>58</v>
      </c>
      <c r="C414" t="s">
        <v>22</v>
      </c>
      <c r="D414" t="s">
        <v>23</v>
      </c>
      <c r="E414" t="s">
        <v>72</v>
      </c>
      <c r="F414">
        <v>6.92</v>
      </c>
      <c r="G414">
        <v>3521</v>
      </c>
      <c r="H414">
        <v>97.58</v>
      </c>
      <c r="I414">
        <v>2377567.9300000002</v>
      </c>
      <c r="J414">
        <v>95599.42</v>
      </c>
      <c r="K414">
        <v>2281968.5099999998</v>
      </c>
      <c r="L414" s="1">
        <v>44979</v>
      </c>
      <c r="M414" s="1">
        <v>45381</v>
      </c>
      <c r="N414" t="s">
        <v>66</v>
      </c>
      <c r="O414" t="s">
        <v>26</v>
      </c>
      <c r="P414" t="s">
        <v>45</v>
      </c>
      <c r="Q414" t="s">
        <v>59</v>
      </c>
      <c r="R414" t="s">
        <v>52</v>
      </c>
      <c r="S414">
        <v>796028436</v>
      </c>
      <c r="T414" t="s">
        <v>61</v>
      </c>
    </row>
    <row r="415" spans="1:20" x14ac:dyDescent="0.3">
      <c r="A415" t="s">
        <v>480</v>
      </c>
      <c r="B415" t="s">
        <v>48</v>
      </c>
      <c r="C415" t="s">
        <v>40</v>
      </c>
      <c r="D415" t="s">
        <v>23</v>
      </c>
      <c r="E415" t="s">
        <v>34</v>
      </c>
      <c r="F415">
        <v>13.34</v>
      </c>
      <c r="G415">
        <v>4429.3</v>
      </c>
      <c r="H415">
        <v>23.87</v>
      </c>
      <c r="I415">
        <v>1410403.4</v>
      </c>
      <c r="J415">
        <v>38800.639999999999</v>
      </c>
      <c r="K415">
        <v>1371602.76</v>
      </c>
      <c r="L415" s="1">
        <v>45081</v>
      </c>
      <c r="M415" s="1">
        <v>45267</v>
      </c>
      <c r="N415" t="s">
        <v>25</v>
      </c>
      <c r="O415" t="s">
        <v>70</v>
      </c>
      <c r="P415" t="s">
        <v>45</v>
      </c>
      <c r="Q415" t="s">
        <v>27</v>
      </c>
      <c r="R415" t="s">
        <v>28</v>
      </c>
      <c r="S415">
        <v>723796726</v>
      </c>
      <c r="T415" t="s">
        <v>29</v>
      </c>
    </row>
    <row r="416" spans="1:20" x14ac:dyDescent="0.3">
      <c r="A416" t="s">
        <v>481</v>
      </c>
      <c r="B416" t="s">
        <v>65</v>
      </c>
      <c r="C416" t="s">
        <v>49</v>
      </c>
      <c r="D416" t="s">
        <v>23</v>
      </c>
      <c r="E416" t="s">
        <v>34</v>
      </c>
      <c r="F416">
        <v>8.42</v>
      </c>
      <c r="G416">
        <v>2208.85</v>
      </c>
      <c r="H416">
        <v>97.28</v>
      </c>
      <c r="I416">
        <v>1809263.73</v>
      </c>
      <c r="J416">
        <v>52498.53</v>
      </c>
      <c r="K416">
        <v>1756765.2</v>
      </c>
      <c r="L416" s="1">
        <v>45223</v>
      </c>
      <c r="M416" s="1">
        <v>45035</v>
      </c>
      <c r="N416" t="s">
        <v>51</v>
      </c>
      <c r="O416" t="s">
        <v>36</v>
      </c>
      <c r="P416" t="s">
        <v>41</v>
      </c>
      <c r="Q416" t="s">
        <v>27</v>
      </c>
      <c r="R416" t="s">
        <v>28</v>
      </c>
      <c r="S416">
        <v>778139880</v>
      </c>
      <c r="T416" t="s">
        <v>29</v>
      </c>
    </row>
    <row r="417" spans="1:20" x14ac:dyDescent="0.3">
      <c r="A417" t="s">
        <v>482</v>
      </c>
      <c r="B417" t="s">
        <v>58</v>
      </c>
      <c r="C417" t="s">
        <v>40</v>
      </c>
      <c r="D417" t="s">
        <v>59</v>
      </c>
      <c r="E417" t="s">
        <v>72</v>
      </c>
      <c r="F417">
        <v>3.62</v>
      </c>
      <c r="G417">
        <v>1735.84</v>
      </c>
      <c r="H417">
        <v>33.75</v>
      </c>
      <c r="I417">
        <v>212076.25</v>
      </c>
      <c r="J417">
        <v>73511.64</v>
      </c>
      <c r="K417">
        <v>138564.60999999999</v>
      </c>
      <c r="L417" s="1">
        <v>45258</v>
      </c>
      <c r="M417" s="1">
        <v>45255</v>
      </c>
      <c r="N417" t="s">
        <v>35</v>
      </c>
      <c r="O417" t="s">
        <v>36</v>
      </c>
      <c r="P417" t="s">
        <v>27</v>
      </c>
      <c r="Q417" t="s">
        <v>27</v>
      </c>
      <c r="R417" t="s">
        <v>27</v>
      </c>
      <c r="S417">
        <v>785283645</v>
      </c>
      <c r="T417" t="s">
        <v>42</v>
      </c>
    </row>
    <row r="418" spans="1:20" x14ac:dyDescent="0.3">
      <c r="A418" t="s">
        <v>483</v>
      </c>
      <c r="B418" t="s">
        <v>90</v>
      </c>
      <c r="C418" t="s">
        <v>32</v>
      </c>
      <c r="D418" t="s">
        <v>33</v>
      </c>
      <c r="E418" t="s">
        <v>34</v>
      </c>
      <c r="F418">
        <v>7.42</v>
      </c>
      <c r="G418">
        <v>2536.73</v>
      </c>
      <c r="H418">
        <v>120.97</v>
      </c>
      <c r="I418">
        <v>2276962.25</v>
      </c>
      <c r="J418">
        <v>63593.32</v>
      </c>
      <c r="K418">
        <v>2213368.9300000002</v>
      </c>
      <c r="L418" s="1">
        <v>45039</v>
      </c>
      <c r="M418" s="1">
        <v>45320</v>
      </c>
      <c r="N418" t="s">
        <v>66</v>
      </c>
      <c r="O418" t="s">
        <v>26</v>
      </c>
      <c r="P418" t="s">
        <v>60</v>
      </c>
      <c r="Q418" t="s">
        <v>46</v>
      </c>
      <c r="R418" t="s">
        <v>52</v>
      </c>
      <c r="S418">
        <v>710435578</v>
      </c>
      <c r="T418" t="s">
        <v>61</v>
      </c>
    </row>
    <row r="419" spans="1:20" x14ac:dyDescent="0.3">
      <c r="A419" t="s">
        <v>484</v>
      </c>
      <c r="B419" t="s">
        <v>58</v>
      </c>
      <c r="C419" t="s">
        <v>59</v>
      </c>
      <c r="D419" t="s">
        <v>23</v>
      </c>
      <c r="E419" t="s">
        <v>24</v>
      </c>
      <c r="F419">
        <v>12.77</v>
      </c>
      <c r="G419">
        <v>2338.39</v>
      </c>
      <c r="H419">
        <v>27.97</v>
      </c>
      <c r="I419">
        <v>835218.89</v>
      </c>
      <c r="J419">
        <v>87818.14</v>
      </c>
      <c r="K419">
        <v>747400.75</v>
      </c>
      <c r="L419" s="1">
        <v>45041</v>
      </c>
      <c r="M419" s="1">
        <v>45270</v>
      </c>
      <c r="N419" t="s">
        <v>51</v>
      </c>
      <c r="O419" t="s">
        <v>27</v>
      </c>
      <c r="P419" t="s">
        <v>27</v>
      </c>
      <c r="Q419" t="s">
        <v>27</v>
      </c>
      <c r="R419" t="s">
        <v>52</v>
      </c>
      <c r="S419" t="s">
        <v>37</v>
      </c>
      <c r="T419" t="s">
        <v>61</v>
      </c>
    </row>
    <row r="420" spans="1:20" x14ac:dyDescent="0.3">
      <c r="A420" t="s">
        <v>485</v>
      </c>
      <c r="B420" t="s">
        <v>44</v>
      </c>
      <c r="C420" t="s">
        <v>84</v>
      </c>
      <c r="D420" t="s">
        <v>33</v>
      </c>
      <c r="E420" t="s">
        <v>24</v>
      </c>
      <c r="F420">
        <v>6.14</v>
      </c>
      <c r="G420">
        <v>3960.59</v>
      </c>
      <c r="H420">
        <v>151.15</v>
      </c>
      <c r="I420">
        <v>3675669.12</v>
      </c>
      <c r="J420">
        <v>21283.89</v>
      </c>
      <c r="K420">
        <v>3654385.23</v>
      </c>
      <c r="L420" s="1">
        <v>45224</v>
      </c>
      <c r="M420" s="1">
        <v>45325</v>
      </c>
      <c r="N420" t="s">
        <v>37</v>
      </c>
      <c r="O420" t="s">
        <v>27</v>
      </c>
      <c r="P420" t="s">
        <v>67</v>
      </c>
      <c r="Q420" t="s">
        <v>23</v>
      </c>
      <c r="R420" t="s">
        <v>52</v>
      </c>
      <c r="S420">
        <v>750056581</v>
      </c>
      <c r="T420" t="s">
        <v>29</v>
      </c>
    </row>
    <row r="421" spans="1:20" x14ac:dyDescent="0.3">
      <c r="A421" t="s">
        <v>486</v>
      </c>
      <c r="B421" t="s">
        <v>31</v>
      </c>
      <c r="C421" t="s">
        <v>32</v>
      </c>
      <c r="D421" t="s">
        <v>23</v>
      </c>
      <c r="E421" t="s">
        <v>24</v>
      </c>
      <c r="F421">
        <v>16.41</v>
      </c>
      <c r="G421">
        <v>1815.34</v>
      </c>
      <c r="H421">
        <v>151.4</v>
      </c>
      <c r="I421">
        <v>4510165.03</v>
      </c>
      <c r="J421">
        <v>9966.52</v>
      </c>
      <c r="K421">
        <v>4500198.51</v>
      </c>
      <c r="L421" s="1">
        <v>45154</v>
      </c>
      <c r="M421" s="1">
        <v>45152</v>
      </c>
      <c r="N421" t="s">
        <v>25</v>
      </c>
      <c r="O421" t="s">
        <v>70</v>
      </c>
      <c r="P421" t="s">
        <v>27</v>
      </c>
      <c r="R421" t="s">
        <v>27</v>
      </c>
      <c r="S421">
        <v>783140807</v>
      </c>
    </row>
    <row r="422" spans="1:20" x14ac:dyDescent="0.3">
      <c r="A422" t="s">
        <v>487</v>
      </c>
      <c r="B422" t="s">
        <v>90</v>
      </c>
      <c r="C422" t="s">
        <v>22</v>
      </c>
      <c r="D422" t="s">
        <v>50</v>
      </c>
      <c r="E422" t="s">
        <v>34</v>
      </c>
      <c r="F422">
        <v>13.88</v>
      </c>
      <c r="G422">
        <v>2193.12</v>
      </c>
      <c r="H422">
        <v>149.58000000000001</v>
      </c>
      <c r="I422">
        <v>4553290.83</v>
      </c>
      <c r="J422">
        <v>72975.429999999993</v>
      </c>
      <c r="K422">
        <v>4480315.4000000004</v>
      </c>
      <c r="L422" t="s">
        <v>59</v>
      </c>
      <c r="M422" s="1">
        <v>45283</v>
      </c>
      <c r="N422" t="s">
        <v>56</v>
      </c>
      <c r="O422" t="s">
        <v>36</v>
      </c>
      <c r="P422" t="s">
        <v>60</v>
      </c>
      <c r="Q422" t="s">
        <v>27</v>
      </c>
      <c r="R422" t="s">
        <v>27</v>
      </c>
      <c r="S422">
        <v>734627347</v>
      </c>
    </row>
    <row r="423" spans="1:20" x14ac:dyDescent="0.3">
      <c r="A423" t="s">
        <v>488</v>
      </c>
      <c r="B423" t="s">
        <v>65</v>
      </c>
      <c r="C423" t="s">
        <v>40</v>
      </c>
      <c r="D423" t="s">
        <v>33</v>
      </c>
      <c r="E423" t="s">
        <v>72</v>
      </c>
      <c r="F423">
        <v>17.190000000000001</v>
      </c>
      <c r="G423">
        <v>2934.15</v>
      </c>
      <c r="H423">
        <v>93.22</v>
      </c>
      <c r="I423">
        <v>4701833.95</v>
      </c>
      <c r="J423">
        <v>21196.74</v>
      </c>
      <c r="K423">
        <v>4680637.21</v>
      </c>
      <c r="L423" t="s">
        <v>37</v>
      </c>
      <c r="M423" s="1">
        <v>45233</v>
      </c>
      <c r="N423" t="s">
        <v>37</v>
      </c>
      <c r="O423" t="s">
        <v>36</v>
      </c>
      <c r="Q423" t="s">
        <v>46</v>
      </c>
      <c r="R423" t="s">
        <v>27</v>
      </c>
      <c r="S423" t="s">
        <v>59</v>
      </c>
    </row>
    <row r="424" spans="1:20" x14ac:dyDescent="0.3">
      <c r="A424" t="s">
        <v>489</v>
      </c>
      <c r="B424" t="s">
        <v>48</v>
      </c>
      <c r="C424" t="s">
        <v>80</v>
      </c>
      <c r="D424" t="s">
        <v>33</v>
      </c>
      <c r="E424" t="s">
        <v>72</v>
      </c>
      <c r="F424">
        <v>14.47</v>
      </c>
      <c r="G424">
        <v>2502.89</v>
      </c>
      <c r="H424">
        <v>176.21</v>
      </c>
      <c r="I424">
        <v>6381765.5499999998</v>
      </c>
      <c r="J424">
        <v>20371.04</v>
      </c>
      <c r="K424">
        <v>6361394.5099999998</v>
      </c>
      <c r="L424" s="1">
        <v>45266</v>
      </c>
      <c r="M424" s="1">
        <v>45237</v>
      </c>
      <c r="N424" t="s">
        <v>25</v>
      </c>
      <c r="O424" t="s">
        <v>26</v>
      </c>
      <c r="P424" t="s">
        <v>27</v>
      </c>
      <c r="Q424" t="s">
        <v>27</v>
      </c>
      <c r="R424" t="s">
        <v>28</v>
      </c>
      <c r="S424">
        <v>766306997</v>
      </c>
      <c r="T424" t="s">
        <v>61</v>
      </c>
    </row>
    <row r="425" spans="1:20" x14ac:dyDescent="0.3">
      <c r="A425" t="s">
        <v>490</v>
      </c>
      <c r="D425" t="s">
        <v>50</v>
      </c>
      <c r="E425" t="s">
        <v>34</v>
      </c>
      <c r="F425" t="s">
        <v>37</v>
      </c>
      <c r="G425">
        <v>3894.66</v>
      </c>
      <c r="H425">
        <v>167.44</v>
      </c>
      <c r="J425">
        <v>55091.82</v>
      </c>
      <c r="L425" s="1">
        <v>45243</v>
      </c>
      <c r="M425" s="1">
        <v>45165</v>
      </c>
      <c r="N425" t="s">
        <v>35</v>
      </c>
      <c r="O425" t="s">
        <v>27</v>
      </c>
      <c r="P425" t="s">
        <v>45</v>
      </c>
      <c r="Q425" t="s">
        <v>23</v>
      </c>
      <c r="R425" t="s">
        <v>52</v>
      </c>
      <c r="S425">
        <v>727758595</v>
      </c>
      <c r="T425" t="s">
        <v>29</v>
      </c>
    </row>
    <row r="426" spans="1:20" x14ac:dyDescent="0.3">
      <c r="A426" t="s">
        <v>491</v>
      </c>
      <c r="B426" t="s">
        <v>86</v>
      </c>
      <c r="C426" t="s">
        <v>32</v>
      </c>
      <c r="D426" t="s">
        <v>59</v>
      </c>
      <c r="E426" t="s">
        <v>24</v>
      </c>
      <c r="F426">
        <v>7.82</v>
      </c>
      <c r="G426">
        <v>2233.39</v>
      </c>
      <c r="H426">
        <v>101.79</v>
      </c>
      <c r="I426">
        <v>1777773.53</v>
      </c>
      <c r="J426">
        <v>89787.75</v>
      </c>
      <c r="K426">
        <v>1687985.78</v>
      </c>
      <c r="L426" s="1">
        <v>45030</v>
      </c>
      <c r="M426" s="1">
        <v>45191</v>
      </c>
      <c r="N426" t="s">
        <v>35</v>
      </c>
      <c r="O426" t="s">
        <v>26</v>
      </c>
      <c r="P426" t="s">
        <v>27</v>
      </c>
      <c r="Q426" t="s">
        <v>46</v>
      </c>
      <c r="R426" t="s">
        <v>27</v>
      </c>
      <c r="S426">
        <v>758537831</v>
      </c>
    </row>
    <row r="427" spans="1:20" x14ac:dyDescent="0.3">
      <c r="A427" t="s">
        <v>492</v>
      </c>
      <c r="B427" t="s">
        <v>58</v>
      </c>
      <c r="C427" t="s">
        <v>59</v>
      </c>
      <c r="D427" t="s">
        <v>50</v>
      </c>
      <c r="E427" t="s">
        <v>34</v>
      </c>
      <c r="F427">
        <v>2.82</v>
      </c>
      <c r="G427">
        <v>517.47</v>
      </c>
      <c r="H427">
        <v>162.07</v>
      </c>
      <c r="I427">
        <v>236503.14</v>
      </c>
      <c r="J427">
        <v>10180.219999999999</v>
      </c>
      <c r="K427">
        <v>226322.92</v>
      </c>
      <c r="L427" s="1">
        <v>45191</v>
      </c>
      <c r="M427" s="1">
        <v>45072</v>
      </c>
      <c r="N427" t="s">
        <v>51</v>
      </c>
      <c r="O427" t="s">
        <v>27</v>
      </c>
      <c r="P427" t="s">
        <v>41</v>
      </c>
      <c r="Q427" t="s">
        <v>46</v>
      </c>
      <c r="R427" t="s">
        <v>28</v>
      </c>
      <c r="S427">
        <v>719196777</v>
      </c>
      <c r="T427" t="s">
        <v>29</v>
      </c>
    </row>
    <row r="428" spans="1:20" x14ac:dyDescent="0.3">
      <c r="A428" t="s">
        <v>493</v>
      </c>
      <c r="B428" t="s">
        <v>39</v>
      </c>
      <c r="C428" t="s">
        <v>55</v>
      </c>
      <c r="D428" t="s">
        <v>33</v>
      </c>
      <c r="E428" t="s">
        <v>24</v>
      </c>
      <c r="F428">
        <v>10.69</v>
      </c>
      <c r="H428">
        <v>57.84</v>
      </c>
      <c r="J428">
        <v>54493.23</v>
      </c>
      <c r="L428" s="1">
        <v>45037</v>
      </c>
      <c r="M428" s="1">
        <v>45216</v>
      </c>
      <c r="N428" t="s">
        <v>25</v>
      </c>
      <c r="O428" t="s">
        <v>70</v>
      </c>
      <c r="P428" t="s">
        <v>45</v>
      </c>
      <c r="Q428" t="s">
        <v>23</v>
      </c>
      <c r="R428" t="s">
        <v>27</v>
      </c>
      <c r="S428">
        <v>710435578</v>
      </c>
    </row>
    <row r="429" spans="1:20" x14ac:dyDescent="0.3">
      <c r="A429" t="s">
        <v>494</v>
      </c>
      <c r="B429" t="s">
        <v>54</v>
      </c>
      <c r="C429" t="s">
        <v>80</v>
      </c>
      <c r="D429" t="s">
        <v>59</v>
      </c>
      <c r="E429" t="s">
        <v>59</v>
      </c>
      <c r="F429">
        <v>18.670000000000002</v>
      </c>
      <c r="G429">
        <v>573.75</v>
      </c>
      <c r="H429">
        <v>150.38999999999999</v>
      </c>
      <c r="I429">
        <v>1610964.52</v>
      </c>
      <c r="J429">
        <v>63062.99</v>
      </c>
      <c r="K429">
        <v>1547901.53</v>
      </c>
      <c r="L429" s="1">
        <v>45229</v>
      </c>
      <c r="M429" s="1">
        <v>45327</v>
      </c>
      <c r="N429" t="s">
        <v>35</v>
      </c>
      <c r="O429" t="s">
        <v>36</v>
      </c>
      <c r="P429" t="s">
        <v>60</v>
      </c>
      <c r="Q429" t="s">
        <v>27</v>
      </c>
      <c r="R429" t="s">
        <v>27</v>
      </c>
      <c r="S429">
        <v>781691040</v>
      </c>
      <c r="T429" t="s">
        <v>42</v>
      </c>
    </row>
    <row r="430" spans="1:20" x14ac:dyDescent="0.3">
      <c r="A430" t="s">
        <v>495</v>
      </c>
      <c r="B430" t="s">
        <v>39</v>
      </c>
      <c r="C430" t="s">
        <v>63</v>
      </c>
      <c r="D430" t="s">
        <v>33</v>
      </c>
      <c r="E430" t="s">
        <v>59</v>
      </c>
      <c r="F430">
        <v>8.23</v>
      </c>
      <c r="G430">
        <v>1183.78</v>
      </c>
      <c r="H430">
        <v>120.4</v>
      </c>
      <c r="I430">
        <v>1172998.1299999999</v>
      </c>
      <c r="J430">
        <v>26897.32</v>
      </c>
      <c r="K430">
        <v>1146100.81</v>
      </c>
      <c r="L430" s="1">
        <v>45111</v>
      </c>
      <c r="M430" s="1">
        <v>45237</v>
      </c>
      <c r="N430" t="s">
        <v>51</v>
      </c>
      <c r="O430" t="s">
        <v>27</v>
      </c>
      <c r="P430" t="s">
        <v>60</v>
      </c>
      <c r="Q430" t="s">
        <v>59</v>
      </c>
      <c r="R430" t="s">
        <v>27</v>
      </c>
      <c r="S430">
        <v>797971488</v>
      </c>
      <c r="T430" t="s">
        <v>61</v>
      </c>
    </row>
    <row r="431" spans="1:20" x14ac:dyDescent="0.3">
      <c r="A431" t="s">
        <v>496</v>
      </c>
      <c r="B431" t="s">
        <v>39</v>
      </c>
      <c r="C431" t="s">
        <v>78</v>
      </c>
      <c r="D431" t="s">
        <v>23</v>
      </c>
      <c r="E431" t="s">
        <v>37</v>
      </c>
      <c r="F431">
        <v>17.52</v>
      </c>
      <c r="G431">
        <v>1943.7</v>
      </c>
      <c r="H431">
        <v>150.24</v>
      </c>
      <c r="I431">
        <v>5116216.47</v>
      </c>
      <c r="J431">
        <v>69245.399999999994</v>
      </c>
      <c r="K431">
        <v>5046971.07</v>
      </c>
      <c r="L431" s="1">
        <v>45213</v>
      </c>
      <c r="M431" s="1">
        <v>45123</v>
      </c>
      <c r="N431" t="s">
        <v>66</v>
      </c>
      <c r="O431" t="s">
        <v>59</v>
      </c>
      <c r="P431" t="s">
        <v>67</v>
      </c>
      <c r="Q431" t="s">
        <v>23</v>
      </c>
      <c r="R431" t="s">
        <v>52</v>
      </c>
      <c r="S431" t="s">
        <v>37</v>
      </c>
      <c r="T431" t="s">
        <v>61</v>
      </c>
    </row>
    <row r="432" spans="1:20" x14ac:dyDescent="0.3">
      <c r="A432" t="s">
        <v>497</v>
      </c>
      <c r="B432" t="s">
        <v>44</v>
      </c>
      <c r="C432" t="s">
        <v>32</v>
      </c>
      <c r="D432" t="s">
        <v>23</v>
      </c>
      <c r="E432" t="s">
        <v>59</v>
      </c>
      <c r="F432">
        <v>1.1499999999999999</v>
      </c>
      <c r="G432">
        <v>162.55000000000001</v>
      </c>
      <c r="H432">
        <v>162.13999999999999</v>
      </c>
      <c r="I432">
        <v>30309.24</v>
      </c>
      <c r="J432">
        <v>66486.570000000007</v>
      </c>
      <c r="K432">
        <v>-36177.33</v>
      </c>
      <c r="M432" s="1">
        <v>45251</v>
      </c>
      <c r="N432" t="s">
        <v>66</v>
      </c>
      <c r="O432" t="s">
        <v>36</v>
      </c>
      <c r="P432" t="s">
        <v>37</v>
      </c>
      <c r="Q432" t="s">
        <v>27</v>
      </c>
      <c r="R432" t="s">
        <v>27</v>
      </c>
      <c r="S432">
        <v>757130035</v>
      </c>
      <c r="T432" t="s">
        <v>29</v>
      </c>
    </row>
    <row r="433" spans="1:20" x14ac:dyDescent="0.3">
      <c r="A433" t="s">
        <v>498</v>
      </c>
      <c r="B433" t="s">
        <v>39</v>
      </c>
      <c r="C433" t="s">
        <v>55</v>
      </c>
      <c r="D433" t="s">
        <v>50</v>
      </c>
      <c r="E433" t="s">
        <v>24</v>
      </c>
      <c r="F433">
        <v>9.6</v>
      </c>
      <c r="G433">
        <v>2158.4899999999998</v>
      </c>
      <c r="H433">
        <v>75.89</v>
      </c>
      <c r="I433">
        <v>1572554.94</v>
      </c>
      <c r="J433">
        <v>20875.689999999999</v>
      </c>
      <c r="K433">
        <v>1551679.25</v>
      </c>
      <c r="L433" s="1">
        <v>45062</v>
      </c>
      <c r="M433" s="1">
        <v>45282</v>
      </c>
      <c r="N433" t="s">
        <v>35</v>
      </c>
      <c r="O433" t="s">
        <v>70</v>
      </c>
      <c r="P433" t="s">
        <v>41</v>
      </c>
      <c r="Q433" t="s">
        <v>27</v>
      </c>
      <c r="R433" t="s">
        <v>59</v>
      </c>
      <c r="S433">
        <v>714835614</v>
      </c>
      <c r="T433" t="s">
        <v>61</v>
      </c>
    </row>
    <row r="434" spans="1:20" x14ac:dyDescent="0.3">
      <c r="A434" t="s">
        <v>499</v>
      </c>
      <c r="B434" t="s">
        <v>54</v>
      </c>
      <c r="C434" t="s">
        <v>63</v>
      </c>
      <c r="D434" t="s">
        <v>50</v>
      </c>
      <c r="E434" t="s">
        <v>24</v>
      </c>
      <c r="F434">
        <v>13.74</v>
      </c>
      <c r="G434">
        <v>135.72999999999999</v>
      </c>
      <c r="H434">
        <v>80.66</v>
      </c>
      <c r="I434">
        <v>150425.26999999999</v>
      </c>
      <c r="J434">
        <v>47997.14</v>
      </c>
      <c r="K434">
        <v>102428.13</v>
      </c>
      <c r="L434" s="1">
        <v>44950</v>
      </c>
      <c r="M434" s="1">
        <v>45089</v>
      </c>
      <c r="N434" t="s">
        <v>25</v>
      </c>
      <c r="O434" t="s">
        <v>27</v>
      </c>
      <c r="P434" t="s">
        <v>60</v>
      </c>
      <c r="Q434" t="s">
        <v>46</v>
      </c>
      <c r="R434" t="s">
        <v>28</v>
      </c>
      <c r="S434">
        <v>794705205</v>
      </c>
      <c r="T434" t="s">
        <v>29</v>
      </c>
    </row>
    <row r="435" spans="1:20" x14ac:dyDescent="0.3">
      <c r="A435" t="s">
        <v>500</v>
      </c>
      <c r="B435" t="s">
        <v>65</v>
      </c>
      <c r="C435" t="s">
        <v>84</v>
      </c>
      <c r="D435" t="s">
        <v>50</v>
      </c>
      <c r="E435" t="s">
        <v>72</v>
      </c>
      <c r="F435" t="s">
        <v>37</v>
      </c>
      <c r="G435">
        <v>4886.09</v>
      </c>
      <c r="H435">
        <v>71.069999999999993</v>
      </c>
      <c r="J435">
        <v>77084.87</v>
      </c>
      <c r="L435" s="1">
        <v>45167</v>
      </c>
      <c r="M435" s="1">
        <v>45257</v>
      </c>
      <c r="O435" t="s">
        <v>26</v>
      </c>
      <c r="P435" t="s">
        <v>27</v>
      </c>
      <c r="Q435" t="s">
        <v>27</v>
      </c>
      <c r="R435" t="s">
        <v>27</v>
      </c>
      <c r="S435">
        <v>766775103</v>
      </c>
      <c r="T435" t="s">
        <v>42</v>
      </c>
    </row>
    <row r="436" spans="1:20" x14ac:dyDescent="0.3">
      <c r="A436" t="s">
        <v>501</v>
      </c>
      <c r="B436" t="s">
        <v>54</v>
      </c>
      <c r="C436" t="s">
        <v>22</v>
      </c>
      <c r="D436" t="s">
        <v>33</v>
      </c>
      <c r="E436" t="s">
        <v>34</v>
      </c>
      <c r="F436">
        <v>19.34</v>
      </c>
      <c r="G436">
        <v>2530.19</v>
      </c>
      <c r="H436">
        <v>163.05000000000001</v>
      </c>
      <c r="I436">
        <v>7978668.25</v>
      </c>
      <c r="J436">
        <v>1979.2</v>
      </c>
      <c r="K436">
        <v>7976689.0499999998</v>
      </c>
      <c r="L436" s="1">
        <v>45266</v>
      </c>
      <c r="M436" s="1">
        <v>45148</v>
      </c>
      <c r="N436" t="s">
        <v>51</v>
      </c>
      <c r="O436" t="s">
        <v>70</v>
      </c>
      <c r="P436" t="s">
        <v>27</v>
      </c>
      <c r="Q436" t="s">
        <v>46</v>
      </c>
      <c r="R436" t="s">
        <v>27</v>
      </c>
      <c r="S436">
        <v>752169044</v>
      </c>
      <c r="T436" t="s">
        <v>61</v>
      </c>
    </row>
    <row r="437" spans="1:20" x14ac:dyDescent="0.3">
      <c r="A437" t="s">
        <v>502</v>
      </c>
      <c r="B437" t="s">
        <v>86</v>
      </c>
      <c r="C437" t="s">
        <v>32</v>
      </c>
      <c r="D437" t="s">
        <v>23</v>
      </c>
      <c r="E437" t="s">
        <v>37</v>
      </c>
      <c r="F437">
        <v>17.809999999999999</v>
      </c>
      <c r="G437">
        <v>4801.03</v>
      </c>
      <c r="H437">
        <v>62.28</v>
      </c>
      <c r="I437">
        <v>5325335.12</v>
      </c>
      <c r="J437">
        <v>17171.89</v>
      </c>
      <c r="K437">
        <v>5308163.2300000004</v>
      </c>
      <c r="L437" s="1">
        <v>45199</v>
      </c>
      <c r="M437" s="1">
        <v>45036</v>
      </c>
      <c r="N437" t="s">
        <v>35</v>
      </c>
      <c r="O437" t="s">
        <v>36</v>
      </c>
      <c r="P437" t="s">
        <v>67</v>
      </c>
      <c r="Q437" t="s">
        <v>23</v>
      </c>
      <c r="R437" t="s">
        <v>27</v>
      </c>
      <c r="S437">
        <v>747463522</v>
      </c>
      <c r="T437" t="s">
        <v>61</v>
      </c>
    </row>
    <row r="438" spans="1:20" x14ac:dyDescent="0.3">
      <c r="A438" t="s">
        <v>503</v>
      </c>
      <c r="B438" t="s">
        <v>54</v>
      </c>
      <c r="C438" t="s">
        <v>32</v>
      </c>
      <c r="D438" t="s">
        <v>33</v>
      </c>
      <c r="E438" t="s">
        <v>24</v>
      </c>
      <c r="F438">
        <v>17.760000000000002</v>
      </c>
      <c r="G438">
        <v>776.61</v>
      </c>
      <c r="H438">
        <v>182</v>
      </c>
      <c r="I438">
        <v>2510252.04</v>
      </c>
      <c r="J438" t="s">
        <v>37</v>
      </c>
      <c r="L438" s="1">
        <v>45189</v>
      </c>
      <c r="M438" s="1">
        <v>45316</v>
      </c>
      <c r="N438" t="s">
        <v>66</v>
      </c>
      <c r="O438" t="s">
        <v>36</v>
      </c>
      <c r="P438" t="s">
        <v>41</v>
      </c>
      <c r="Q438" t="s">
        <v>46</v>
      </c>
      <c r="R438" t="s">
        <v>59</v>
      </c>
      <c r="S438" t="s">
        <v>59</v>
      </c>
      <c r="T438" t="s">
        <v>61</v>
      </c>
    </row>
    <row r="439" spans="1:20" x14ac:dyDescent="0.3">
      <c r="A439" t="s">
        <v>504</v>
      </c>
      <c r="B439" t="s">
        <v>39</v>
      </c>
      <c r="C439" t="s">
        <v>32</v>
      </c>
      <c r="D439" t="s">
        <v>33</v>
      </c>
      <c r="E439" t="s">
        <v>34</v>
      </c>
      <c r="F439">
        <v>15.63</v>
      </c>
      <c r="G439">
        <v>1513.44</v>
      </c>
      <c r="H439">
        <v>72.88</v>
      </c>
      <c r="I439">
        <v>1723981.3</v>
      </c>
      <c r="J439">
        <v>43210.78</v>
      </c>
      <c r="K439">
        <v>1680770.52</v>
      </c>
      <c r="L439" s="1">
        <v>44942</v>
      </c>
      <c r="M439" s="1">
        <v>45247</v>
      </c>
      <c r="N439" t="s">
        <v>66</v>
      </c>
      <c r="O439" t="s">
        <v>26</v>
      </c>
      <c r="P439" t="s">
        <v>67</v>
      </c>
      <c r="Q439" t="s">
        <v>23</v>
      </c>
      <c r="R439" t="s">
        <v>52</v>
      </c>
      <c r="S439">
        <v>781498611</v>
      </c>
    </row>
    <row r="440" spans="1:20" x14ac:dyDescent="0.3">
      <c r="A440" t="s">
        <v>505</v>
      </c>
      <c r="B440" t="s">
        <v>39</v>
      </c>
      <c r="C440" t="s">
        <v>32</v>
      </c>
      <c r="D440" t="s">
        <v>33</v>
      </c>
      <c r="E440" t="s">
        <v>72</v>
      </c>
      <c r="F440">
        <v>6.02</v>
      </c>
      <c r="G440">
        <v>3526.84</v>
      </c>
      <c r="H440">
        <v>165.87</v>
      </c>
      <c r="I440">
        <v>3521681.64</v>
      </c>
      <c r="J440">
        <v>47891.29</v>
      </c>
      <c r="K440">
        <v>3473790.35</v>
      </c>
      <c r="L440" s="1">
        <v>45242</v>
      </c>
      <c r="M440" s="1">
        <v>45141</v>
      </c>
      <c r="N440" t="s">
        <v>35</v>
      </c>
      <c r="O440" t="s">
        <v>37</v>
      </c>
      <c r="P440" t="s">
        <v>27</v>
      </c>
      <c r="Q440" t="s">
        <v>27</v>
      </c>
      <c r="R440" t="s">
        <v>52</v>
      </c>
      <c r="T440" t="s">
        <v>59</v>
      </c>
    </row>
    <row r="441" spans="1:20" x14ac:dyDescent="0.3">
      <c r="A441" t="s">
        <v>506</v>
      </c>
      <c r="B441" t="s">
        <v>31</v>
      </c>
      <c r="C441" t="s">
        <v>80</v>
      </c>
      <c r="D441" t="s">
        <v>59</v>
      </c>
      <c r="E441" t="s">
        <v>34</v>
      </c>
      <c r="F441">
        <v>1.45</v>
      </c>
      <c r="G441">
        <v>3217.78</v>
      </c>
      <c r="H441">
        <v>63.83</v>
      </c>
      <c r="I441">
        <v>297816.8</v>
      </c>
      <c r="J441">
        <v>54824.08</v>
      </c>
      <c r="K441">
        <v>242992.72</v>
      </c>
      <c r="L441" s="1">
        <v>45258</v>
      </c>
      <c r="M441" s="1">
        <v>45367</v>
      </c>
      <c r="N441" t="s">
        <v>35</v>
      </c>
      <c r="O441" t="s">
        <v>27</v>
      </c>
      <c r="P441" t="s">
        <v>60</v>
      </c>
      <c r="Q441" t="s">
        <v>27</v>
      </c>
      <c r="R441" t="s">
        <v>27</v>
      </c>
      <c r="S441">
        <v>738688676</v>
      </c>
      <c r="T441" t="s">
        <v>61</v>
      </c>
    </row>
    <row r="442" spans="1:20" x14ac:dyDescent="0.3">
      <c r="A442" t="s">
        <v>507</v>
      </c>
      <c r="B442" t="s">
        <v>86</v>
      </c>
      <c r="C442" t="s">
        <v>88</v>
      </c>
      <c r="D442" t="s">
        <v>23</v>
      </c>
      <c r="E442" t="s">
        <v>59</v>
      </c>
      <c r="F442">
        <v>6.56</v>
      </c>
      <c r="G442">
        <v>2822.04</v>
      </c>
      <c r="H442">
        <v>108.68</v>
      </c>
      <c r="I442">
        <v>2011947.46</v>
      </c>
      <c r="J442">
        <v>56458.31</v>
      </c>
      <c r="K442">
        <v>1955489.15</v>
      </c>
      <c r="L442" s="1">
        <v>45138</v>
      </c>
      <c r="M442" s="1">
        <v>45171</v>
      </c>
      <c r="N442" t="s">
        <v>25</v>
      </c>
      <c r="O442" t="s">
        <v>27</v>
      </c>
      <c r="P442" t="s">
        <v>67</v>
      </c>
      <c r="Q442" t="s">
        <v>46</v>
      </c>
      <c r="R442" t="s">
        <v>28</v>
      </c>
      <c r="S442">
        <v>796098221</v>
      </c>
      <c r="T442" t="s">
        <v>29</v>
      </c>
    </row>
    <row r="443" spans="1:20" x14ac:dyDescent="0.3">
      <c r="A443" t="s">
        <v>508</v>
      </c>
      <c r="B443" t="s">
        <v>39</v>
      </c>
      <c r="C443" t="s">
        <v>55</v>
      </c>
      <c r="D443" t="s">
        <v>23</v>
      </c>
      <c r="E443" t="s">
        <v>34</v>
      </c>
      <c r="F443">
        <v>13.21</v>
      </c>
      <c r="G443">
        <v>911.48</v>
      </c>
      <c r="H443">
        <v>80.05</v>
      </c>
      <c r="I443">
        <v>963854.1</v>
      </c>
      <c r="J443">
        <v>41475.94</v>
      </c>
      <c r="K443">
        <v>922378.16</v>
      </c>
      <c r="L443" s="1">
        <v>45022</v>
      </c>
      <c r="M443" s="1">
        <v>45273</v>
      </c>
      <c r="N443" t="s">
        <v>35</v>
      </c>
      <c r="O443" t="s">
        <v>27</v>
      </c>
      <c r="P443" t="s">
        <v>45</v>
      </c>
      <c r="Q443" t="s">
        <v>46</v>
      </c>
      <c r="R443" t="s">
        <v>52</v>
      </c>
      <c r="S443">
        <v>710475894</v>
      </c>
      <c r="T443" t="s">
        <v>42</v>
      </c>
    </row>
    <row r="444" spans="1:20" x14ac:dyDescent="0.3">
      <c r="A444" t="s">
        <v>509</v>
      </c>
      <c r="B444" t="s">
        <v>21</v>
      </c>
      <c r="D444" t="s">
        <v>23</v>
      </c>
      <c r="E444" t="s">
        <v>72</v>
      </c>
      <c r="F444">
        <v>3.45</v>
      </c>
      <c r="G444">
        <v>1735.39</v>
      </c>
      <c r="H444">
        <v>50.96</v>
      </c>
      <c r="I444">
        <v>305102.39</v>
      </c>
      <c r="J444">
        <v>2073.11</v>
      </c>
      <c r="K444">
        <v>303029.28000000003</v>
      </c>
      <c r="L444" s="1">
        <v>45155</v>
      </c>
      <c r="M444" s="1">
        <v>45096</v>
      </c>
      <c r="P444" t="s">
        <v>45</v>
      </c>
      <c r="Q444" t="s">
        <v>23</v>
      </c>
      <c r="R444" t="s">
        <v>28</v>
      </c>
      <c r="S444">
        <v>765337219</v>
      </c>
    </row>
    <row r="445" spans="1:20" x14ac:dyDescent="0.3">
      <c r="A445" t="s">
        <v>510</v>
      </c>
      <c r="B445" t="s">
        <v>21</v>
      </c>
      <c r="C445" t="s">
        <v>40</v>
      </c>
      <c r="D445" t="s">
        <v>50</v>
      </c>
      <c r="E445" t="s">
        <v>34</v>
      </c>
      <c r="F445">
        <v>17.940000000000001</v>
      </c>
      <c r="G445">
        <v>137.75</v>
      </c>
      <c r="H445">
        <v>109.28</v>
      </c>
      <c r="I445">
        <v>270056.56</v>
      </c>
      <c r="J445">
        <v>53442.79</v>
      </c>
      <c r="K445">
        <v>216613.77</v>
      </c>
      <c r="L445" s="1">
        <v>44955</v>
      </c>
      <c r="M445" s="1">
        <v>45314</v>
      </c>
      <c r="N445" t="s">
        <v>56</v>
      </c>
      <c r="O445" t="s">
        <v>36</v>
      </c>
      <c r="P445" t="s">
        <v>59</v>
      </c>
      <c r="Q445" t="s">
        <v>27</v>
      </c>
      <c r="R445" t="s">
        <v>52</v>
      </c>
      <c r="S445">
        <v>775579548</v>
      </c>
      <c r="T445" t="s">
        <v>61</v>
      </c>
    </row>
    <row r="446" spans="1:20" x14ac:dyDescent="0.3">
      <c r="A446" t="s">
        <v>511</v>
      </c>
      <c r="B446" t="s">
        <v>86</v>
      </c>
      <c r="C446" t="s">
        <v>37</v>
      </c>
      <c r="E446" t="s">
        <v>72</v>
      </c>
      <c r="F446">
        <v>12.33</v>
      </c>
      <c r="G446">
        <v>1266.77</v>
      </c>
      <c r="H446">
        <v>198.26</v>
      </c>
      <c r="I446">
        <v>3096677.28</v>
      </c>
      <c r="J446">
        <v>86398.23</v>
      </c>
      <c r="K446">
        <v>3010279.05</v>
      </c>
      <c r="L446" s="1">
        <v>45255</v>
      </c>
      <c r="M446" s="1">
        <v>45293</v>
      </c>
      <c r="N446" t="s">
        <v>25</v>
      </c>
      <c r="O446" t="s">
        <v>27</v>
      </c>
      <c r="P446" t="s">
        <v>41</v>
      </c>
      <c r="Q446" t="s">
        <v>37</v>
      </c>
      <c r="R446" t="s">
        <v>37</v>
      </c>
      <c r="S446">
        <v>719832887</v>
      </c>
      <c r="T446" t="s">
        <v>42</v>
      </c>
    </row>
    <row r="447" spans="1:20" x14ac:dyDescent="0.3">
      <c r="A447" t="s">
        <v>512</v>
      </c>
      <c r="B447" t="s">
        <v>37</v>
      </c>
      <c r="D447" t="s">
        <v>23</v>
      </c>
      <c r="E447" t="s">
        <v>72</v>
      </c>
      <c r="F447" t="s">
        <v>37</v>
      </c>
      <c r="G447">
        <v>831.29</v>
      </c>
      <c r="H447" t="s">
        <v>37</v>
      </c>
      <c r="J447">
        <v>66502.17</v>
      </c>
      <c r="L447" s="1">
        <v>44960</v>
      </c>
      <c r="M447" s="1">
        <v>45240</v>
      </c>
      <c r="N447" t="s">
        <v>51</v>
      </c>
      <c r="O447" t="s">
        <v>26</v>
      </c>
      <c r="P447" t="s">
        <v>45</v>
      </c>
      <c r="Q447" t="s">
        <v>23</v>
      </c>
      <c r="R447" t="s">
        <v>27</v>
      </c>
      <c r="S447">
        <v>764543049</v>
      </c>
    </row>
    <row r="448" spans="1:20" x14ac:dyDescent="0.3">
      <c r="A448" t="s">
        <v>513</v>
      </c>
      <c r="B448" t="s">
        <v>59</v>
      </c>
      <c r="D448" t="s">
        <v>33</v>
      </c>
      <c r="E448" t="s">
        <v>72</v>
      </c>
      <c r="F448">
        <v>1.47</v>
      </c>
      <c r="G448">
        <v>2374.31</v>
      </c>
      <c r="J448">
        <v>93441.34</v>
      </c>
      <c r="L448" t="s">
        <v>59</v>
      </c>
      <c r="M448" s="1">
        <v>45234</v>
      </c>
      <c r="N448" t="s">
        <v>66</v>
      </c>
      <c r="O448" t="s">
        <v>27</v>
      </c>
      <c r="P448" t="s">
        <v>45</v>
      </c>
      <c r="Q448" t="s">
        <v>23</v>
      </c>
      <c r="R448" t="s">
        <v>52</v>
      </c>
      <c r="S448">
        <v>784437458</v>
      </c>
    </row>
    <row r="449" spans="1:20" x14ac:dyDescent="0.3">
      <c r="A449" t="s">
        <v>514</v>
      </c>
      <c r="B449" t="s">
        <v>54</v>
      </c>
      <c r="C449" t="s">
        <v>22</v>
      </c>
      <c r="D449" t="s">
        <v>23</v>
      </c>
      <c r="E449" t="s">
        <v>72</v>
      </c>
      <c r="F449">
        <v>7</v>
      </c>
      <c r="G449">
        <v>2886.13</v>
      </c>
      <c r="H449">
        <v>51.18</v>
      </c>
      <c r="I449">
        <v>1033984.93</v>
      </c>
      <c r="J449">
        <v>24306.75</v>
      </c>
      <c r="K449">
        <v>1009678.18</v>
      </c>
      <c r="L449" s="1">
        <v>45212</v>
      </c>
      <c r="M449" s="1">
        <v>45319</v>
      </c>
      <c r="N449" t="s">
        <v>25</v>
      </c>
      <c r="O449" t="s">
        <v>70</v>
      </c>
      <c r="P449" t="s">
        <v>45</v>
      </c>
      <c r="Q449" t="s">
        <v>23</v>
      </c>
      <c r="R449" t="s">
        <v>27</v>
      </c>
      <c r="S449">
        <v>756164955</v>
      </c>
      <c r="T449" t="s">
        <v>29</v>
      </c>
    </row>
    <row r="450" spans="1:20" x14ac:dyDescent="0.3">
      <c r="A450" t="s">
        <v>515</v>
      </c>
      <c r="B450" t="s">
        <v>39</v>
      </c>
      <c r="C450" t="s">
        <v>63</v>
      </c>
      <c r="D450" t="s">
        <v>23</v>
      </c>
      <c r="E450" t="s">
        <v>72</v>
      </c>
      <c r="F450">
        <v>16.96</v>
      </c>
      <c r="G450">
        <v>1313.41</v>
      </c>
      <c r="H450">
        <v>149.28</v>
      </c>
      <c r="I450">
        <v>3325276.73</v>
      </c>
      <c r="J450" t="s">
        <v>37</v>
      </c>
      <c r="L450" s="1">
        <v>45093</v>
      </c>
      <c r="M450" t="s">
        <v>37</v>
      </c>
      <c r="N450" t="s">
        <v>56</v>
      </c>
      <c r="O450" t="s">
        <v>70</v>
      </c>
      <c r="P450" t="s">
        <v>67</v>
      </c>
      <c r="Q450" t="s">
        <v>37</v>
      </c>
      <c r="R450" t="s">
        <v>59</v>
      </c>
      <c r="S450">
        <v>797705310</v>
      </c>
    </row>
    <row r="451" spans="1:20" x14ac:dyDescent="0.3">
      <c r="A451" t="s">
        <v>516</v>
      </c>
      <c r="B451" t="s">
        <v>86</v>
      </c>
      <c r="C451" t="s">
        <v>78</v>
      </c>
      <c r="D451" t="s">
        <v>50</v>
      </c>
      <c r="E451" t="s">
        <v>34</v>
      </c>
      <c r="F451">
        <v>19.21</v>
      </c>
      <c r="G451">
        <v>1602.76</v>
      </c>
      <c r="H451">
        <v>64.400000000000006</v>
      </c>
      <c r="I451">
        <v>1982812.86</v>
      </c>
      <c r="J451">
        <v>18609</v>
      </c>
      <c r="K451">
        <v>1964203.86</v>
      </c>
      <c r="L451" s="1">
        <v>44929</v>
      </c>
      <c r="M451" s="1">
        <v>45059</v>
      </c>
      <c r="N451" t="s">
        <v>56</v>
      </c>
      <c r="O451" t="s">
        <v>36</v>
      </c>
      <c r="P451" t="s">
        <v>60</v>
      </c>
      <c r="Q451" t="s">
        <v>27</v>
      </c>
      <c r="R451" t="s">
        <v>28</v>
      </c>
      <c r="S451">
        <v>739587039</v>
      </c>
    </row>
    <row r="452" spans="1:20" x14ac:dyDescent="0.3">
      <c r="A452" t="s">
        <v>517</v>
      </c>
      <c r="B452" t="s">
        <v>48</v>
      </c>
      <c r="C452" t="s">
        <v>49</v>
      </c>
      <c r="D452" t="s">
        <v>50</v>
      </c>
      <c r="E452" t="s">
        <v>37</v>
      </c>
      <c r="F452">
        <v>7.47</v>
      </c>
      <c r="G452">
        <v>303.87</v>
      </c>
      <c r="H452">
        <v>108.4</v>
      </c>
      <c r="I452">
        <v>246058.12</v>
      </c>
      <c r="J452">
        <v>61649.8</v>
      </c>
      <c r="K452">
        <v>184408.32000000001</v>
      </c>
      <c r="L452" s="1">
        <v>45226</v>
      </c>
      <c r="M452" s="1">
        <v>45346</v>
      </c>
      <c r="N452" t="s">
        <v>66</v>
      </c>
      <c r="O452" t="s">
        <v>70</v>
      </c>
      <c r="P452" t="s">
        <v>41</v>
      </c>
      <c r="Q452" t="s">
        <v>23</v>
      </c>
      <c r="R452" t="s">
        <v>27</v>
      </c>
      <c r="S452">
        <v>715957459</v>
      </c>
      <c r="T452" t="s">
        <v>29</v>
      </c>
    </row>
    <row r="453" spans="1:20" x14ac:dyDescent="0.3">
      <c r="A453" t="s">
        <v>518</v>
      </c>
      <c r="B453" t="s">
        <v>86</v>
      </c>
      <c r="C453" t="s">
        <v>80</v>
      </c>
      <c r="D453" t="s">
        <v>50</v>
      </c>
      <c r="E453" t="s">
        <v>34</v>
      </c>
      <c r="F453">
        <v>1.34</v>
      </c>
      <c r="G453">
        <v>2015.92</v>
      </c>
      <c r="H453">
        <v>183.5</v>
      </c>
      <c r="I453">
        <v>495694.57</v>
      </c>
      <c r="J453">
        <v>14602.01</v>
      </c>
      <c r="K453">
        <v>481092.56</v>
      </c>
      <c r="L453" s="1">
        <v>45047</v>
      </c>
      <c r="M453" s="1">
        <v>45295</v>
      </c>
      <c r="N453" t="s">
        <v>51</v>
      </c>
      <c r="O453" t="s">
        <v>36</v>
      </c>
      <c r="P453" t="s">
        <v>41</v>
      </c>
      <c r="Q453" t="s">
        <v>46</v>
      </c>
      <c r="R453" t="s">
        <v>27</v>
      </c>
      <c r="S453">
        <v>710475894</v>
      </c>
      <c r="T453" t="s">
        <v>42</v>
      </c>
    </row>
    <row r="454" spans="1:20" x14ac:dyDescent="0.3">
      <c r="A454" t="s">
        <v>519</v>
      </c>
      <c r="B454" t="s">
        <v>54</v>
      </c>
      <c r="C454" t="s">
        <v>49</v>
      </c>
      <c r="D454" t="s">
        <v>50</v>
      </c>
      <c r="E454" t="s">
        <v>24</v>
      </c>
      <c r="F454">
        <v>18.71</v>
      </c>
      <c r="G454">
        <v>3533.92</v>
      </c>
      <c r="H454">
        <v>13.55</v>
      </c>
      <c r="I454">
        <v>895921.17</v>
      </c>
      <c r="J454">
        <v>7408.42</v>
      </c>
      <c r="K454">
        <v>888512.75</v>
      </c>
      <c r="L454" s="1">
        <v>45033</v>
      </c>
      <c r="M454" s="1">
        <v>45265</v>
      </c>
      <c r="N454" t="s">
        <v>35</v>
      </c>
      <c r="O454" t="s">
        <v>36</v>
      </c>
      <c r="P454" t="s">
        <v>41</v>
      </c>
      <c r="Q454" t="s">
        <v>23</v>
      </c>
      <c r="R454" t="s">
        <v>27</v>
      </c>
      <c r="S454">
        <v>760929647</v>
      </c>
    </row>
    <row r="455" spans="1:20" x14ac:dyDescent="0.3">
      <c r="A455" t="s">
        <v>520</v>
      </c>
      <c r="B455" t="s">
        <v>90</v>
      </c>
      <c r="C455" t="s">
        <v>84</v>
      </c>
      <c r="D455" t="s">
        <v>33</v>
      </c>
      <c r="E455" t="s">
        <v>24</v>
      </c>
      <c r="F455">
        <v>13.18</v>
      </c>
      <c r="G455">
        <v>3050.22</v>
      </c>
      <c r="H455">
        <v>181.45</v>
      </c>
      <c r="I455">
        <v>7294634.6799999997</v>
      </c>
      <c r="J455">
        <v>50952.31</v>
      </c>
      <c r="K455">
        <v>7243682.3700000001</v>
      </c>
      <c r="L455" s="1">
        <v>45110</v>
      </c>
      <c r="M455" s="1">
        <v>45148</v>
      </c>
      <c r="N455" t="s">
        <v>66</v>
      </c>
      <c r="O455" t="s">
        <v>36</v>
      </c>
      <c r="P455" t="s">
        <v>41</v>
      </c>
      <c r="Q455" t="s">
        <v>46</v>
      </c>
      <c r="R455" t="s">
        <v>27</v>
      </c>
      <c r="S455">
        <v>784252420</v>
      </c>
    </row>
    <row r="456" spans="1:20" x14ac:dyDescent="0.3">
      <c r="A456" t="s">
        <v>521</v>
      </c>
      <c r="B456" t="s">
        <v>21</v>
      </c>
      <c r="C456" t="s">
        <v>32</v>
      </c>
      <c r="D456" t="s">
        <v>33</v>
      </c>
      <c r="E456" t="s">
        <v>72</v>
      </c>
      <c r="F456">
        <v>4.97</v>
      </c>
      <c r="G456">
        <v>797.58</v>
      </c>
      <c r="H456">
        <v>98.56</v>
      </c>
      <c r="I456">
        <v>390689.14</v>
      </c>
      <c r="J456">
        <v>65730.27</v>
      </c>
      <c r="K456">
        <v>324958.87</v>
      </c>
      <c r="L456" s="1">
        <v>44988</v>
      </c>
      <c r="M456" s="1">
        <v>45099</v>
      </c>
      <c r="N456" t="s">
        <v>66</v>
      </c>
      <c r="O456" t="s">
        <v>27</v>
      </c>
      <c r="P456" t="s">
        <v>60</v>
      </c>
      <c r="Q456" t="s">
        <v>23</v>
      </c>
      <c r="R456" t="s">
        <v>59</v>
      </c>
      <c r="S456">
        <v>761700055</v>
      </c>
    </row>
    <row r="457" spans="1:20" x14ac:dyDescent="0.3">
      <c r="A457" t="s">
        <v>522</v>
      </c>
      <c r="B457" t="s">
        <v>31</v>
      </c>
      <c r="C457" t="s">
        <v>84</v>
      </c>
      <c r="D457" t="s">
        <v>50</v>
      </c>
      <c r="E457" t="s">
        <v>72</v>
      </c>
      <c r="F457">
        <v>16.7</v>
      </c>
      <c r="G457">
        <v>554.13</v>
      </c>
      <c r="H457">
        <v>46.4</v>
      </c>
      <c r="I457">
        <v>429384.25</v>
      </c>
      <c r="J457">
        <v>85549.6</v>
      </c>
      <c r="K457">
        <v>343834.65</v>
      </c>
      <c r="L457" t="s">
        <v>59</v>
      </c>
      <c r="M457" s="1">
        <v>45040</v>
      </c>
      <c r="N457" t="s">
        <v>66</v>
      </c>
      <c r="O457" t="s">
        <v>26</v>
      </c>
      <c r="P457" t="s">
        <v>37</v>
      </c>
      <c r="Q457" t="s">
        <v>23</v>
      </c>
      <c r="R457" t="s">
        <v>28</v>
      </c>
      <c r="S457">
        <v>744188276</v>
      </c>
    </row>
    <row r="458" spans="1:20" x14ac:dyDescent="0.3">
      <c r="A458" t="s">
        <v>523</v>
      </c>
      <c r="B458" t="s">
        <v>65</v>
      </c>
      <c r="C458" t="s">
        <v>84</v>
      </c>
      <c r="D458" t="s">
        <v>50</v>
      </c>
      <c r="E458" t="s">
        <v>72</v>
      </c>
      <c r="F458">
        <v>14.36</v>
      </c>
      <c r="G458">
        <v>2245.98</v>
      </c>
      <c r="H458">
        <v>112.04</v>
      </c>
      <c r="I458">
        <v>3613544.64</v>
      </c>
      <c r="J458">
        <v>32589.43</v>
      </c>
      <c r="K458">
        <v>3580955.21</v>
      </c>
      <c r="L458" s="1">
        <v>45202</v>
      </c>
      <c r="M458" s="1">
        <v>45368</v>
      </c>
      <c r="N458" t="s">
        <v>37</v>
      </c>
      <c r="O458" t="s">
        <v>70</v>
      </c>
      <c r="P458" t="s">
        <v>67</v>
      </c>
      <c r="Q458" t="s">
        <v>27</v>
      </c>
      <c r="R458" t="s">
        <v>28</v>
      </c>
      <c r="S458">
        <v>730005727</v>
      </c>
      <c r="T458" t="s">
        <v>61</v>
      </c>
    </row>
    <row r="459" spans="1:20" x14ac:dyDescent="0.3">
      <c r="A459" t="s">
        <v>524</v>
      </c>
      <c r="B459" t="s">
        <v>86</v>
      </c>
      <c r="C459" t="s">
        <v>49</v>
      </c>
      <c r="D459" t="s">
        <v>50</v>
      </c>
      <c r="E459" t="s">
        <v>72</v>
      </c>
      <c r="F459">
        <v>6.46</v>
      </c>
      <c r="G459">
        <v>4492.3900000000003</v>
      </c>
      <c r="H459">
        <v>188.02</v>
      </c>
      <c r="I459">
        <v>5456498.2199999997</v>
      </c>
      <c r="J459">
        <v>46147.22</v>
      </c>
      <c r="K459">
        <v>5410351</v>
      </c>
      <c r="L459" s="1">
        <v>44981</v>
      </c>
      <c r="M459" s="1">
        <v>45033</v>
      </c>
      <c r="N459" t="s">
        <v>35</v>
      </c>
      <c r="O459" t="s">
        <v>26</v>
      </c>
      <c r="P459" t="s">
        <v>67</v>
      </c>
      <c r="Q459" t="s">
        <v>27</v>
      </c>
      <c r="R459" t="s">
        <v>27</v>
      </c>
      <c r="S459">
        <v>754769200</v>
      </c>
      <c r="T459" t="s">
        <v>29</v>
      </c>
    </row>
    <row r="460" spans="1:20" x14ac:dyDescent="0.3">
      <c r="A460" t="s">
        <v>525</v>
      </c>
      <c r="B460" t="s">
        <v>44</v>
      </c>
      <c r="C460" t="s">
        <v>55</v>
      </c>
      <c r="D460" t="s">
        <v>50</v>
      </c>
      <c r="E460" t="s">
        <v>24</v>
      </c>
      <c r="F460">
        <v>11.26</v>
      </c>
      <c r="G460">
        <v>1573.03</v>
      </c>
      <c r="H460">
        <v>159.31</v>
      </c>
      <c r="I460">
        <v>2821749.35</v>
      </c>
      <c r="J460">
        <v>48805.58</v>
      </c>
      <c r="K460">
        <v>2772943.77</v>
      </c>
      <c r="L460" s="1">
        <v>44978</v>
      </c>
      <c r="M460" s="1">
        <v>45243</v>
      </c>
      <c r="N460" t="s">
        <v>25</v>
      </c>
      <c r="O460" t="s">
        <v>36</v>
      </c>
      <c r="P460" t="s">
        <v>27</v>
      </c>
      <c r="Q460" t="s">
        <v>46</v>
      </c>
      <c r="R460" t="s">
        <v>37</v>
      </c>
      <c r="S460">
        <v>733966966</v>
      </c>
      <c r="T460" t="s">
        <v>42</v>
      </c>
    </row>
    <row r="461" spans="1:20" x14ac:dyDescent="0.3">
      <c r="A461" t="s">
        <v>526</v>
      </c>
      <c r="B461" t="s">
        <v>37</v>
      </c>
      <c r="C461" t="s">
        <v>78</v>
      </c>
      <c r="D461" t="s">
        <v>50</v>
      </c>
      <c r="E461" t="s">
        <v>59</v>
      </c>
      <c r="F461">
        <v>2.39</v>
      </c>
      <c r="G461">
        <v>1968.53</v>
      </c>
      <c r="H461">
        <v>49.9</v>
      </c>
      <c r="I461">
        <v>234768.86</v>
      </c>
      <c r="J461">
        <v>73963.53</v>
      </c>
      <c r="K461">
        <v>160805.32999999999</v>
      </c>
      <c r="L461" s="1">
        <v>45258</v>
      </c>
      <c r="M461" s="1">
        <v>45241</v>
      </c>
      <c r="N461" t="s">
        <v>56</v>
      </c>
      <c r="O461" t="s">
        <v>70</v>
      </c>
      <c r="P461" t="s">
        <v>27</v>
      </c>
      <c r="Q461" t="s">
        <v>23</v>
      </c>
      <c r="R461" t="s">
        <v>28</v>
      </c>
      <c r="S461">
        <v>738195995</v>
      </c>
      <c r="T461" t="s">
        <v>61</v>
      </c>
    </row>
    <row r="462" spans="1:20" x14ac:dyDescent="0.3">
      <c r="A462" t="s">
        <v>527</v>
      </c>
      <c r="B462" t="s">
        <v>86</v>
      </c>
      <c r="C462" t="s">
        <v>22</v>
      </c>
      <c r="D462" t="s">
        <v>23</v>
      </c>
      <c r="E462" t="s">
        <v>72</v>
      </c>
      <c r="F462">
        <v>10.83</v>
      </c>
      <c r="G462">
        <v>1054.78</v>
      </c>
      <c r="H462" t="s">
        <v>59</v>
      </c>
      <c r="J462">
        <v>59005.02</v>
      </c>
      <c r="L462" s="1">
        <v>45110</v>
      </c>
      <c r="M462" s="1">
        <v>45377</v>
      </c>
      <c r="N462" t="s">
        <v>35</v>
      </c>
      <c r="O462" t="s">
        <v>70</v>
      </c>
      <c r="P462" t="s">
        <v>41</v>
      </c>
      <c r="Q462" t="s">
        <v>46</v>
      </c>
      <c r="R462" t="s">
        <v>27</v>
      </c>
      <c r="S462" t="s">
        <v>59</v>
      </c>
    </row>
    <row r="463" spans="1:20" x14ac:dyDescent="0.3">
      <c r="A463" t="s">
        <v>528</v>
      </c>
      <c r="C463" t="s">
        <v>49</v>
      </c>
      <c r="D463" t="s">
        <v>50</v>
      </c>
      <c r="E463" t="s">
        <v>72</v>
      </c>
      <c r="F463">
        <v>7.62</v>
      </c>
      <c r="G463">
        <v>784.6</v>
      </c>
      <c r="H463">
        <v>52.29</v>
      </c>
      <c r="I463">
        <v>312623.71000000002</v>
      </c>
      <c r="J463">
        <v>11311.13</v>
      </c>
      <c r="K463">
        <v>301312.58</v>
      </c>
      <c r="L463" s="1">
        <v>45045</v>
      </c>
      <c r="M463" s="1">
        <v>45371</v>
      </c>
      <c r="N463" t="s">
        <v>66</v>
      </c>
      <c r="O463" t="s">
        <v>70</v>
      </c>
      <c r="P463" t="s">
        <v>45</v>
      </c>
      <c r="Q463" t="s">
        <v>27</v>
      </c>
      <c r="R463" t="s">
        <v>52</v>
      </c>
      <c r="S463">
        <v>794705205</v>
      </c>
      <c r="T463" t="s">
        <v>29</v>
      </c>
    </row>
    <row r="464" spans="1:20" x14ac:dyDescent="0.3">
      <c r="A464" t="s">
        <v>529</v>
      </c>
      <c r="B464" t="s">
        <v>54</v>
      </c>
      <c r="C464" t="s">
        <v>78</v>
      </c>
      <c r="D464" t="s">
        <v>33</v>
      </c>
      <c r="E464" t="s">
        <v>72</v>
      </c>
      <c r="F464">
        <v>7.4</v>
      </c>
      <c r="G464">
        <v>1220.05</v>
      </c>
      <c r="H464">
        <v>29.45</v>
      </c>
      <c r="I464">
        <v>265885.5</v>
      </c>
      <c r="J464">
        <v>23909.22</v>
      </c>
      <c r="K464">
        <v>241976.28</v>
      </c>
      <c r="L464" t="s">
        <v>37</v>
      </c>
      <c r="M464" s="1">
        <v>45342</v>
      </c>
      <c r="N464" t="s">
        <v>66</v>
      </c>
      <c r="O464" t="s">
        <v>36</v>
      </c>
      <c r="P464" t="s">
        <v>60</v>
      </c>
      <c r="Q464" t="s">
        <v>46</v>
      </c>
      <c r="R464" t="s">
        <v>52</v>
      </c>
      <c r="S464">
        <v>727778019</v>
      </c>
      <c r="T464" t="s">
        <v>42</v>
      </c>
    </row>
    <row r="465" spans="1:20" x14ac:dyDescent="0.3">
      <c r="A465" t="s">
        <v>530</v>
      </c>
      <c r="B465" t="s">
        <v>44</v>
      </c>
      <c r="C465" t="s">
        <v>84</v>
      </c>
      <c r="D465" t="s">
        <v>23</v>
      </c>
      <c r="E465" t="s">
        <v>72</v>
      </c>
      <c r="F465">
        <v>7.22</v>
      </c>
      <c r="G465">
        <v>1975.02</v>
      </c>
      <c r="H465">
        <v>100.52</v>
      </c>
      <c r="I465">
        <v>1433379.46</v>
      </c>
      <c r="J465">
        <v>21749.66</v>
      </c>
      <c r="K465">
        <v>1411629.8</v>
      </c>
      <c r="L465" s="1">
        <v>45191</v>
      </c>
      <c r="M465" s="1">
        <v>45098</v>
      </c>
      <c r="N465" t="s">
        <v>35</v>
      </c>
      <c r="O465" t="s">
        <v>70</v>
      </c>
      <c r="P465" t="s">
        <v>67</v>
      </c>
      <c r="Q465" t="s">
        <v>46</v>
      </c>
      <c r="R465" t="s">
        <v>27</v>
      </c>
      <c r="T465" t="s">
        <v>42</v>
      </c>
    </row>
    <row r="466" spans="1:20" x14ac:dyDescent="0.3">
      <c r="A466" t="s">
        <v>531</v>
      </c>
      <c r="B466" t="s">
        <v>37</v>
      </c>
      <c r="C466" t="s">
        <v>80</v>
      </c>
      <c r="D466" t="s">
        <v>50</v>
      </c>
      <c r="E466" t="s">
        <v>24</v>
      </c>
      <c r="F466">
        <v>16.309999999999999</v>
      </c>
      <c r="G466">
        <v>1068.73</v>
      </c>
      <c r="H466" t="s">
        <v>37</v>
      </c>
      <c r="J466">
        <v>42896.49</v>
      </c>
      <c r="L466" s="1">
        <v>44949</v>
      </c>
      <c r="M466" s="1">
        <v>45241</v>
      </c>
      <c r="N466" t="s">
        <v>56</v>
      </c>
      <c r="O466" t="s">
        <v>70</v>
      </c>
      <c r="P466" t="s">
        <v>45</v>
      </c>
      <c r="Q466" t="s">
        <v>27</v>
      </c>
      <c r="R466" t="s">
        <v>28</v>
      </c>
      <c r="S466">
        <v>757130035</v>
      </c>
      <c r="T466" t="s">
        <v>42</v>
      </c>
    </row>
    <row r="467" spans="1:20" x14ac:dyDescent="0.3">
      <c r="A467" t="s">
        <v>532</v>
      </c>
      <c r="C467" t="s">
        <v>78</v>
      </c>
      <c r="D467" t="s">
        <v>33</v>
      </c>
      <c r="E467" t="s">
        <v>72</v>
      </c>
      <c r="F467">
        <v>5.56</v>
      </c>
      <c r="G467">
        <v>3392.88</v>
      </c>
      <c r="H467">
        <v>94.84</v>
      </c>
      <c r="I467">
        <v>1789100.91</v>
      </c>
      <c r="J467">
        <v>46315.29</v>
      </c>
      <c r="K467">
        <v>1742785.62</v>
      </c>
      <c r="L467" s="1">
        <v>45008</v>
      </c>
      <c r="M467" s="1">
        <v>45125</v>
      </c>
      <c r="N467" t="s">
        <v>51</v>
      </c>
      <c r="O467" t="s">
        <v>70</v>
      </c>
      <c r="P467" t="s">
        <v>27</v>
      </c>
      <c r="Q467" t="s">
        <v>23</v>
      </c>
      <c r="R467" t="s">
        <v>28</v>
      </c>
      <c r="S467">
        <v>724549543</v>
      </c>
    </row>
    <row r="468" spans="1:20" x14ac:dyDescent="0.3">
      <c r="A468" t="s">
        <v>533</v>
      </c>
      <c r="B468" t="s">
        <v>65</v>
      </c>
      <c r="C468" t="s">
        <v>55</v>
      </c>
      <c r="D468" t="s">
        <v>50</v>
      </c>
      <c r="E468" t="s">
        <v>34</v>
      </c>
      <c r="F468">
        <v>15.83</v>
      </c>
      <c r="G468">
        <v>879.27</v>
      </c>
      <c r="H468">
        <v>173.88</v>
      </c>
      <c r="I468">
        <v>2420208.61</v>
      </c>
      <c r="J468">
        <v>77783.72</v>
      </c>
      <c r="K468">
        <v>2342424.89</v>
      </c>
      <c r="L468" s="1">
        <v>45032</v>
      </c>
      <c r="M468" t="s">
        <v>59</v>
      </c>
      <c r="O468" t="s">
        <v>27</v>
      </c>
      <c r="P468" t="s">
        <v>45</v>
      </c>
      <c r="Q468" t="s">
        <v>27</v>
      </c>
      <c r="R468" t="s">
        <v>52</v>
      </c>
      <c r="S468">
        <v>772820592</v>
      </c>
    </row>
    <row r="469" spans="1:20" x14ac:dyDescent="0.3">
      <c r="A469" t="s">
        <v>534</v>
      </c>
      <c r="B469" t="s">
        <v>44</v>
      </c>
      <c r="C469" t="s">
        <v>55</v>
      </c>
      <c r="D469" t="s">
        <v>50</v>
      </c>
      <c r="E469" t="s">
        <v>34</v>
      </c>
      <c r="F469">
        <v>0.99</v>
      </c>
      <c r="G469">
        <v>3220.96</v>
      </c>
      <c r="H469">
        <v>11.18</v>
      </c>
      <c r="I469">
        <v>35650.230000000003</v>
      </c>
      <c r="J469">
        <v>13071.97</v>
      </c>
      <c r="K469">
        <v>22578.26</v>
      </c>
      <c r="L469" s="1">
        <v>45236</v>
      </c>
      <c r="M469" s="1">
        <v>45257</v>
      </c>
      <c r="N469" t="s">
        <v>56</v>
      </c>
      <c r="O469" t="s">
        <v>36</v>
      </c>
      <c r="Q469" t="s">
        <v>27</v>
      </c>
      <c r="R469" t="s">
        <v>52</v>
      </c>
      <c r="S469">
        <v>769476001</v>
      </c>
      <c r="T469" t="s">
        <v>42</v>
      </c>
    </row>
    <row r="470" spans="1:20" x14ac:dyDescent="0.3">
      <c r="A470" t="s">
        <v>535</v>
      </c>
      <c r="B470" t="s">
        <v>86</v>
      </c>
      <c r="C470" t="s">
        <v>63</v>
      </c>
      <c r="D470" t="s">
        <v>50</v>
      </c>
      <c r="E470" t="s">
        <v>34</v>
      </c>
      <c r="F470">
        <v>5.54</v>
      </c>
      <c r="G470">
        <v>134.63</v>
      </c>
      <c r="H470">
        <v>136.80000000000001</v>
      </c>
      <c r="I470">
        <v>102032.31</v>
      </c>
      <c r="J470">
        <v>56651.74</v>
      </c>
      <c r="K470">
        <v>45380.57</v>
      </c>
      <c r="L470" s="1">
        <v>45113</v>
      </c>
      <c r="M470" s="1">
        <v>45310</v>
      </c>
      <c r="N470" t="s">
        <v>25</v>
      </c>
      <c r="O470" t="s">
        <v>36</v>
      </c>
      <c r="P470" t="s">
        <v>27</v>
      </c>
      <c r="Q470" t="s">
        <v>23</v>
      </c>
      <c r="R470" t="s">
        <v>28</v>
      </c>
      <c r="S470">
        <v>759684848</v>
      </c>
      <c r="T470" t="s">
        <v>29</v>
      </c>
    </row>
    <row r="471" spans="1:20" x14ac:dyDescent="0.3">
      <c r="A471" t="s">
        <v>536</v>
      </c>
      <c r="B471" t="s">
        <v>37</v>
      </c>
      <c r="C471" t="s">
        <v>63</v>
      </c>
      <c r="D471" t="s">
        <v>23</v>
      </c>
      <c r="E471" t="s">
        <v>72</v>
      </c>
      <c r="F471">
        <v>17.29</v>
      </c>
      <c r="G471">
        <v>894.91</v>
      </c>
      <c r="H471">
        <v>14.08</v>
      </c>
      <c r="I471">
        <v>217859.75</v>
      </c>
      <c r="J471">
        <v>35297.769999999997</v>
      </c>
      <c r="K471">
        <v>182561.98</v>
      </c>
      <c r="L471" s="1">
        <v>45206</v>
      </c>
      <c r="M471" s="1">
        <v>45273</v>
      </c>
      <c r="N471" t="s">
        <v>51</v>
      </c>
      <c r="O471" t="s">
        <v>70</v>
      </c>
      <c r="P471" t="s">
        <v>60</v>
      </c>
      <c r="Q471" t="s">
        <v>27</v>
      </c>
      <c r="R471" t="s">
        <v>27</v>
      </c>
      <c r="S471">
        <v>777005685</v>
      </c>
    </row>
    <row r="472" spans="1:20" x14ac:dyDescent="0.3">
      <c r="A472" t="s">
        <v>537</v>
      </c>
      <c r="B472" t="s">
        <v>86</v>
      </c>
      <c r="C472" t="s">
        <v>49</v>
      </c>
      <c r="D472" t="s">
        <v>33</v>
      </c>
      <c r="E472" t="s">
        <v>37</v>
      </c>
      <c r="F472">
        <v>18.920000000000002</v>
      </c>
      <c r="G472">
        <v>3000.36</v>
      </c>
      <c r="H472">
        <v>109.79</v>
      </c>
      <c r="I472">
        <v>6232428.2000000002</v>
      </c>
      <c r="J472">
        <v>81857.72</v>
      </c>
      <c r="K472">
        <v>6150570.4800000004</v>
      </c>
      <c r="L472" s="1">
        <v>45023</v>
      </c>
      <c r="M472" s="1">
        <v>45355</v>
      </c>
      <c r="N472" t="s">
        <v>51</v>
      </c>
      <c r="O472" t="s">
        <v>26</v>
      </c>
      <c r="P472" t="s">
        <v>41</v>
      </c>
      <c r="Q472" t="s">
        <v>27</v>
      </c>
      <c r="R472" t="s">
        <v>59</v>
      </c>
      <c r="S472">
        <v>799038526</v>
      </c>
      <c r="T472" t="s">
        <v>42</v>
      </c>
    </row>
    <row r="473" spans="1:20" x14ac:dyDescent="0.3">
      <c r="A473" t="s">
        <v>538</v>
      </c>
      <c r="B473" t="s">
        <v>54</v>
      </c>
      <c r="C473" t="s">
        <v>84</v>
      </c>
      <c r="D473" t="s">
        <v>50</v>
      </c>
      <c r="E473" t="s">
        <v>24</v>
      </c>
      <c r="F473">
        <v>3.06</v>
      </c>
      <c r="G473">
        <v>547.58000000000004</v>
      </c>
      <c r="H473">
        <v>66.53</v>
      </c>
      <c r="I473">
        <v>111477.32</v>
      </c>
      <c r="J473">
        <v>78985.75</v>
      </c>
      <c r="K473">
        <v>32491.57</v>
      </c>
      <c r="L473" t="s">
        <v>59</v>
      </c>
      <c r="M473" s="1">
        <v>45302</v>
      </c>
      <c r="N473" t="s">
        <v>66</v>
      </c>
      <c r="O473" t="s">
        <v>36</v>
      </c>
      <c r="P473" t="s">
        <v>45</v>
      </c>
      <c r="Q473" t="s">
        <v>46</v>
      </c>
      <c r="R473" t="s">
        <v>52</v>
      </c>
      <c r="S473">
        <v>754349361</v>
      </c>
      <c r="T473" t="s">
        <v>61</v>
      </c>
    </row>
    <row r="474" spans="1:20" x14ac:dyDescent="0.3">
      <c r="A474" t="s">
        <v>539</v>
      </c>
      <c r="B474" t="s">
        <v>21</v>
      </c>
      <c r="C474" t="s">
        <v>55</v>
      </c>
      <c r="D474" t="s">
        <v>50</v>
      </c>
      <c r="E474" t="s">
        <v>24</v>
      </c>
      <c r="F474">
        <v>9.6300000000000008</v>
      </c>
      <c r="G474">
        <v>4178.12</v>
      </c>
      <c r="H474">
        <v>172.39</v>
      </c>
      <c r="I474">
        <v>6936162.6100000003</v>
      </c>
      <c r="J474">
        <v>86590.45</v>
      </c>
      <c r="K474">
        <v>6849572.1600000001</v>
      </c>
      <c r="L474" s="1">
        <v>45217</v>
      </c>
      <c r="M474" s="1">
        <v>45202</v>
      </c>
      <c r="N474" t="s">
        <v>51</v>
      </c>
      <c r="O474" t="s">
        <v>36</v>
      </c>
      <c r="P474" t="s">
        <v>37</v>
      </c>
      <c r="Q474" t="s">
        <v>37</v>
      </c>
      <c r="R474" t="s">
        <v>27</v>
      </c>
      <c r="S474" t="s">
        <v>37</v>
      </c>
      <c r="T474" t="s">
        <v>61</v>
      </c>
    </row>
    <row r="475" spans="1:20" x14ac:dyDescent="0.3">
      <c r="A475" t="s">
        <v>540</v>
      </c>
      <c r="B475" t="s">
        <v>65</v>
      </c>
      <c r="C475" t="s">
        <v>59</v>
      </c>
      <c r="D475" t="s">
        <v>50</v>
      </c>
      <c r="E475" t="s">
        <v>34</v>
      </c>
      <c r="F475">
        <v>8.15</v>
      </c>
      <c r="G475">
        <v>1663.79</v>
      </c>
      <c r="H475">
        <v>152.62</v>
      </c>
      <c r="I475">
        <v>2069510.18</v>
      </c>
      <c r="J475">
        <v>88586.17</v>
      </c>
      <c r="K475">
        <v>1980924.01</v>
      </c>
      <c r="L475" s="1">
        <v>45263</v>
      </c>
      <c r="M475" s="1">
        <v>45253</v>
      </c>
      <c r="N475" t="s">
        <v>56</v>
      </c>
      <c r="O475" t="s">
        <v>27</v>
      </c>
      <c r="P475" t="s">
        <v>45</v>
      </c>
      <c r="Q475" t="s">
        <v>46</v>
      </c>
      <c r="R475" t="s">
        <v>28</v>
      </c>
      <c r="S475">
        <v>736445607</v>
      </c>
      <c r="T475" t="s">
        <v>29</v>
      </c>
    </row>
    <row r="476" spans="1:20" x14ac:dyDescent="0.3">
      <c r="A476" t="s">
        <v>541</v>
      </c>
      <c r="B476" t="s">
        <v>31</v>
      </c>
      <c r="C476" t="s">
        <v>80</v>
      </c>
      <c r="D476" t="s">
        <v>23</v>
      </c>
      <c r="E476" t="s">
        <v>34</v>
      </c>
      <c r="F476">
        <v>16.940000000000001</v>
      </c>
      <c r="G476">
        <v>1868.56</v>
      </c>
      <c r="H476">
        <v>69.81</v>
      </c>
      <c r="I476">
        <v>2209724.2999999998</v>
      </c>
      <c r="J476">
        <v>59199.47</v>
      </c>
      <c r="K476">
        <v>2150524.83</v>
      </c>
      <c r="L476" s="1">
        <v>45000</v>
      </c>
      <c r="M476" s="1">
        <v>45174</v>
      </c>
      <c r="N476" t="s">
        <v>56</v>
      </c>
      <c r="O476" t="s">
        <v>27</v>
      </c>
      <c r="Q476" t="s">
        <v>46</v>
      </c>
      <c r="R476" t="s">
        <v>52</v>
      </c>
      <c r="S476">
        <v>748840994</v>
      </c>
    </row>
    <row r="477" spans="1:20" x14ac:dyDescent="0.3">
      <c r="A477" t="s">
        <v>542</v>
      </c>
      <c r="B477" t="s">
        <v>58</v>
      </c>
      <c r="C477" t="s">
        <v>32</v>
      </c>
      <c r="D477" t="s">
        <v>50</v>
      </c>
      <c r="E477" t="s">
        <v>24</v>
      </c>
      <c r="F477">
        <v>8.93</v>
      </c>
      <c r="G477">
        <v>4068.95</v>
      </c>
      <c r="H477">
        <v>186.56</v>
      </c>
      <c r="I477">
        <v>6778792.5800000001</v>
      </c>
      <c r="J477">
        <v>73148.88</v>
      </c>
      <c r="K477">
        <v>6705643.7000000002</v>
      </c>
      <c r="L477" s="1">
        <v>45171</v>
      </c>
      <c r="M477" s="1">
        <v>45210</v>
      </c>
      <c r="N477" t="s">
        <v>56</v>
      </c>
      <c r="O477" t="s">
        <v>36</v>
      </c>
      <c r="P477" t="s">
        <v>45</v>
      </c>
      <c r="Q477" t="s">
        <v>27</v>
      </c>
      <c r="R477" t="s">
        <v>52</v>
      </c>
      <c r="S477">
        <v>788961459</v>
      </c>
    </row>
    <row r="478" spans="1:20" x14ac:dyDescent="0.3">
      <c r="A478" t="s">
        <v>543</v>
      </c>
      <c r="B478" t="s">
        <v>44</v>
      </c>
      <c r="C478" t="s">
        <v>78</v>
      </c>
      <c r="D478" t="s">
        <v>50</v>
      </c>
      <c r="E478" t="s">
        <v>72</v>
      </c>
      <c r="F478">
        <v>6.32</v>
      </c>
      <c r="G478">
        <v>2614.69</v>
      </c>
      <c r="H478">
        <v>187.68</v>
      </c>
      <c r="I478">
        <v>3101382.12</v>
      </c>
      <c r="J478">
        <v>23725.24</v>
      </c>
      <c r="K478">
        <v>3077656.88</v>
      </c>
      <c r="L478" s="1">
        <v>44989</v>
      </c>
      <c r="M478" s="1">
        <v>45114</v>
      </c>
      <c r="N478" t="s">
        <v>35</v>
      </c>
      <c r="O478" t="s">
        <v>36</v>
      </c>
      <c r="P478" t="s">
        <v>45</v>
      </c>
      <c r="Q478" t="s">
        <v>46</v>
      </c>
      <c r="R478" t="s">
        <v>27</v>
      </c>
      <c r="S478">
        <v>778159587</v>
      </c>
    </row>
    <row r="479" spans="1:20" x14ac:dyDescent="0.3">
      <c r="A479" t="s">
        <v>544</v>
      </c>
      <c r="B479" t="s">
        <v>37</v>
      </c>
      <c r="C479" t="s">
        <v>84</v>
      </c>
      <c r="D479" t="s">
        <v>50</v>
      </c>
      <c r="F479">
        <v>0.62</v>
      </c>
      <c r="G479">
        <v>1526.34</v>
      </c>
      <c r="H479">
        <v>44.76</v>
      </c>
      <c r="I479">
        <v>42357.77</v>
      </c>
      <c r="J479">
        <v>65959.67</v>
      </c>
      <c r="K479">
        <v>-23601.9</v>
      </c>
      <c r="L479" s="1">
        <v>45085</v>
      </c>
      <c r="M479" s="1">
        <v>45148</v>
      </c>
      <c r="N479" t="s">
        <v>25</v>
      </c>
      <c r="O479" t="s">
        <v>27</v>
      </c>
      <c r="P479" t="s">
        <v>67</v>
      </c>
      <c r="Q479" t="s">
        <v>27</v>
      </c>
      <c r="R479" t="s">
        <v>28</v>
      </c>
      <c r="S479">
        <v>719335534</v>
      </c>
    </row>
    <row r="480" spans="1:20" x14ac:dyDescent="0.3">
      <c r="A480" t="s">
        <v>545</v>
      </c>
      <c r="B480" t="s">
        <v>31</v>
      </c>
      <c r="C480" t="s">
        <v>84</v>
      </c>
      <c r="D480" t="s">
        <v>23</v>
      </c>
      <c r="E480" t="s">
        <v>34</v>
      </c>
      <c r="F480">
        <v>1.54</v>
      </c>
      <c r="G480">
        <v>654.95000000000005</v>
      </c>
      <c r="H480">
        <v>31.22</v>
      </c>
      <c r="I480">
        <v>31489.21</v>
      </c>
      <c r="J480">
        <v>29723.21</v>
      </c>
      <c r="K480">
        <v>1766</v>
      </c>
      <c r="L480" s="1">
        <v>45148</v>
      </c>
      <c r="M480" s="1">
        <v>45256</v>
      </c>
      <c r="N480" t="s">
        <v>25</v>
      </c>
      <c r="O480" t="s">
        <v>36</v>
      </c>
      <c r="P480" t="s">
        <v>67</v>
      </c>
      <c r="Q480" t="s">
        <v>23</v>
      </c>
      <c r="R480" t="s">
        <v>52</v>
      </c>
      <c r="S480">
        <v>790048665</v>
      </c>
      <c r="T480" t="s">
        <v>29</v>
      </c>
    </row>
    <row r="481" spans="1:20" x14ac:dyDescent="0.3">
      <c r="A481" t="s">
        <v>546</v>
      </c>
      <c r="B481" t="s">
        <v>65</v>
      </c>
      <c r="C481" t="s">
        <v>63</v>
      </c>
      <c r="D481" t="s">
        <v>33</v>
      </c>
      <c r="E481" t="s">
        <v>37</v>
      </c>
      <c r="F481">
        <v>13.64</v>
      </c>
      <c r="G481">
        <v>2558.8200000000002</v>
      </c>
      <c r="H481" t="s">
        <v>37</v>
      </c>
      <c r="J481">
        <v>89684.01</v>
      </c>
      <c r="L481" s="1">
        <v>44987</v>
      </c>
      <c r="M481" s="1">
        <v>45297</v>
      </c>
      <c r="N481" t="s">
        <v>56</v>
      </c>
      <c r="R481" t="s">
        <v>28</v>
      </c>
      <c r="S481">
        <v>741774346</v>
      </c>
    </row>
    <row r="482" spans="1:20" x14ac:dyDescent="0.3">
      <c r="A482" t="s">
        <v>547</v>
      </c>
      <c r="B482" t="s">
        <v>37</v>
      </c>
      <c r="C482" t="s">
        <v>40</v>
      </c>
      <c r="D482" t="s">
        <v>59</v>
      </c>
      <c r="E482" t="s">
        <v>59</v>
      </c>
      <c r="F482">
        <v>2.23</v>
      </c>
      <c r="G482">
        <v>374.45</v>
      </c>
      <c r="H482">
        <v>56.83</v>
      </c>
      <c r="I482">
        <v>47454.39</v>
      </c>
      <c r="J482">
        <v>82273.66</v>
      </c>
      <c r="K482">
        <v>-34819.269999999997</v>
      </c>
      <c r="L482" s="1">
        <v>44946</v>
      </c>
      <c r="M482" s="1">
        <v>45065</v>
      </c>
      <c r="N482" t="s">
        <v>66</v>
      </c>
      <c r="O482" t="s">
        <v>27</v>
      </c>
      <c r="P482" t="s">
        <v>60</v>
      </c>
      <c r="Q482" t="s">
        <v>23</v>
      </c>
      <c r="R482" t="s">
        <v>27</v>
      </c>
      <c r="S482">
        <v>732097220</v>
      </c>
      <c r="T482" t="s">
        <v>37</v>
      </c>
    </row>
    <row r="483" spans="1:20" x14ac:dyDescent="0.3">
      <c r="A483" t="s">
        <v>548</v>
      </c>
      <c r="B483" t="s">
        <v>48</v>
      </c>
      <c r="C483" t="s">
        <v>49</v>
      </c>
      <c r="D483" t="s">
        <v>33</v>
      </c>
      <c r="E483" t="s">
        <v>34</v>
      </c>
      <c r="F483">
        <v>11.97</v>
      </c>
      <c r="G483">
        <v>3572.89</v>
      </c>
      <c r="H483">
        <v>56.11</v>
      </c>
      <c r="I483">
        <v>2399684.0499999998</v>
      </c>
      <c r="J483">
        <v>35333.53</v>
      </c>
      <c r="K483">
        <v>2364350.52</v>
      </c>
      <c r="L483" s="1">
        <v>45140</v>
      </c>
      <c r="M483" s="1">
        <v>45224</v>
      </c>
      <c r="N483" t="s">
        <v>56</v>
      </c>
      <c r="O483" t="s">
        <v>70</v>
      </c>
      <c r="P483" t="s">
        <v>45</v>
      </c>
      <c r="Q483" t="s">
        <v>46</v>
      </c>
      <c r="R483" t="s">
        <v>28</v>
      </c>
      <c r="S483">
        <v>747338124</v>
      </c>
      <c r="T483" t="s">
        <v>29</v>
      </c>
    </row>
    <row r="484" spans="1:20" x14ac:dyDescent="0.3">
      <c r="A484" t="s">
        <v>549</v>
      </c>
      <c r="B484" t="s">
        <v>48</v>
      </c>
      <c r="C484" t="s">
        <v>63</v>
      </c>
      <c r="D484" t="s">
        <v>23</v>
      </c>
      <c r="E484" t="s">
        <v>34</v>
      </c>
      <c r="F484">
        <v>13.94</v>
      </c>
      <c r="G484">
        <v>1488.23</v>
      </c>
      <c r="H484">
        <v>41.67</v>
      </c>
      <c r="I484">
        <v>864482.74</v>
      </c>
      <c r="J484">
        <v>16980.580000000002</v>
      </c>
      <c r="K484">
        <v>847502.16</v>
      </c>
      <c r="L484" s="1">
        <v>45015</v>
      </c>
      <c r="M484" s="1">
        <v>45355</v>
      </c>
      <c r="N484" t="s">
        <v>56</v>
      </c>
      <c r="O484" t="s">
        <v>27</v>
      </c>
      <c r="P484" t="s">
        <v>60</v>
      </c>
      <c r="Q484" t="s">
        <v>46</v>
      </c>
      <c r="R484" t="s">
        <v>52</v>
      </c>
      <c r="S484">
        <v>739854548</v>
      </c>
    </row>
    <row r="485" spans="1:20" x14ac:dyDescent="0.3">
      <c r="A485" t="s">
        <v>550</v>
      </c>
      <c r="B485" t="s">
        <v>39</v>
      </c>
      <c r="C485" t="s">
        <v>63</v>
      </c>
      <c r="D485" t="s">
        <v>59</v>
      </c>
      <c r="E485" t="s">
        <v>24</v>
      </c>
      <c r="F485">
        <v>18</v>
      </c>
      <c r="G485">
        <v>1329.87</v>
      </c>
      <c r="H485">
        <v>188.56</v>
      </c>
      <c r="I485">
        <v>4513685.17</v>
      </c>
      <c r="J485">
        <v>81393.02</v>
      </c>
      <c r="K485">
        <v>4432292.1500000004</v>
      </c>
      <c r="L485" s="1">
        <v>45285</v>
      </c>
      <c r="M485" s="1">
        <v>45214</v>
      </c>
      <c r="N485" t="s">
        <v>35</v>
      </c>
      <c r="O485" t="s">
        <v>59</v>
      </c>
      <c r="P485" t="s">
        <v>41</v>
      </c>
      <c r="Q485" t="s">
        <v>23</v>
      </c>
      <c r="R485" t="s">
        <v>27</v>
      </c>
      <c r="S485">
        <v>731831063</v>
      </c>
      <c r="T485" t="s">
        <v>42</v>
      </c>
    </row>
    <row r="486" spans="1:20" x14ac:dyDescent="0.3">
      <c r="A486" t="s">
        <v>551</v>
      </c>
      <c r="C486" t="s">
        <v>59</v>
      </c>
      <c r="D486" t="s">
        <v>50</v>
      </c>
      <c r="E486" t="s">
        <v>24</v>
      </c>
      <c r="F486">
        <v>18.600000000000001</v>
      </c>
      <c r="G486">
        <v>3062.1</v>
      </c>
      <c r="H486">
        <v>186.97</v>
      </c>
      <c r="I486">
        <v>10648887.57</v>
      </c>
      <c r="J486">
        <v>74246.89</v>
      </c>
      <c r="K486">
        <v>10574640.68</v>
      </c>
      <c r="L486" s="1">
        <v>45092</v>
      </c>
      <c r="M486" s="1">
        <v>45374</v>
      </c>
      <c r="N486" t="s">
        <v>35</v>
      </c>
      <c r="O486" t="s">
        <v>36</v>
      </c>
      <c r="P486" t="s">
        <v>67</v>
      </c>
      <c r="Q486" t="s">
        <v>46</v>
      </c>
      <c r="R486" t="s">
        <v>28</v>
      </c>
      <c r="S486">
        <v>773993471</v>
      </c>
      <c r="T486" t="s">
        <v>42</v>
      </c>
    </row>
    <row r="487" spans="1:20" x14ac:dyDescent="0.3">
      <c r="A487" t="s">
        <v>552</v>
      </c>
      <c r="B487" t="s">
        <v>90</v>
      </c>
      <c r="C487" t="s">
        <v>59</v>
      </c>
      <c r="D487" t="s">
        <v>50</v>
      </c>
      <c r="E487" t="s">
        <v>37</v>
      </c>
      <c r="F487">
        <v>4.76</v>
      </c>
      <c r="G487">
        <v>173.88</v>
      </c>
      <c r="H487">
        <v>25.56</v>
      </c>
      <c r="I487">
        <v>21155.21</v>
      </c>
      <c r="J487">
        <v>3310.6</v>
      </c>
      <c r="K487">
        <v>17844.61</v>
      </c>
      <c r="L487" s="1">
        <v>45118</v>
      </c>
      <c r="M487" s="1">
        <v>45097</v>
      </c>
      <c r="N487" t="s">
        <v>56</v>
      </c>
      <c r="O487" t="s">
        <v>27</v>
      </c>
      <c r="P487" t="s">
        <v>27</v>
      </c>
      <c r="Q487" t="s">
        <v>46</v>
      </c>
      <c r="R487" t="s">
        <v>28</v>
      </c>
      <c r="S487">
        <v>745059710</v>
      </c>
      <c r="T487" t="s">
        <v>61</v>
      </c>
    </row>
    <row r="488" spans="1:20" x14ac:dyDescent="0.3">
      <c r="A488" t="s">
        <v>553</v>
      </c>
      <c r="B488" t="s">
        <v>48</v>
      </c>
      <c r="C488" t="s">
        <v>78</v>
      </c>
      <c r="D488" t="s">
        <v>23</v>
      </c>
      <c r="E488" t="s">
        <v>24</v>
      </c>
      <c r="F488">
        <v>14.68</v>
      </c>
      <c r="G488">
        <v>3782.42</v>
      </c>
      <c r="H488">
        <v>20.02</v>
      </c>
      <c r="I488">
        <v>1111629.03</v>
      </c>
      <c r="J488">
        <v>94193.14</v>
      </c>
      <c r="K488">
        <v>1017435.89</v>
      </c>
      <c r="L488" s="1">
        <v>45040</v>
      </c>
      <c r="M488" s="1">
        <v>45295</v>
      </c>
      <c r="N488" t="s">
        <v>56</v>
      </c>
      <c r="O488" t="s">
        <v>27</v>
      </c>
      <c r="P488" t="s">
        <v>45</v>
      </c>
      <c r="Q488" t="s">
        <v>27</v>
      </c>
      <c r="R488" t="s">
        <v>27</v>
      </c>
      <c r="S488">
        <v>711049999</v>
      </c>
      <c r="T488" t="s">
        <v>42</v>
      </c>
    </row>
    <row r="489" spans="1:20" x14ac:dyDescent="0.3">
      <c r="A489" t="s">
        <v>554</v>
      </c>
      <c r="C489" t="s">
        <v>84</v>
      </c>
      <c r="E489" t="s">
        <v>24</v>
      </c>
      <c r="F489">
        <v>10.17</v>
      </c>
      <c r="G489">
        <v>4776.8</v>
      </c>
      <c r="H489" t="s">
        <v>37</v>
      </c>
      <c r="J489">
        <v>90941.99</v>
      </c>
      <c r="L489" s="1">
        <v>45161</v>
      </c>
      <c r="M489" s="1">
        <v>45249</v>
      </c>
      <c r="N489" t="s">
        <v>35</v>
      </c>
      <c r="O489" t="s">
        <v>27</v>
      </c>
      <c r="P489" t="s">
        <v>41</v>
      </c>
      <c r="Q489" t="s">
        <v>46</v>
      </c>
      <c r="R489" t="s">
        <v>27</v>
      </c>
      <c r="S489">
        <v>735921441</v>
      </c>
    </row>
    <row r="490" spans="1:20" x14ac:dyDescent="0.3">
      <c r="A490" t="s">
        <v>555</v>
      </c>
      <c r="B490" t="s">
        <v>54</v>
      </c>
      <c r="C490" t="s">
        <v>80</v>
      </c>
      <c r="D490" t="s">
        <v>50</v>
      </c>
      <c r="E490" t="s">
        <v>72</v>
      </c>
      <c r="F490">
        <v>14.77</v>
      </c>
      <c r="G490">
        <v>239.61</v>
      </c>
      <c r="H490">
        <v>66.42</v>
      </c>
      <c r="I490">
        <v>235063.02</v>
      </c>
      <c r="J490">
        <v>95959.19</v>
      </c>
      <c r="K490">
        <v>139103.82999999999</v>
      </c>
      <c r="L490" s="1">
        <v>45094</v>
      </c>
      <c r="M490" s="1">
        <v>45103</v>
      </c>
      <c r="N490" t="s">
        <v>51</v>
      </c>
      <c r="O490" t="s">
        <v>70</v>
      </c>
      <c r="P490" t="s">
        <v>45</v>
      </c>
      <c r="Q490" t="s">
        <v>23</v>
      </c>
      <c r="R490" t="s">
        <v>52</v>
      </c>
      <c r="S490">
        <v>789978790</v>
      </c>
    </row>
    <row r="491" spans="1:20" x14ac:dyDescent="0.3">
      <c r="A491" t="s">
        <v>556</v>
      </c>
      <c r="B491" t="s">
        <v>21</v>
      </c>
      <c r="C491" t="s">
        <v>22</v>
      </c>
      <c r="D491" t="s">
        <v>33</v>
      </c>
      <c r="E491" t="s">
        <v>24</v>
      </c>
      <c r="F491">
        <v>1.81</v>
      </c>
      <c r="G491">
        <v>4377.8100000000004</v>
      </c>
      <c r="H491" t="s">
        <v>37</v>
      </c>
      <c r="J491">
        <v>95352.47</v>
      </c>
      <c r="L491" s="1">
        <v>44956</v>
      </c>
      <c r="M491" s="1">
        <v>45175</v>
      </c>
      <c r="N491" t="s">
        <v>35</v>
      </c>
      <c r="O491" t="s">
        <v>26</v>
      </c>
      <c r="P491" t="s">
        <v>60</v>
      </c>
      <c r="Q491" t="s">
        <v>27</v>
      </c>
      <c r="R491" t="s">
        <v>27</v>
      </c>
      <c r="S491">
        <v>793016315</v>
      </c>
      <c r="T491" t="s">
        <v>42</v>
      </c>
    </row>
    <row r="492" spans="1:20" x14ac:dyDescent="0.3">
      <c r="A492" t="s">
        <v>557</v>
      </c>
      <c r="B492" t="s">
        <v>65</v>
      </c>
      <c r="C492" t="s">
        <v>22</v>
      </c>
      <c r="D492" t="s">
        <v>23</v>
      </c>
      <c r="E492" t="s">
        <v>24</v>
      </c>
      <c r="F492">
        <v>13.5</v>
      </c>
      <c r="G492">
        <v>1839.78</v>
      </c>
      <c r="J492">
        <v>41325.89</v>
      </c>
      <c r="L492" s="1">
        <v>45139</v>
      </c>
      <c r="M492" s="1">
        <v>45112</v>
      </c>
      <c r="N492" t="s">
        <v>66</v>
      </c>
      <c r="O492" t="s">
        <v>36</v>
      </c>
      <c r="P492" t="s">
        <v>27</v>
      </c>
      <c r="Q492" t="s">
        <v>27</v>
      </c>
      <c r="R492" t="s">
        <v>27</v>
      </c>
      <c r="S492">
        <v>717901903</v>
      </c>
      <c r="T492" t="s">
        <v>29</v>
      </c>
    </row>
    <row r="493" spans="1:20" x14ac:dyDescent="0.3">
      <c r="A493" t="s">
        <v>558</v>
      </c>
      <c r="B493" t="s">
        <v>54</v>
      </c>
      <c r="C493" t="s">
        <v>88</v>
      </c>
      <c r="D493" t="s">
        <v>23</v>
      </c>
      <c r="E493" t="s">
        <v>24</v>
      </c>
      <c r="F493">
        <v>19.809999999999999</v>
      </c>
      <c r="G493">
        <v>1802.97</v>
      </c>
      <c r="H493">
        <v>87.02</v>
      </c>
      <c r="I493">
        <v>3108079.04</v>
      </c>
      <c r="J493">
        <v>79023.56</v>
      </c>
      <c r="K493">
        <v>3029055.48</v>
      </c>
      <c r="L493" s="1">
        <v>45118</v>
      </c>
      <c r="M493" s="1">
        <v>45165</v>
      </c>
      <c r="N493" t="s">
        <v>25</v>
      </c>
      <c r="O493" t="s">
        <v>26</v>
      </c>
      <c r="P493" t="s">
        <v>59</v>
      </c>
      <c r="Q493" t="s">
        <v>27</v>
      </c>
      <c r="R493" t="s">
        <v>37</v>
      </c>
      <c r="S493">
        <v>777005685</v>
      </c>
    </row>
    <row r="494" spans="1:20" x14ac:dyDescent="0.3">
      <c r="A494" t="s">
        <v>559</v>
      </c>
      <c r="B494" t="s">
        <v>31</v>
      </c>
      <c r="C494" t="s">
        <v>55</v>
      </c>
      <c r="D494" t="s">
        <v>23</v>
      </c>
      <c r="E494" t="s">
        <v>34</v>
      </c>
      <c r="F494">
        <v>15.18</v>
      </c>
      <c r="G494">
        <v>4231.04</v>
      </c>
      <c r="H494">
        <v>105.48</v>
      </c>
      <c r="I494">
        <v>6774683.71</v>
      </c>
      <c r="J494">
        <v>48535.98</v>
      </c>
      <c r="K494">
        <v>6726147.7300000004</v>
      </c>
      <c r="L494" s="1">
        <v>45277</v>
      </c>
      <c r="M494" s="1">
        <v>45042</v>
      </c>
      <c r="N494" t="s">
        <v>25</v>
      </c>
      <c r="O494" t="s">
        <v>26</v>
      </c>
      <c r="P494" t="s">
        <v>60</v>
      </c>
      <c r="Q494" t="s">
        <v>46</v>
      </c>
      <c r="R494" t="s">
        <v>27</v>
      </c>
      <c r="S494">
        <v>758537831</v>
      </c>
      <c r="T494" t="s">
        <v>42</v>
      </c>
    </row>
    <row r="495" spans="1:20" x14ac:dyDescent="0.3">
      <c r="A495" t="s">
        <v>560</v>
      </c>
      <c r="B495" t="s">
        <v>39</v>
      </c>
      <c r="C495" t="s">
        <v>55</v>
      </c>
      <c r="D495" t="s">
        <v>33</v>
      </c>
      <c r="E495" t="s">
        <v>34</v>
      </c>
      <c r="F495">
        <v>8.35</v>
      </c>
      <c r="G495">
        <v>4286.1499999999996</v>
      </c>
      <c r="H495">
        <v>93.93</v>
      </c>
      <c r="I495">
        <v>3361693.88</v>
      </c>
      <c r="J495">
        <v>17485.82</v>
      </c>
      <c r="K495">
        <v>3344208.06</v>
      </c>
      <c r="L495" s="1">
        <v>45215</v>
      </c>
      <c r="M495" s="1">
        <v>45029</v>
      </c>
      <c r="N495" t="s">
        <v>56</v>
      </c>
      <c r="O495" t="s">
        <v>70</v>
      </c>
      <c r="P495" t="s">
        <v>41</v>
      </c>
      <c r="Q495" t="s">
        <v>27</v>
      </c>
      <c r="R495" t="s">
        <v>52</v>
      </c>
      <c r="S495">
        <v>787337818</v>
      </c>
      <c r="T495" t="s">
        <v>29</v>
      </c>
    </row>
    <row r="496" spans="1:20" x14ac:dyDescent="0.3">
      <c r="A496" t="s">
        <v>561</v>
      </c>
      <c r="B496" t="s">
        <v>21</v>
      </c>
      <c r="C496" t="s">
        <v>32</v>
      </c>
      <c r="D496" t="s">
        <v>23</v>
      </c>
      <c r="E496" t="s">
        <v>24</v>
      </c>
      <c r="F496">
        <v>12.09</v>
      </c>
      <c r="H496">
        <v>120.04</v>
      </c>
      <c r="J496">
        <v>1070.99</v>
      </c>
      <c r="L496" t="s">
        <v>37</v>
      </c>
      <c r="M496" s="1">
        <v>45219</v>
      </c>
      <c r="N496" t="s">
        <v>35</v>
      </c>
      <c r="O496" t="s">
        <v>27</v>
      </c>
      <c r="P496" t="s">
        <v>67</v>
      </c>
      <c r="Q496" t="s">
        <v>46</v>
      </c>
      <c r="R496" t="s">
        <v>28</v>
      </c>
      <c r="S496">
        <v>713176186</v>
      </c>
      <c r="T496" t="s">
        <v>29</v>
      </c>
    </row>
    <row r="497" spans="1:20" x14ac:dyDescent="0.3">
      <c r="A497" t="s">
        <v>562</v>
      </c>
      <c r="B497" t="s">
        <v>44</v>
      </c>
      <c r="C497" t="s">
        <v>22</v>
      </c>
      <c r="D497" t="s">
        <v>50</v>
      </c>
      <c r="E497" t="s">
        <v>72</v>
      </c>
      <c r="F497">
        <v>10.06</v>
      </c>
      <c r="G497">
        <v>2023.1</v>
      </c>
      <c r="H497">
        <v>50.35</v>
      </c>
      <c r="I497">
        <v>1024742.64</v>
      </c>
      <c r="J497">
        <v>27940.080000000002</v>
      </c>
      <c r="K497">
        <v>996802.56000000006</v>
      </c>
      <c r="L497" s="1">
        <v>45238</v>
      </c>
      <c r="M497" s="1">
        <v>45023</v>
      </c>
      <c r="O497" t="s">
        <v>26</v>
      </c>
      <c r="P497" t="s">
        <v>67</v>
      </c>
      <c r="Q497" t="s">
        <v>27</v>
      </c>
      <c r="R497" t="s">
        <v>28</v>
      </c>
      <c r="S497">
        <v>779008866</v>
      </c>
      <c r="T497" t="s">
        <v>42</v>
      </c>
    </row>
    <row r="498" spans="1:20" x14ac:dyDescent="0.3">
      <c r="A498" t="s">
        <v>563</v>
      </c>
      <c r="B498" t="s">
        <v>44</v>
      </c>
      <c r="C498" t="s">
        <v>88</v>
      </c>
      <c r="D498" t="s">
        <v>50</v>
      </c>
      <c r="E498" t="s">
        <v>72</v>
      </c>
      <c r="F498">
        <v>19.399999999999999</v>
      </c>
      <c r="G498">
        <v>3223.27</v>
      </c>
      <c r="H498">
        <v>95.21</v>
      </c>
      <c r="I498">
        <v>5953618.21</v>
      </c>
      <c r="J498">
        <v>68258.75</v>
      </c>
      <c r="K498">
        <v>5885359.46</v>
      </c>
      <c r="L498" s="1">
        <v>45195</v>
      </c>
      <c r="M498" s="1">
        <v>45180</v>
      </c>
      <c r="N498" t="s">
        <v>51</v>
      </c>
      <c r="O498" t="s">
        <v>70</v>
      </c>
      <c r="Q498" t="s">
        <v>46</v>
      </c>
      <c r="R498" t="s">
        <v>52</v>
      </c>
      <c r="S498">
        <v>768353204</v>
      </c>
      <c r="T498" t="s">
        <v>42</v>
      </c>
    </row>
    <row r="499" spans="1:20" x14ac:dyDescent="0.3">
      <c r="A499" t="s">
        <v>564</v>
      </c>
      <c r="C499" t="s">
        <v>88</v>
      </c>
      <c r="D499" t="s">
        <v>23</v>
      </c>
      <c r="E499" t="s">
        <v>72</v>
      </c>
      <c r="F499">
        <v>0.67</v>
      </c>
      <c r="G499">
        <v>2133.31</v>
      </c>
      <c r="H499">
        <v>155.02000000000001</v>
      </c>
      <c r="I499">
        <v>221572.83</v>
      </c>
      <c r="J499">
        <v>2280.9899999999998</v>
      </c>
      <c r="K499">
        <v>219291.84</v>
      </c>
      <c r="L499" s="1">
        <v>45256</v>
      </c>
      <c r="M499" s="1">
        <v>45322</v>
      </c>
      <c r="N499" t="s">
        <v>56</v>
      </c>
      <c r="O499" t="s">
        <v>70</v>
      </c>
      <c r="P499" t="s">
        <v>60</v>
      </c>
      <c r="Q499" t="s">
        <v>59</v>
      </c>
      <c r="R499" t="s">
        <v>28</v>
      </c>
      <c r="S499">
        <v>718526544</v>
      </c>
    </row>
    <row r="500" spans="1:20" x14ac:dyDescent="0.3">
      <c r="A500" t="s">
        <v>565</v>
      </c>
      <c r="B500" t="s">
        <v>54</v>
      </c>
      <c r="C500" t="s">
        <v>55</v>
      </c>
      <c r="D500" t="s">
        <v>50</v>
      </c>
      <c r="E500" t="s">
        <v>72</v>
      </c>
      <c r="F500">
        <v>6.36</v>
      </c>
      <c r="G500">
        <v>4112.78</v>
      </c>
      <c r="H500" t="s">
        <v>37</v>
      </c>
      <c r="J500">
        <v>54915.02</v>
      </c>
      <c r="L500" s="1">
        <v>45247</v>
      </c>
      <c r="M500" s="1">
        <v>45193</v>
      </c>
      <c r="N500" t="s">
        <v>56</v>
      </c>
      <c r="O500" t="s">
        <v>36</v>
      </c>
      <c r="P500" t="s">
        <v>27</v>
      </c>
      <c r="Q500" t="s">
        <v>46</v>
      </c>
      <c r="R500" t="s">
        <v>28</v>
      </c>
      <c r="S500">
        <v>725014631</v>
      </c>
      <c r="T500" t="s">
        <v>61</v>
      </c>
    </row>
    <row r="501" spans="1:20" x14ac:dyDescent="0.3">
      <c r="A501" t="s">
        <v>566</v>
      </c>
      <c r="B501" t="s">
        <v>31</v>
      </c>
      <c r="C501" t="s">
        <v>84</v>
      </c>
      <c r="D501" t="s">
        <v>23</v>
      </c>
      <c r="E501" t="s">
        <v>72</v>
      </c>
      <c r="F501">
        <v>10.74</v>
      </c>
      <c r="G501" t="s">
        <v>37</v>
      </c>
      <c r="H501">
        <v>174.88</v>
      </c>
      <c r="J501" t="s">
        <v>59</v>
      </c>
      <c r="L501" s="1">
        <v>45050</v>
      </c>
      <c r="M501" s="1">
        <v>45145</v>
      </c>
      <c r="N501" t="s">
        <v>51</v>
      </c>
      <c r="O501" t="s">
        <v>70</v>
      </c>
      <c r="P501" t="s">
        <v>41</v>
      </c>
      <c r="Q501" t="s">
        <v>27</v>
      </c>
      <c r="R501" t="s">
        <v>28</v>
      </c>
      <c r="S501">
        <v>716789850</v>
      </c>
      <c r="T50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1"/>
  <sheetViews>
    <sheetView workbookViewId="0">
      <selection activeCell="K6" sqref="K6"/>
    </sheetView>
  </sheetViews>
  <sheetFormatPr defaultRowHeight="14.4" x14ac:dyDescent="0.3"/>
  <cols>
    <col min="1" max="2" width="9.21875" bestFit="1" customWidth="1"/>
    <col min="3" max="3" width="10.21875" bestFit="1" customWidth="1"/>
    <col min="4" max="4" width="8.5546875" bestFit="1" customWidth="1"/>
    <col min="5" max="5" width="16.109375" bestFit="1" customWidth="1"/>
    <col min="6" max="6" width="12.77734375" bestFit="1" customWidth="1"/>
    <col min="7" max="7" width="21.44140625" bestFit="1" customWidth="1"/>
    <col min="8" max="8" width="11.5546875" bestFit="1" customWidth="1"/>
    <col min="9" max="9" width="14.33203125" bestFit="1" customWidth="1"/>
  </cols>
  <sheetData>
    <row r="1" spans="1:9" s="2" customFormat="1" x14ac:dyDescent="0.3">
      <c r="A1" s="3" t="s">
        <v>1</v>
      </c>
      <c r="B1" s="4" t="s">
        <v>2</v>
      </c>
      <c r="C1" s="4" t="s">
        <v>4</v>
      </c>
      <c r="D1" s="4" t="s">
        <v>6</v>
      </c>
      <c r="E1" s="4" t="s">
        <v>567</v>
      </c>
      <c r="F1" s="4" t="s">
        <v>8</v>
      </c>
      <c r="G1" s="4" t="s">
        <v>9</v>
      </c>
      <c r="H1" t="s">
        <v>12</v>
      </c>
      <c r="I1" s="2" t="s">
        <v>568</v>
      </c>
    </row>
    <row r="2" spans="1:9" x14ac:dyDescent="0.3">
      <c r="A2" t="s">
        <v>21</v>
      </c>
      <c r="B2" t="s">
        <v>22</v>
      </c>
      <c r="C2" t="s">
        <v>24</v>
      </c>
      <c r="D2">
        <v>1654.76</v>
      </c>
      <c r="E2">
        <f>D2/1000</f>
        <v>1.65476</v>
      </c>
      <c r="F2">
        <v>2510066.7200000002</v>
      </c>
      <c r="G2">
        <v>8977.19</v>
      </c>
      <c r="H2" s="1">
        <v>45232</v>
      </c>
      <c r="I2">
        <f>YEAR(H2)</f>
        <v>2023</v>
      </c>
    </row>
    <row r="3" spans="1:9" x14ac:dyDescent="0.3">
      <c r="A3" t="s">
        <v>31</v>
      </c>
      <c r="B3" t="s">
        <v>32</v>
      </c>
      <c r="C3" t="s">
        <v>34</v>
      </c>
      <c r="D3">
        <v>1957.61</v>
      </c>
      <c r="E3">
        <f t="shared" ref="E3:E66" si="0">D3/1000</f>
        <v>1.9576099999999999</v>
      </c>
      <c r="F3">
        <v>4469713.42</v>
      </c>
      <c r="G3">
        <v>47882.55</v>
      </c>
      <c r="H3" s="1">
        <v>45176</v>
      </c>
      <c r="I3">
        <f t="shared" ref="I3:I66" si="1">YEAR(H3)</f>
        <v>2023</v>
      </c>
    </row>
    <row r="4" spans="1:9" x14ac:dyDescent="0.3">
      <c r="A4" t="s">
        <v>39</v>
      </c>
      <c r="B4" t="s">
        <v>40</v>
      </c>
      <c r="C4" t="s">
        <v>24</v>
      </c>
      <c r="D4">
        <v>4679.6499999999996</v>
      </c>
      <c r="E4">
        <f t="shared" si="0"/>
        <v>4.6796499999999996</v>
      </c>
      <c r="F4">
        <v>9283667.0299999993</v>
      </c>
      <c r="G4">
        <v>69370.320000000007</v>
      </c>
      <c r="H4" s="1">
        <v>45288</v>
      </c>
      <c r="I4">
        <f t="shared" si="1"/>
        <v>2023</v>
      </c>
    </row>
    <row r="5" spans="1:9" x14ac:dyDescent="0.3">
      <c r="A5" t="s">
        <v>44</v>
      </c>
      <c r="B5" t="s">
        <v>22</v>
      </c>
      <c r="C5" t="s">
        <v>34</v>
      </c>
      <c r="D5">
        <v>420.18</v>
      </c>
      <c r="E5">
        <f t="shared" si="0"/>
        <v>0.42018</v>
      </c>
      <c r="F5">
        <v>82066.2</v>
      </c>
      <c r="G5">
        <v>43454.15</v>
      </c>
      <c r="H5" s="1">
        <v>45299</v>
      </c>
      <c r="I5">
        <f t="shared" si="1"/>
        <v>2024</v>
      </c>
    </row>
    <row r="6" spans="1:9" x14ac:dyDescent="0.3">
      <c r="A6" t="s">
        <v>48</v>
      </c>
      <c r="B6" t="s">
        <v>49</v>
      </c>
      <c r="C6" t="s">
        <v>34</v>
      </c>
      <c r="D6" t="s">
        <v>37</v>
      </c>
      <c r="E6" t="e">
        <f t="shared" si="0"/>
        <v>#VALUE!</v>
      </c>
      <c r="G6">
        <v>69673.69</v>
      </c>
      <c r="H6" s="1">
        <v>45223</v>
      </c>
      <c r="I6">
        <f t="shared" si="1"/>
        <v>2023</v>
      </c>
    </row>
    <row r="7" spans="1:9" x14ac:dyDescent="0.3">
      <c r="A7" t="s">
        <v>54</v>
      </c>
      <c r="B7" t="s">
        <v>55</v>
      </c>
      <c r="C7" t="s">
        <v>34</v>
      </c>
      <c r="D7">
        <v>1294.28</v>
      </c>
      <c r="E7">
        <f t="shared" si="0"/>
        <v>1.2942799999999999</v>
      </c>
      <c r="F7">
        <v>1068176.53</v>
      </c>
      <c r="G7">
        <v>54319.48</v>
      </c>
      <c r="H7" s="1">
        <v>45212</v>
      </c>
      <c r="I7">
        <f t="shared" si="1"/>
        <v>2023</v>
      </c>
    </row>
    <row r="8" spans="1:9" x14ac:dyDescent="0.3">
      <c r="A8" t="s">
        <v>58</v>
      </c>
      <c r="B8" t="s">
        <v>59</v>
      </c>
      <c r="C8" t="s">
        <v>34</v>
      </c>
      <c r="D8">
        <v>3205.36</v>
      </c>
      <c r="E8">
        <f t="shared" si="0"/>
        <v>3.2053600000000002</v>
      </c>
      <c r="F8">
        <v>2988889.22</v>
      </c>
      <c r="G8">
        <v>44731.25</v>
      </c>
      <c r="H8" s="1">
        <v>45250</v>
      </c>
      <c r="I8">
        <f t="shared" si="1"/>
        <v>2023</v>
      </c>
    </row>
    <row r="9" spans="1:9" x14ac:dyDescent="0.3">
      <c r="A9" t="s">
        <v>37</v>
      </c>
      <c r="B9" t="s">
        <v>63</v>
      </c>
      <c r="C9" t="s">
        <v>24</v>
      </c>
      <c r="D9">
        <v>747.58</v>
      </c>
      <c r="E9">
        <f t="shared" si="0"/>
        <v>0.74758000000000002</v>
      </c>
      <c r="F9">
        <v>2146124.33</v>
      </c>
      <c r="G9">
        <v>80654.179999999993</v>
      </c>
      <c r="H9" s="1">
        <v>45072</v>
      </c>
      <c r="I9">
        <f t="shared" si="1"/>
        <v>2023</v>
      </c>
    </row>
    <row r="10" spans="1:9" x14ac:dyDescent="0.3">
      <c r="A10" t="s">
        <v>65</v>
      </c>
      <c r="B10" t="s">
        <v>55</v>
      </c>
      <c r="C10" t="s">
        <v>34</v>
      </c>
      <c r="D10">
        <v>4757.72</v>
      </c>
      <c r="E10">
        <f t="shared" si="0"/>
        <v>4.7577199999999999</v>
      </c>
      <c r="F10">
        <v>1438937.21</v>
      </c>
      <c r="G10">
        <v>21508.58</v>
      </c>
      <c r="H10" s="1">
        <v>45030</v>
      </c>
      <c r="I10">
        <f t="shared" si="1"/>
        <v>2023</v>
      </c>
    </row>
    <row r="11" spans="1:9" x14ac:dyDescent="0.3">
      <c r="A11" t="s">
        <v>31</v>
      </c>
      <c r="B11" t="s">
        <v>55</v>
      </c>
      <c r="C11" t="s">
        <v>37</v>
      </c>
      <c r="D11">
        <v>718.34</v>
      </c>
      <c r="E11">
        <f t="shared" si="0"/>
        <v>0.71833999999999998</v>
      </c>
      <c r="F11">
        <v>74047.42</v>
      </c>
      <c r="G11">
        <v>31939.83</v>
      </c>
      <c r="H11" s="1">
        <v>45360</v>
      </c>
      <c r="I11">
        <f t="shared" si="1"/>
        <v>2024</v>
      </c>
    </row>
    <row r="12" spans="1:9" x14ac:dyDescent="0.3">
      <c r="A12" t="s">
        <v>21</v>
      </c>
      <c r="B12" t="s">
        <v>49</v>
      </c>
      <c r="C12" t="s">
        <v>24</v>
      </c>
      <c r="D12">
        <v>4861.87</v>
      </c>
      <c r="E12">
        <f t="shared" si="0"/>
        <v>4.8618699999999997</v>
      </c>
      <c r="F12">
        <v>1267003.32</v>
      </c>
      <c r="G12" t="s">
        <v>59</v>
      </c>
      <c r="H12" t="s">
        <v>59</v>
      </c>
      <c r="I12" t="e">
        <f t="shared" si="1"/>
        <v>#VALUE!</v>
      </c>
    </row>
    <row r="13" spans="1:9" x14ac:dyDescent="0.3">
      <c r="A13" t="s">
        <v>37</v>
      </c>
      <c r="C13" t="s">
        <v>72</v>
      </c>
      <c r="D13">
        <v>923.85</v>
      </c>
      <c r="E13">
        <f t="shared" si="0"/>
        <v>0.92385000000000006</v>
      </c>
      <c r="F13">
        <v>560128.41</v>
      </c>
      <c r="G13">
        <v>45441.62</v>
      </c>
      <c r="H13" s="1">
        <v>45340</v>
      </c>
      <c r="I13">
        <f t="shared" si="1"/>
        <v>2024</v>
      </c>
    </row>
    <row r="14" spans="1:9" x14ac:dyDescent="0.3">
      <c r="A14" t="s">
        <v>31</v>
      </c>
      <c r="B14" t="s">
        <v>22</v>
      </c>
      <c r="C14" t="s">
        <v>24</v>
      </c>
      <c r="D14">
        <v>1883.1</v>
      </c>
      <c r="E14">
        <f t="shared" si="0"/>
        <v>1.8831</v>
      </c>
      <c r="F14">
        <v>1058128.01</v>
      </c>
      <c r="G14">
        <v>33519.18</v>
      </c>
      <c r="H14" s="1">
        <v>45202</v>
      </c>
      <c r="I14">
        <f t="shared" si="1"/>
        <v>2023</v>
      </c>
    </row>
    <row r="15" spans="1:9" x14ac:dyDescent="0.3">
      <c r="A15" t="s">
        <v>31</v>
      </c>
      <c r="B15" t="s">
        <v>59</v>
      </c>
      <c r="C15" t="s">
        <v>24</v>
      </c>
      <c r="D15">
        <v>2258.9299999999998</v>
      </c>
      <c r="E15">
        <f t="shared" si="0"/>
        <v>2.2589299999999999</v>
      </c>
      <c r="F15">
        <v>3323527.57</v>
      </c>
      <c r="H15" s="1">
        <v>45058</v>
      </c>
      <c r="I15">
        <f t="shared" si="1"/>
        <v>2023</v>
      </c>
    </row>
    <row r="16" spans="1:9" x14ac:dyDescent="0.3">
      <c r="A16" t="s">
        <v>65</v>
      </c>
      <c r="B16" t="s">
        <v>63</v>
      </c>
      <c r="C16" t="s">
        <v>72</v>
      </c>
      <c r="D16">
        <v>2625.34</v>
      </c>
      <c r="E16">
        <f t="shared" si="0"/>
        <v>2.62534</v>
      </c>
      <c r="F16">
        <v>511977</v>
      </c>
      <c r="G16">
        <v>55055.360000000001</v>
      </c>
      <c r="H16" s="1">
        <v>45086</v>
      </c>
      <c r="I16">
        <f t="shared" si="1"/>
        <v>2023</v>
      </c>
    </row>
    <row r="17" spans="1:9" x14ac:dyDescent="0.3">
      <c r="A17" t="s">
        <v>37</v>
      </c>
      <c r="B17" t="s">
        <v>40</v>
      </c>
      <c r="C17" t="s">
        <v>24</v>
      </c>
      <c r="D17">
        <v>1673.94</v>
      </c>
      <c r="E17">
        <f t="shared" si="0"/>
        <v>1.67394</v>
      </c>
      <c r="F17">
        <v>1406519.38</v>
      </c>
      <c r="G17">
        <v>78349.89</v>
      </c>
      <c r="H17" s="1">
        <v>45364</v>
      </c>
      <c r="I17">
        <f t="shared" si="1"/>
        <v>2024</v>
      </c>
    </row>
    <row r="18" spans="1:9" x14ac:dyDescent="0.3">
      <c r="A18" t="s">
        <v>31</v>
      </c>
      <c r="B18" t="s">
        <v>78</v>
      </c>
      <c r="C18" t="s">
        <v>24</v>
      </c>
      <c r="D18">
        <v>1522.78</v>
      </c>
      <c r="E18">
        <f t="shared" si="0"/>
        <v>1.52278</v>
      </c>
      <c r="F18">
        <v>1049041.1599999999</v>
      </c>
      <c r="G18">
        <v>87918.06</v>
      </c>
      <c r="H18" s="1">
        <v>45045</v>
      </c>
      <c r="I18">
        <f t="shared" si="1"/>
        <v>2023</v>
      </c>
    </row>
    <row r="19" spans="1:9" x14ac:dyDescent="0.3">
      <c r="A19" t="s">
        <v>54</v>
      </c>
      <c r="B19" t="s">
        <v>80</v>
      </c>
      <c r="C19" t="s">
        <v>72</v>
      </c>
      <c r="D19">
        <v>2141.2800000000002</v>
      </c>
      <c r="E19">
        <f t="shared" si="0"/>
        <v>2.1412800000000001</v>
      </c>
      <c r="F19">
        <v>982397.85</v>
      </c>
      <c r="G19">
        <v>24932.05</v>
      </c>
      <c r="H19" s="1">
        <v>45114</v>
      </c>
      <c r="I19">
        <f t="shared" si="1"/>
        <v>2023</v>
      </c>
    </row>
    <row r="20" spans="1:9" x14ac:dyDescent="0.3">
      <c r="A20" t="s">
        <v>59</v>
      </c>
      <c r="B20" t="s">
        <v>55</v>
      </c>
      <c r="C20" t="s">
        <v>24</v>
      </c>
      <c r="D20">
        <v>4700.8500000000004</v>
      </c>
      <c r="E20">
        <f t="shared" si="0"/>
        <v>4.70085</v>
      </c>
      <c r="F20">
        <v>1103660.8600000001</v>
      </c>
      <c r="G20">
        <v>71165.240000000005</v>
      </c>
      <c r="H20" s="1">
        <v>45322</v>
      </c>
      <c r="I20">
        <f t="shared" si="1"/>
        <v>2024</v>
      </c>
    </row>
    <row r="21" spans="1:9" x14ac:dyDescent="0.3">
      <c r="A21" t="s">
        <v>21</v>
      </c>
      <c r="B21" t="s">
        <v>55</v>
      </c>
      <c r="C21" t="s">
        <v>34</v>
      </c>
      <c r="D21">
        <v>3411.76</v>
      </c>
      <c r="E21">
        <f t="shared" si="0"/>
        <v>3.4117600000000001</v>
      </c>
      <c r="F21">
        <v>378692.05</v>
      </c>
      <c r="G21">
        <v>15501.14</v>
      </c>
      <c r="H21" s="1">
        <v>45292</v>
      </c>
      <c r="I21">
        <f t="shared" si="1"/>
        <v>2024</v>
      </c>
    </row>
    <row r="22" spans="1:9" x14ac:dyDescent="0.3">
      <c r="A22" t="s">
        <v>44</v>
      </c>
      <c r="B22" t="s">
        <v>84</v>
      </c>
      <c r="C22" t="s">
        <v>34</v>
      </c>
      <c r="D22">
        <v>2147.64</v>
      </c>
      <c r="E22">
        <f t="shared" si="0"/>
        <v>2.14764</v>
      </c>
      <c r="F22">
        <v>4425826.45</v>
      </c>
      <c r="G22">
        <v>67765.710000000006</v>
      </c>
      <c r="H22" s="1">
        <v>45280</v>
      </c>
      <c r="I22">
        <f t="shared" si="1"/>
        <v>2023</v>
      </c>
    </row>
    <row r="23" spans="1:9" x14ac:dyDescent="0.3">
      <c r="A23" t="s">
        <v>86</v>
      </c>
      <c r="B23" t="s">
        <v>37</v>
      </c>
      <c r="D23">
        <v>3833.11</v>
      </c>
      <c r="E23">
        <f t="shared" si="0"/>
        <v>3.83311</v>
      </c>
      <c r="F23">
        <v>6234925.9900000002</v>
      </c>
      <c r="G23">
        <v>14062.49</v>
      </c>
      <c r="H23" s="1">
        <v>45219</v>
      </c>
      <c r="I23">
        <f t="shared" si="1"/>
        <v>2023</v>
      </c>
    </row>
    <row r="24" spans="1:9" x14ac:dyDescent="0.3">
      <c r="A24" t="s">
        <v>58</v>
      </c>
      <c r="B24" t="s">
        <v>88</v>
      </c>
      <c r="C24" t="s">
        <v>24</v>
      </c>
      <c r="D24">
        <v>4894.6000000000004</v>
      </c>
      <c r="E24">
        <f t="shared" si="0"/>
        <v>4.8946000000000005</v>
      </c>
      <c r="F24">
        <v>7200831.2699999996</v>
      </c>
      <c r="G24">
        <v>73420.23</v>
      </c>
      <c r="H24" s="1">
        <v>45090</v>
      </c>
      <c r="I24">
        <f t="shared" si="1"/>
        <v>2023</v>
      </c>
    </row>
    <row r="25" spans="1:9" x14ac:dyDescent="0.3">
      <c r="A25" t="s">
        <v>90</v>
      </c>
      <c r="B25" t="s">
        <v>40</v>
      </c>
      <c r="C25" t="s">
        <v>24</v>
      </c>
      <c r="D25">
        <v>1096.3499999999999</v>
      </c>
      <c r="E25">
        <f t="shared" si="0"/>
        <v>1.0963499999999999</v>
      </c>
      <c r="F25">
        <v>1616547.9</v>
      </c>
      <c r="G25">
        <v>70673.09</v>
      </c>
      <c r="H25" s="1">
        <v>45255</v>
      </c>
      <c r="I25">
        <f t="shared" si="1"/>
        <v>2023</v>
      </c>
    </row>
    <row r="26" spans="1:9" x14ac:dyDescent="0.3">
      <c r="A26" t="s">
        <v>90</v>
      </c>
      <c r="B26" t="s">
        <v>32</v>
      </c>
      <c r="C26" t="s">
        <v>34</v>
      </c>
      <c r="D26">
        <v>3244.87</v>
      </c>
      <c r="E26">
        <f t="shared" si="0"/>
        <v>3.2448699999999997</v>
      </c>
      <c r="F26">
        <v>2299065.6800000002</v>
      </c>
      <c r="G26">
        <v>28199.33</v>
      </c>
      <c r="H26" s="1">
        <v>45198</v>
      </c>
      <c r="I26">
        <f t="shared" si="1"/>
        <v>2023</v>
      </c>
    </row>
    <row r="27" spans="1:9" x14ac:dyDescent="0.3">
      <c r="A27" t="s">
        <v>59</v>
      </c>
      <c r="B27" t="s">
        <v>55</v>
      </c>
      <c r="C27" t="s">
        <v>34</v>
      </c>
      <c r="D27">
        <v>978.84</v>
      </c>
      <c r="E27">
        <f t="shared" si="0"/>
        <v>0.97884000000000004</v>
      </c>
      <c r="F27">
        <v>87042.17</v>
      </c>
      <c r="G27" t="s">
        <v>59</v>
      </c>
      <c r="H27" s="1">
        <v>45199</v>
      </c>
      <c r="I27">
        <f t="shared" si="1"/>
        <v>2023</v>
      </c>
    </row>
    <row r="28" spans="1:9" x14ac:dyDescent="0.3">
      <c r="A28" t="s">
        <v>39</v>
      </c>
      <c r="B28" t="s">
        <v>80</v>
      </c>
      <c r="C28" t="s">
        <v>24</v>
      </c>
      <c r="D28">
        <v>930.96</v>
      </c>
      <c r="E28">
        <f t="shared" si="0"/>
        <v>0.93096000000000001</v>
      </c>
      <c r="F28">
        <v>144718.38</v>
      </c>
      <c r="G28">
        <v>33624.629999999997</v>
      </c>
      <c r="H28" s="1">
        <v>45177</v>
      </c>
      <c r="I28">
        <f t="shared" si="1"/>
        <v>2023</v>
      </c>
    </row>
    <row r="29" spans="1:9" x14ac:dyDescent="0.3">
      <c r="A29" t="s">
        <v>31</v>
      </c>
      <c r="B29" t="s">
        <v>49</v>
      </c>
      <c r="C29" t="s">
        <v>72</v>
      </c>
      <c r="D29">
        <v>2763.86</v>
      </c>
      <c r="E29">
        <f t="shared" si="0"/>
        <v>2.7638600000000002</v>
      </c>
      <c r="F29">
        <v>1565980.97</v>
      </c>
      <c r="G29">
        <v>39722.28</v>
      </c>
      <c r="H29" s="1">
        <v>45029</v>
      </c>
      <c r="I29">
        <f t="shared" si="1"/>
        <v>2023</v>
      </c>
    </row>
    <row r="30" spans="1:9" x14ac:dyDescent="0.3">
      <c r="A30" t="s">
        <v>44</v>
      </c>
      <c r="B30" t="s">
        <v>78</v>
      </c>
      <c r="C30" t="s">
        <v>24</v>
      </c>
      <c r="D30">
        <v>3320.81</v>
      </c>
      <c r="E30">
        <f t="shared" si="0"/>
        <v>3.3208099999999998</v>
      </c>
      <c r="F30">
        <v>1688602</v>
      </c>
      <c r="G30">
        <v>81560.09</v>
      </c>
      <c r="H30" s="1">
        <v>45278</v>
      </c>
      <c r="I30">
        <f t="shared" si="1"/>
        <v>2023</v>
      </c>
    </row>
    <row r="31" spans="1:9" x14ac:dyDescent="0.3">
      <c r="A31" t="s">
        <v>44</v>
      </c>
      <c r="B31" t="s">
        <v>40</v>
      </c>
      <c r="C31" t="s">
        <v>24</v>
      </c>
      <c r="D31">
        <v>1412.66</v>
      </c>
      <c r="E31">
        <f t="shared" si="0"/>
        <v>1.41266</v>
      </c>
      <c r="F31">
        <v>357905.89</v>
      </c>
      <c r="G31">
        <v>61415.92</v>
      </c>
      <c r="H31" s="1">
        <v>45047</v>
      </c>
      <c r="I31">
        <f t="shared" si="1"/>
        <v>2023</v>
      </c>
    </row>
    <row r="32" spans="1:9" x14ac:dyDescent="0.3">
      <c r="A32" t="s">
        <v>90</v>
      </c>
      <c r="B32" t="s">
        <v>78</v>
      </c>
      <c r="C32" t="s">
        <v>34</v>
      </c>
      <c r="D32">
        <v>2491.42</v>
      </c>
      <c r="E32">
        <f t="shared" si="0"/>
        <v>2.4914200000000002</v>
      </c>
      <c r="F32">
        <v>3723377.36</v>
      </c>
      <c r="G32">
        <v>5548.35</v>
      </c>
      <c r="H32" s="1">
        <v>45157</v>
      </c>
      <c r="I32">
        <f t="shared" si="1"/>
        <v>2023</v>
      </c>
    </row>
    <row r="33" spans="1:9" x14ac:dyDescent="0.3">
      <c r="A33" t="s">
        <v>59</v>
      </c>
      <c r="B33" t="s">
        <v>37</v>
      </c>
      <c r="C33" t="s">
        <v>34</v>
      </c>
      <c r="D33">
        <v>4385.04</v>
      </c>
      <c r="E33">
        <f t="shared" si="0"/>
        <v>4.38504</v>
      </c>
      <c r="F33">
        <v>4445578.1100000003</v>
      </c>
      <c r="G33">
        <v>66182.13</v>
      </c>
      <c r="H33" s="1">
        <v>45044</v>
      </c>
      <c r="I33">
        <f t="shared" si="1"/>
        <v>2023</v>
      </c>
    </row>
    <row r="34" spans="1:9" x14ac:dyDescent="0.3">
      <c r="A34" t="s">
        <v>58</v>
      </c>
      <c r="B34" t="s">
        <v>80</v>
      </c>
      <c r="D34">
        <v>2973.54</v>
      </c>
      <c r="E34">
        <f t="shared" si="0"/>
        <v>2.9735399999999998</v>
      </c>
      <c r="F34">
        <v>796789.78</v>
      </c>
      <c r="G34">
        <v>70448.460000000006</v>
      </c>
      <c r="H34" s="1">
        <v>45049</v>
      </c>
      <c r="I34">
        <f t="shared" si="1"/>
        <v>2023</v>
      </c>
    </row>
    <row r="35" spans="1:9" x14ac:dyDescent="0.3">
      <c r="A35" t="s">
        <v>31</v>
      </c>
      <c r="C35" t="s">
        <v>34</v>
      </c>
      <c r="D35">
        <v>4908.93</v>
      </c>
      <c r="E35">
        <f t="shared" si="0"/>
        <v>4.9089300000000007</v>
      </c>
      <c r="F35">
        <v>6440226.5300000003</v>
      </c>
      <c r="G35">
        <v>24066.78</v>
      </c>
      <c r="H35" s="1">
        <v>45231</v>
      </c>
      <c r="I35">
        <f t="shared" si="1"/>
        <v>2023</v>
      </c>
    </row>
    <row r="36" spans="1:9" x14ac:dyDescent="0.3">
      <c r="A36" t="s">
        <v>31</v>
      </c>
      <c r="B36" t="s">
        <v>88</v>
      </c>
      <c r="C36" t="s">
        <v>37</v>
      </c>
      <c r="D36">
        <v>691.61</v>
      </c>
      <c r="E36">
        <f t="shared" si="0"/>
        <v>0.69161000000000006</v>
      </c>
      <c r="F36">
        <v>23939.11</v>
      </c>
      <c r="G36">
        <v>45767.92</v>
      </c>
      <c r="H36" s="1">
        <v>45339</v>
      </c>
      <c r="I36">
        <f t="shared" si="1"/>
        <v>2024</v>
      </c>
    </row>
    <row r="37" spans="1:9" x14ac:dyDescent="0.3">
      <c r="A37" t="s">
        <v>44</v>
      </c>
      <c r="B37" t="s">
        <v>37</v>
      </c>
      <c r="C37" t="s">
        <v>34</v>
      </c>
      <c r="D37">
        <v>4006.27</v>
      </c>
      <c r="E37">
        <f t="shared" si="0"/>
        <v>4.0062699999999998</v>
      </c>
      <c r="F37">
        <v>6197012.6100000003</v>
      </c>
      <c r="G37">
        <v>97424.01</v>
      </c>
      <c r="H37" s="1">
        <v>45105</v>
      </c>
      <c r="I37">
        <f t="shared" si="1"/>
        <v>2023</v>
      </c>
    </row>
    <row r="38" spans="1:9" x14ac:dyDescent="0.3">
      <c r="A38" t="s">
        <v>58</v>
      </c>
      <c r="B38" t="s">
        <v>80</v>
      </c>
      <c r="C38" t="s">
        <v>72</v>
      </c>
      <c r="D38">
        <v>2038.42</v>
      </c>
      <c r="E38">
        <f t="shared" si="0"/>
        <v>2.0384199999999999</v>
      </c>
      <c r="F38">
        <v>4936785.8</v>
      </c>
      <c r="G38">
        <v>19026.09</v>
      </c>
      <c r="H38" s="1">
        <v>45271</v>
      </c>
      <c r="I38">
        <f t="shared" si="1"/>
        <v>2023</v>
      </c>
    </row>
    <row r="39" spans="1:9" x14ac:dyDescent="0.3">
      <c r="A39" t="s">
        <v>21</v>
      </c>
      <c r="B39" t="s">
        <v>63</v>
      </c>
      <c r="C39" t="s">
        <v>34</v>
      </c>
      <c r="D39">
        <v>556.21</v>
      </c>
      <c r="E39">
        <f t="shared" si="0"/>
        <v>0.55620999999999998</v>
      </c>
      <c r="F39">
        <v>1926564.04</v>
      </c>
      <c r="G39">
        <v>30160.400000000001</v>
      </c>
      <c r="I39">
        <f t="shared" si="1"/>
        <v>1900</v>
      </c>
    </row>
    <row r="40" spans="1:9" x14ac:dyDescent="0.3">
      <c r="A40" t="s">
        <v>44</v>
      </c>
      <c r="B40" t="s">
        <v>59</v>
      </c>
      <c r="C40" t="s">
        <v>72</v>
      </c>
      <c r="D40">
        <v>2898.98</v>
      </c>
      <c r="E40">
        <f t="shared" si="0"/>
        <v>2.8989799999999999</v>
      </c>
      <c r="F40">
        <v>10967465.49</v>
      </c>
      <c r="G40">
        <v>56080.06</v>
      </c>
      <c r="H40" s="1">
        <v>45336</v>
      </c>
      <c r="I40">
        <f t="shared" si="1"/>
        <v>2024</v>
      </c>
    </row>
    <row r="41" spans="1:9" x14ac:dyDescent="0.3">
      <c r="A41" t="s">
        <v>90</v>
      </c>
      <c r="B41" t="s">
        <v>55</v>
      </c>
      <c r="C41" t="s">
        <v>59</v>
      </c>
      <c r="D41">
        <v>3511.3</v>
      </c>
      <c r="E41">
        <f t="shared" si="0"/>
        <v>3.5113000000000003</v>
      </c>
      <c r="F41">
        <v>7739319.5300000003</v>
      </c>
      <c r="G41">
        <v>3865.87</v>
      </c>
      <c r="H41" s="1">
        <v>45254</v>
      </c>
      <c r="I41">
        <f t="shared" si="1"/>
        <v>2023</v>
      </c>
    </row>
    <row r="42" spans="1:9" x14ac:dyDescent="0.3">
      <c r="A42" t="s">
        <v>90</v>
      </c>
      <c r="B42" t="s">
        <v>37</v>
      </c>
      <c r="C42" t="s">
        <v>72</v>
      </c>
      <c r="D42">
        <v>2386.8200000000002</v>
      </c>
      <c r="E42">
        <f t="shared" si="0"/>
        <v>2.3868200000000002</v>
      </c>
      <c r="F42">
        <v>4270050.0999999996</v>
      </c>
      <c r="G42">
        <v>80737.55</v>
      </c>
      <c r="H42" s="1">
        <v>45030</v>
      </c>
      <c r="I42">
        <f t="shared" si="1"/>
        <v>2023</v>
      </c>
    </row>
    <row r="43" spans="1:9" x14ac:dyDescent="0.3">
      <c r="A43" t="s">
        <v>39</v>
      </c>
      <c r="B43" t="s">
        <v>84</v>
      </c>
      <c r="C43" t="s">
        <v>34</v>
      </c>
      <c r="D43">
        <v>4727.07</v>
      </c>
      <c r="E43">
        <f t="shared" si="0"/>
        <v>4.7270699999999994</v>
      </c>
      <c r="F43">
        <v>9437532.8599999994</v>
      </c>
      <c r="G43">
        <v>78115.179999999993</v>
      </c>
      <c r="H43" s="1">
        <v>45239</v>
      </c>
      <c r="I43">
        <f t="shared" si="1"/>
        <v>2023</v>
      </c>
    </row>
    <row r="44" spans="1:9" x14ac:dyDescent="0.3">
      <c r="B44" t="s">
        <v>32</v>
      </c>
      <c r="C44" t="s">
        <v>34</v>
      </c>
      <c r="D44" t="s">
        <v>37</v>
      </c>
      <c r="E44" t="e">
        <f t="shared" si="0"/>
        <v>#VALUE!</v>
      </c>
      <c r="G44">
        <v>1921.15</v>
      </c>
      <c r="H44" s="1">
        <v>45231</v>
      </c>
      <c r="I44">
        <f t="shared" si="1"/>
        <v>2023</v>
      </c>
    </row>
    <row r="45" spans="1:9" x14ac:dyDescent="0.3">
      <c r="A45" t="s">
        <v>65</v>
      </c>
      <c r="B45" t="s">
        <v>32</v>
      </c>
      <c r="C45" t="s">
        <v>34</v>
      </c>
      <c r="D45">
        <v>4944.46</v>
      </c>
      <c r="E45">
        <f t="shared" si="0"/>
        <v>4.9444600000000003</v>
      </c>
      <c r="F45">
        <v>590965.81000000006</v>
      </c>
      <c r="G45">
        <v>39185.83</v>
      </c>
      <c r="H45" s="1">
        <v>45308</v>
      </c>
      <c r="I45">
        <f t="shared" si="1"/>
        <v>2024</v>
      </c>
    </row>
    <row r="46" spans="1:9" x14ac:dyDescent="0.3">
      <c r="A46" t="s">
        <v>37</v>
      </c>
      <c r="B46" t="s">
        <v>22</v>
      </c>
      <c r="C46" t="s">
        <v>72</v>
      </c>
      <c r="D46">
        <v>4259.34</v>
      </c>
      <c r="E46">
        <f t="shared" si="0"/>
        <v>4.2593399999999999</v>
      </c>
      <c r="F46">
        <v>1659464.42</v>
      </c>
      <c r="G46">
        <v>60816.12</v>
      </c>
      <c r="H46" s="1">
        <v>45249</v>
      </c>
      <c r="I46">
        <f t="shared" si="1"/>
        <v>2023</v>
      </c>
    </row>
    <row r="47" spans="1:9" x14ac:dyDescent="0.3">
      <c r="A47" t="s">
        <v>39</v>
      </c>
      <c r="B47" t="s">
        <v>63</v>
      </c>
      <c r="C47" t="s">
        <v>72</v>
      </c>
      <c r="D47" t="s">
        <v>59</v>
      </c>
      <c r="E47" t="e">
        <f t="shared" si="0"/>
        <v>#VALUE!</v>
      </c>
      <c r="G47">
        <v>80674.89</v>
      </c>
      <c r="H47" s="1">
        <v>45177</v>
      </c>
      <c r="I47">
        <f t="shared" si="1"/>
        <v>2023</v>
      </c>
    </row>
    <row r="48" spans="1:9" x14ac:dyDescent="0.3">
      <c r="A48" t="s">
        <v>39</v>
      </c>
      <c r="B48" t="s">
        <v>40</v>
      </c>
      <c r="C48" t="s">
        <v>72</v>
      </c>
      <c r="D48">
        <v>258.3</v>
      </c>
      <c r="E48">
        <f t="shared" si="0"/>
        <v>0.25830000000000003</v>
      </c>
      <c r="F48">
        <v>735882.7</v>
      </c>
      <c r="G48">
        <v>71245</v>
      </c>
      <c r="H48" s="1">
        <v>45116</v>
      </c>
      <c r="I48">
        <f t="shared" si="1"/>
        <v>2023</v>
      </c>
    </row>
    <row r="49" spans="1:9" x14ac:dyDescent="0.3">
      <c r="A49" t="s">
        <v>65</v>
      </c>
      <c r="B49" t="s">
        <v>84</v>
      </c>
      <c r="C49" t="s">
        <v>72</v>
      </c>
      <c r="D49">
        <v>2761.09</v>
      </c>
      <c r="E49">
        <f t="shared" si="0"/>
        <v>2.7610900000000003</v>
      </c>
      <c r="F49">
        <v>3413861.38</v>
      </c>
      <c r="G49">
        <v>29000.07</v>
      </c>
      <c r="H49" s="1">
        <v>45337</v>
      </c>
      <c r="I49">
        <f t="shared" si="1"/>
        <v>2024</v>
      </c>
    </row>
    <row r="50" spans="1:9" x14ac:dyDescent="0.3">
      <c r="A50" t="s">
        <v>58</v>
      </c>
      <c r="B50" t="s">
        <v>37</v>
      </c>
      <c r="D50">
        <v>1520.2</v>
      </c>
      <c r="E50">
        <f t="shared" si="0"/>
        <v>1.5202</v>
      </c>
      <c r="F50">
        <v>1746516.28</v>
      </c>
      <c r="G50">
        <v>57699.14</v>
      </c>
      <c r="H50" s="1">
        <v>45089</v>
      </c>
      <c r="I50">
        <f t="shared" si="1"/>
        <v>2023</v>
      </c>
    </row>
    <row r="51" spans="1:9" x14ac:dyDescent="0.3">
      <c r="A51" t="s">
        <v>48</v>
      </c>
      <c r="B51" t="s">
        <v>55</v>
      </c>
      <c r="C51" t="s">
        <v>72</v>
      </c>
      <c r="D51">
        <v>3240.11</v>
      </c>
      <c r="E51">
        <f t="shared" si="0"/>
        <v>3.24011</v>
      </c>
      <c r="F51">
        <v>4437872.3899999997</v>
      </c>
      <c r="G51">
        <v>81451.600000000006</v>
      </c>
      <c r="H51" s="1">
        <v>45318</v>
      </c>
      <c r="I51">
        <f t="shared" si="1"/>
        <v>2024</v>
      </c>
    </row>
    <row r="52" spans="1:9" x14ac:dyDescent="0.3">
      <c r="A52" t="s">
        <v>86</v>
      </c>
      <c r="B52" t="s">
        <v>84</v>
      </c>
      <c r="C52" t="s">
        <v>34</v>
      </c>
      <c r="D52">
        <v>3548.31</v>
      </c>
      <c r="E52">
        <f t="shared" si="0"/>
        <v>3.5483099999999999</v>
      </c>
      <c r="G52">
        <v>66449.850000000006</v>
      </c>
      <c r="H52" s="1">
        <v>45227</v>
      </c>
      <c r="I52">
        <f t="shared" si="1"/>
        <v>2023</v>
      </c>
    </row>
    <row r="53" spans="1:9" x14ac:dyDescent="0.3">
      <c r="A53" t="s">
        <v>86</v>
      </c>
      <c r="B53" t="s">
        <v>78</v>
      </c>
      <c r="C53" t="s">
        <v>24</v>
      </c>
      <c r="D53">
        <v>3067</v>
      </c>
      <c r="E53">
        <f t="shared" si="0"/>
        <v>3.0670000000000002</v>
      </c>
      <c r="F53">
        <v>7432067.2699999996</v>
      </c>
      <c r="G53">
        <v>74398.009999999995</v>
      </c>
      <c r="H53" s="1">
        <v>45136</v>
      </c>
      <c r="I53">
        <f t="shared" si="1"/>
        <v>2023</v>
      </c>
    </row>
    <row r="54" spans="1:9" x14ac:dyDescent="0.3">
      <c r="A54" t="s">
        <v>21</v>
      </c>
      <c r="B54" t="s">
        <v>22</v>
      </c>
      <c r="C54" t="s">
        <v>24</v>
      </c>
      <c r="D54">
        <v>3705.33</v>
      </c>
      <c r="E54">
        <f t="shared" si="0"/>
        <v>3.70533</v>
      </c>
      <c r="G54">
        <v>49942.47</v>
      </c>
      <c r="H54" s="1">
        <v>45278</v>
      </c>
      <c r="I54">
        <f t="shared" si="1"/>
        <v>2023</v>
      </c>
    </row>
    <row r="55" spans="1:9" x14ac:dyDescent="0.3">
      <c r="A55" t="s">
        <v>21</v>
      </c>
      <c r="B55" t="s">
        <v>49</v>
      </c>
      <c r="C55" t="s">
        <v>24</v>
      </c>
      <c r="D55">
        <v>4833.67</v>
      </c>
      <c r="E55">
        <f t="shared" si="0"/>
        <v>4.8336699999999997</v>
      </c>
      <c r="F55">
        <v>3350264.05</v>
      </c>
      <c r="G55">
        <v>48178.99</v>
      </c>
      <c r="H55" s="1">
        <v>45114</v>
      </c>
      <c r="I55">
        <f t="shared" si="1"/>
        <v>2023</v>
      </c>
    </row>
    <row r="56" spans="1:9" x14ac:dyDescent="0.3">
      <c r="A56" t="s">
        <v>44</v>
      </c>
      <c r="B56" t="s">
        <v>49</v>
      </c>
      <c r="C56" t="s">
        <v>24</v>
      </c>
      <c r="E56">
        <f t="shared" si="0"/>
        <v>0</v>
      </c>
      <c r="G56">
        <v>58013.38</v>
      </c>
      <c r="H56" s="1">
        <v>45093</v>
      </c>
      <c r="I56">
        <f t="shared" si="1"/>
        <v>2023</v>
      </c>
    </row>
    <row r="57" spans="1:9" x14ac:dyDescent="0.3">
      <c r="B57" t="s">
        <v>59</v>
      </c>
      <c r="C57" t="s">
        <v>37</v>
      </c>
      <c r="D57">
        <v>1840.03</v>
      </c>
      <c r="E57">
        <f t="shared" si="0"/>
        <v>1.8400300000000001</v>
      </c>
      <c r="F57">
        <v>4756237.6100000003</v>
      </c>
      <c r="G57">
        <v>36953.32</v>
      </c>
      <c r="H57" s="1">
        <v>45124</v>
      </c>
      <c r="I57">
        <f t="shared" si="1"/>
        <v>2023</v>
      </c>
    </row>
    <row r="58" spans="1:9" x14ac:dyDescent="0.3">
      <c r="A58" t="s">
        <v>48</v>
      </c>
      <c r="B58" t="s">
        <v>55</v>
      </c>
      <c r="C58" t="s">
        <v>34</v>
      </c>
      <c r="D58">
        <v>2231.39</v>
      </c>
      <c r="E58">
        <f t="shared" si="0"/>
        <v>2.2313899999999998</v>
      </c>
      <c r="F58">
        <v>3823067.26</v>
      </c>
      <c r="G58">
        <v>19668.53</v>
      </c>
      <c r="H58" s="1">
        <v>45233</v>
      </c>
      <c r="I58">
        <f t="shared" si="1"/>
        <v>2023</v>
      </c>
    </row>
    <row r="59" spans="1:9" x14ac:dyDescent="0.3">
      <c r="A59" t="s">
        <v>54</v>
      </c>
      <c r="B59" t="s">
        <v>55</v>
      </c>
      <c r="C59" t="s">
        <v>72</v>
      </c>
      <c r="D59">
        <v>4233.38</v>
      </c>
      <c r="E59">
        <f t="shared" si="0"/>
        <v>4.2333800000000004</v>
      </c>
      <c r="F59">
        <v>54747.34</v>
      </c>
      <c r="G59">
        <v>93685.31</v>
      </c>
      <c r="H59" s="1">
        <v>45128</v>
      </c>
      <c r="I59">
        <f t="shared" si="1"/>
        <v>2023</v>
      </c>
    </row>
    <row r="60" spans="1:9" x14ac:dyDescent="0.3">
      <c r="A60" t="s">
        <v>58</v>
      </c>
      <c r="B60" t="s">
        <v>80</v>
      </c>
      <c r="C60" t="s">
        <v>37</v>
      </c>
      <c r="D60">
        <v>3477.32</v>
      </c>
      <c r="E60">
        <f t="shared" si="0"/>
        <v>3.4773200000000002</v>
      </c>
      <c r="F60">
        <v>1349965.17</v>
      </c>
      <c r="G60">
        <v>24639.87</v>
      </c>
      <c r="H60" s="1">
        <v>45271</v>
      </c>
      <c r="I60">
        <f t="shared" si="1"/>
        <v>2023</v>
      </c>
    </row>
    <row r="61" spans="1:9" x14ac:dyDescent="0.3">
      <c r="A61" t="s">
        <v>44</v>
      </c>
      <c r="B61" t="s">
        <v>63</v>
      </c>
      <c r="C61" t="s">
        <v>72</v>
      </c>
      <c r="D61">
        <v>4127.93</v>
      </c>
      <c r="E61">
        <f t="shared" si="0"/>
        <v>4.1279300000000001</v>
      </c>
      <c r="F61">
        <v>1487959.84</v>
      </c>
      <c r="G61">
        <v>66095.66</v>
      </c>
      <c r="H61" s="1">
        <v>45298</v>
      </c>
      <c r="I61">
        <f t="shared" si="1"/>
        <v>2024</v>
      </c>
    </row>
    <row r="62" spans="1:9" x14ac:dyDescent="0.3">
      <c r="A62" t="s">
        <v>44</v>
      </c>
      <c r="B62" t="s">
        <v>88</v>
      </c>
      <c r="C62" t="s">
        <v>72</v>
      </c>
      <c r="D62">
        <v>1898.71</v>
      </c>
      <c r="E62">
        <f t="shared" si="0"/>
        <v>1.8987100000000001</v>
      </c>
      <c r="F62">
        <v>4238809.32</v>
      </c>
      <c r="G62">
        <v>87108.86</v>
      </c>
      <c r="H62" s="1">
        <v>45212</v>
      </c>
      <c r="I62">
        <f t="shared" si="1"/>
        <v>2023</v>
      </c>
    </row>
    <row r="63" spans="1:9" x14ac:dyDescent="0.3">
      <c r="A63" t="s">
        <v>21</v>
      </c>
      <c r="B63" t="s">
        <v>78</v>
      </c>
      <c r="C63" t="s">
        <v>34</v>
      </c>
      <c r="D63">
        <v>3906.18</v>
      </c>
      <c r="E63">
        <f t="shared" si="0"/>
        <v>3.90618</v>
      </c>
      <c r="F63">
        <v>2660914.8199999998</v>
      </c>
      <c r="G63" t="s">
        <v>37</v>
      </c>
      <c r="H63" s="1">
        <v>45028</v>
      </c>
      <c r="I63">
        <f t="shared" si="1"/>
        <v>2023</v>
      </c>
    </row>
    <row r="64" spans="1:9" x14ac:dyDescent="0.3">
      <c r="C64" t="s">
        <v>24</v>
      </c>
      <c r="D64" t="s">
        <v>37</v>
      </c>
      <c r="E64" t="e">
        <f t="shared" si="0"/>
        <v>#VALUE!</v>
      </c>
      <c r="G64">
        <v>9691.7099999999991</v>
      </c>
      <c r="H64" s="1">
        <v>45140</v>
      </c>
      <c r="I64">
        <f t="shared" si="1"/>
        <v>2023</v>
      </c>
    </row>
    <row r="65" spans="1:9" x14ac:dyDescent="0.3">
      <c r="A65" t="s">
        <v>90</v>
      </c>
      <c r="B65" t="s">
        <v>84</v>
      </c>
      <c r="C65" t="s">
        <v>24</v>
      </c>
      <c r="E65">
        <f t="shared" si="0"/>
        <v>0</v>
      </c>
      <c r="G65">
        <v>95515.21</v>
      </c>
      <c r="H65" s="1">
        <v>45038</v>
      </c>
      <c r="I65">
        <f t="shared" si="1"/>
        <v>2023</v>
      </c>
    </row>
    <row r="66" spans="1:9" x14ac:dyDescent="0.3">
      <c r="A66" t="s">
        <v>65</v>
      </c>
      <c r="B66" t="s">
        <v>32</v>
      </c>
      <c r="C66" t="s">
        <v>34</v>
      </c>
      <c r="D66">
        <v>2553.2199999999998</v>
      </c>
      <c r="E66">
        <f t="shared" si="0"/>
        <v>2.5532199999999996</v>
      </c>
      <c r="F66">
        <v>1278157.76</v>
      </c>
      <c r="H66" s="1">
        <v>45093</v>
      </c>
      <c r="I66">
        <f t="shared" si="1"/>
        <v>2023</v>
      </c>
    </row>
    <row r="67" spans="1:9" x14ac:dyDescent="0.3">
      <c r="A67" t="s">
        <v>54</v>
      </c>
      <c r="B67" t="s">
        <v>59</v>
      </c>
      <c r="C67" t="s">
        <v>72</v>
      </c>
      <c r="D67">
        <v>3301.06</v>
      </c>
      <c r="E67">
        <f t="shared" ref="E67:E130" si="2">D67/1000</f>
        <v>3.3010600000000001</v>
      </c>
      <c r="F67">
        <v>3771136.89</v>
      </c>
      <c r="G67">
        <v>43305.06</v>
      </c>
      <c r="H67" s="1">
        <v>45339</v>
      </c>
      <c r="I67">
        <f t="shared" ref="I67:I130" si="3">YEAR(H67)</f>
        <v>2024</v>
      </c>
    </row>
    <row r="68" spans="1:9" x14ac:dyDescent="0.3">
      <c r="A68" t="s">
        <v>44</v>
      </c>
      <c r="B68" t="s">
        <v>84</v>
      </c>
      <c r="C68" t="s">
        <v>34</v>
      </c>
      <c r="D68">
        <v>3239.03</v>
      </c>
      <c r="E68">
        <f t="shared" si="2"/>
        <v>3.2390300000000001</v>
      </c>
      <c r="F68">
        <v>171943.26</v>
      </c>
      <c r="G68">
        <v>56929.32</v>
      </c>
      <c r="H68" s="1">
        <v>45032</v>
      </c>
      <c r="I68">
        <f t="shared" si="3"/>
        <v>2023</v>
      </c>
    </row>
    <row r="69" spans="1:9" x14ac:dyDescent="0.3">
      <c r="A69" t="s">
        <v>44</v>
      </c>
      <c r="B69" t="s">
        <v>40</v>
      </c>
      <c r="C69" t="s">
        <v>24</v>
      </c>
      <c r="D69">
        <v>1703.96</v>
      </c>
      <c r="E69">
        <f t="shared" si="2"/>
        <v>1.7039600000000001</v>
      </c>
      <c r="F69">
        <v>158280.84</v>
      </c>
      <c r="G69">
        <v>16592.11</v>
      </c>
      <c r="H69" s="1">
        <v>45298</v>
      </c>
      <c r="I69">
        <f t="shared" si="3"/>
        <v>2024</v>
      </c>
    </row>
    <row r="70" spans="1:9" x14ac:dyDescent="0.3">
      <c r="A70" t="s">
        <v>59</v>
      </c>
      <c r="B70" t="s">
        <v>59</v>
      </c>
      <c r="C70" t="s">
        <v>72</v>
      </c>
      <c r="D70">
        <v>1196.5899999999999</v>
      </c>
      <c r="E70">
        <f t="shared" si="2"/>
        <v>1.1965899999999998</v>
      </c>
      <c r="F70">
        <v>992082.72</v>
      </c>
      <c r="G70">
        <v>30909.69</v>
      </c>
      <c r="H70" s="1">
        <v>45098</v>
      </c>
      <c r="I70">
        <f t="shared" si="3"/>
        <v>2023</v>
      </c>
    </row>
    <row r="71" spans="1:9" x14ac:dyDescent="0.3">
      <c r="A71" t="s">
        <v>86</v>
      </c>
      <c r="B71" t="s">
        <v>80</v>
      </c>
      <c r="C71" t="s">
        <v>34</v>
      </c>
      <c r="D71">
        <v>831.16</v>
      </c>
      <c r="E71">
        <f t="shared" si="2"/>
        <v>0.83116000000000001</v>
      </c>
      <c r="F71">
        <v>2213176.94</v>
      </c>
      <c r="G71">
        <v>4087.29</v>
      </c>
      <c r="H71" s="1">
        <v>45224</v>
      </c>
      <c r="I71">
        <f t="shared" si="3"/>
        <v>2023</v>
      </c>
    </row>
    <row r="72" spans="1:9" x14ac:dyDescent="0.3">
      <c r="A72" t="s">
        <v>37</v>
      </c>
      <c r="B72" t="s">
        <v>37</v>
      </c>
      <c r="C72" t="s">
        <v>34</v>
      </c>
      <c r="D72" t="s">
        <v>59</v>
      </c>
      <c r="E72" t="e">
        <f t="shared" si="2"/>
        <v>#VALUE!</v>
      </c>
      <c r="G72">
        <v>31937.47</v>
      </c>
      <c r="H72" s="1">
        <v>45186</v>
      </c>
      <c r="I72">
        <f t="shared" si="3"/>
        <v>2023</v>
      </c>
    </row>
    <row r="73" spans="1:9" x14ac:dyDescent="0.3">
      <c r="A73" t="s">
        <v>59</v>
      </c>
      <c r="B73" t="s">
        <v>22</v>
      </c>
      <c r="C73" t="s">
        <v>37</v>
      </c>
      <c r="D73">
        <v>513.57000000000005</v>
      </c>
      <c r="E73">
        <f t="shared" si="2"/>
        <v>0.51357000000000008</v>
      </c>
      <c r="F73">
        <v>433011.51</v>
      </c>
      <c r="G73">
        <v>17592.439999999999</v>
      </c>
      <c r="H73" s="1">
        <v>45178</v>
      </c>
      <c r="I73">
        <f t="shared" si="3"/>
        <v>2023</v>
      </c>
    </row>
    <row r="74" spans="1:9" x14ac:dyDescent="0.3">
      <c r="A74" t="s">
        <v>48</v>
      </c>
      <c r="B74" t="s">
        <v>22</v>
      </c>
      <c r="C74" t="s">
        <v>72</v>
      </c>
      <c r="D74">
        <v>4296.5600000000004</v>
      </c>
      <c r="E74">
        <f t="shared" si="2"/>
        <v>4.2965600000000004</v>
      </c>
      <c r="F74">
        <v>11567139.970000001</v>
      </c>
      <c r="G74">
        <v>7176.35</v>
      </c>
      <c r="H74" s="1">
        <v>45072</v>
      </c>
      <c r="I74">
        <f t="shared" si="3"/>
        <v>2023</v>
      </c>
    </row>
    <row r="75" spans="1:9" x14ac:dyDescent="0.3">
      <c r="A75" t="s">
        <v>65</v>
      </c>
      <c r="B75" t="s">
        <v>88</v>
      </c>
      <c r="C75" t="s">
        <v>24</v>
      </c>
      <c r="D75">
        <v>3270.66</v>
      </c>
      <c r="E75">
        <f t="shared" si="2"/>
        <v>3.2706599999999999</v>
      </c>
      <c r="F75">
        <v>4349772.4000000004</v>
      </c>
      <c r="G75">
        <v>54514.65</v>
      </c>
      <c r="I75">
        <f t="shared" si="3"/>
        <v>1900</v>
      </c>
    </row>
    <row r="76" spans="1:9" x14ac:dyDescent="0.3">
      <c r="B76" t="s">
        <v>63</v>
      </c>
      <c r="C76" t="s">
        <v>37</v>
      </c>
      <c r="D76">
        <v>2188.44</v>
      </c>
      <c r="E76">
        <f t="shared" si="2"/>
        <v>2.1884399999999999</v>
      </c>
      <c r="G76">
        <v>92687.56</v>
      </c>
      <c r="H76" s="1">
        <v>45155</v>
      </c>
      <c r="I76">
        <f t="shared" si="3"/>
        <v>2023</v>
      </c>
    </row>
    <row r="77" spans="1:9" x14ac:dyDescent="0.3">
      <c r="B77" t="s">
        <v>49</v>
      </c>
      <c r="C77" t="s">
        <v>72</v>
      </c>
      <c r="D77">
        <v>364.74</v>
      </c>
      <c r="E77">
        <f t="shared" si="2"/>
        <v>0.36474000000000001</v>
      </c>
      <c r="F77">
        <v>121575.14</v>
      </c>
      <c r="G77">
        <v>58924.13</v>
      </c>
      <c r="H77" s="1">
        <v>45155</v>
      </c>
      <c r="I77">
        <f t="shared" si="3"/>
        <v>2023</v>
      </c>
    </row>
    <row r="78" spans="1:9" x14ac:dyDescent="0.3">
      <c r="A78" t="s">
        <v>86</v>
      </c>
      <c r="B78" t="s">
        <v>22</v>
      </c>
      <c r="C78" t="s">
        <v>37</v>
      </c>
      <c r="D78">
        <v>4577.3999999999996</v>
      </c>
      <c r="E78">
        <f t="shared" si="2"/>
        <v>4.5773999999999999</v>
      </c>
      <c r="F78">
        <v>8050145.21</v>
      </c>
      <c r="G78">
        <v>17018.48</v>
      </c>
      <c r="H78" s="1">
        <v>45370</v>
      </c>
      <c r="I78">
        <f t="shared" si="3"/>
        <v>2024</v>
      </c>
    </row>
    <row r="79" spans="1:9" x14ac:dyDescent="0.3">
      <c r="A79" t="s">
        <v>39</v>
      </c>
      <c r="B79" t="s">
        <v>80</v>
      </c>
      <c r="C79" t="s">
        <v>24</v>
      </c>
      <c r="D79">
        <v>1926.79</v>
      </c>
      <c r="E79">
        <f t="shared" si="2"/>
        <v>1.92679</v>
      </c>
      <c r="F79">
        <v>3604538.73</v>
      </c>
      <c r="G79">
        <v>9643.57</v>
      </c>
      <c r="H79" s="1">
        <v>45084</v>
      </c>
      <c r="I79">
        <f t="shared" si="3"/>
        <v>2023</v>
      </c>
    </row>
    <row r="80" spans="1:9" x14ac:dyDescent="0.3">
      <c r="A80" t="s">
        <v>31</v>
      </c>
      <c r="B80" t="s">
        <v>55</v>
      </c>
      <c r="C80" t="s">
        <v>24</v>
      </c>
      <c r="D80">
        <v>4533.08</v>
      </c>
      <c r="E80">
        <f t="shared" si="2"/>
        <v>4.53308</v>
      </c>
      <c r="F80">
        <v>4937032.7300000004</v>
      </c>
      <c r="G80">
        <v>96990.95</v>
      </c>
      <c r="H80" s="1">
        <v>45243</v>
      </c>
      <c r="I80">
        <f t="shared" si="3"/>
        <v>2023</v>
      </c>
    </row>
    <row r="81" spans="1:9" x14ac:dyDescent="0.3">
      <c r="A81" t="s">
        <v>86</v>
      </c>
      <c r="B81" t="s">
        <v>78</v>
      </c>
      <c r="C81" t="s">
        <v>24</v>
      </c>
      <c r="D81">
        <v>4889.87</v>
      </c>
      <c r="E81">
        <f t="shared" si="2"/>
        <v>4.8898700000000002</v>
      </c>
      <c r="F81">
        <v>8647735.0999999996</v>
      </c>
      <c r="G81">
        <v>75855.289999999994</v>
      </c>
      <c r="H81" s="1">
        <v>45038</v>
      </c>
      <c r="I81">
        <f t="shared" si="3"/>
        <v>2023</v>
      </c>
    </row>
    <row r="82" spans="1:9" x14ac:dyDescent="0.3">
      <c r="A82" t="s">
        <v>54</v>
      </c>
      <c r="B82" t="s">
        <v>55</v>
      </c>
      <c r="C82" t="s">
        <v>34</v>
      </c>
      <c r="D82">
        <v>1666.44</v>
      </c>
      <c r="E82">
        <f t="shared" si="2"/>
        <v>1.6664400000000001</v>
      </c>
      <c r="F82">
        <v>770084.25</v>
      </c>
      <c r="G82">
        <v>36889.75</v>
      </c>
      <c r="H82" s="1">
        <v>45113</v>
      </c>
      <c r="I82">
        <f t="shared" si="3"/>
        <v>2023</v>
      </c>
    </row>
    <row r="83" spans="1:9" x14ac:dyDescent="0.3">
      <c r="A83" t="s">
        <v>86</v>
      </c>
      <c r="B83" t="s">
        <v>40</v>
      </c>
      <c r="D83">
        <v>3797.3</v>
      </c>
      <c r="E83">
        <f t="shared" si="2"/>
        <v>3.7973000000000003</v>
      </c>
      <c r="F83">
        <v>312272.09999999998</v>
      </c>
      <c r="G83">
        <v>57453.3</v>
      </c>
      <c r="H83" s="1">
        <v>45260</v>
      </c>
      <c r="I83">
        <f t="shared" si="3"/>
        <v>2023</v>
      </c>
    </row>
    <row r="84" spans="1:9" x14ac:dyDescent="0.3">
      <c r="A84" t="s">
        <v>31</v>
      </c>
      <c r="B84" t="s">
        <v>40</v>
      </c>
      <c r="C84" t="s">
        <v>34</v>
      </c>
      <c r="D84">
        <v>3393.27</v>
      </c>
      <c r="E84">
        <f t="shared" si="2"/>
        <v>3.3932699999999998</v>
      </c>
      <c r="F84">
        <v>1828973.89</v>
      </c>
      <c r="G84">
        <v>40623.32</v>
      </c>
      <c r="H84" s="1">
        <v>45072</v>
      </c>
      <c r="I84">
        <f t="shared" si="3"/>
        <v>2023</v>
      </c>
    </row>
    <row r="85" spans="1:9" x14ac:dyDescent="0.3">
      <c r="A85" t="s">
        <v>86</v>
      </c>
      <c r="B85" t="s">
        <v>80</v>
      </c>
      <c r="C85" t="s">
        <v>24</v>
      </c>
      <c r="D85">
        <v>3918.97</v>
      </c>
      <c r="E85">
        <f t="shared" si="2"/>
        <v>3.9189699999999998</v>
      </c>
      <c r="F85">
        <v>4391939.5199999996</v>
      </c>
      <c r="G85">
        <v>5466.73</v>
      </c>
      <c r="H85" s="1">
        <v>45199</v>
      </c>
      <c r="I85">
        <f t="shared" si="3"/>
        <v>2023</v>
      </c>
    </row>
    <row r="86" spans="1:9" x14ac:dyDescent="0.3">
      <c r="A86" t="s">
        <v>37</v>
      </c>
      <c r="B86" t="s">
        <v>22</v>
      </c>
      <c r="C86" t="s">
        <v>72</v>
      </c>
      <c r="D86">
        <v>1399.26</v>
      </c>
      <c r="E86">
        <f t="shared" si="2"/>
        <v>1.3992599999999999</v>
      </c>
      <c r="F86">
        <v>178457.7</v>
      </c>
      <c r="G86">
        <v>65502.14</v>
      </c>
      <c r="H86" s="1">
        <v>45312</v>
      </c>
      <c r="I86">
        <f t="shared" si="3"/>
        <v>2024</v>
      </c>
    </row>
    <row r="87" spans="1:9" x14ac:dyDescent="0.3">
      <c r="A87" t="s">
        <v>21</v>
      </c>
      <c r="B87" t="s">
        <v>88</v>
      </c>
      <c r="C87" t="s">
        <v>24</v>
      </c>
      <c r="D87">
        <v>768.51</v>
      </c>
      <c r="E87">
        <f t="shared" si="2"/>
        <v>0.76851000000000003</v>
      </c>
      <c r="F87">
        <v>447127.11</v>
      </c>
      <c r="G87">
        <v>93224.01</v>
      </c>
      <c r="H87" s="1">
        <v>45137</v>
      </c>
      <c r="I87">
        <f t="shared" si="3"/>
        <v>2023</v>
      </c>
    </row>
    <row r="88" spans="1:9" x14ac:dyDescent="0.3">
      <c r="A88" t="s">
        <v>90</v>
      </c>
      <c r="B88" t="s">
        <v>32</v>
      </c>
      <c r="C88" t="s">
        <v>72</v>
      </c>
      <c r="D88">
        <v>698.06</v>
      </c>
      <c r="E88">
        <f t="shared" si="2"/>
        <v>0.6980599999999999</v>
      </c>
      <c r="F88">
        <v>1945146.42</v>
      </c>
      <c r="G88">
        <v>82203.89</v>
      </c>
      <c r="H88" s="1">
        <v>45297</v>
      </c>
      <c r="I88">
        <f t="shared" si="3"/>
        <v>2024</v>
      </c>
    </row>
    <row r="89" spans="1:9" x14ac:dyDescent="0.3">
      <c r="A89" t="s">
        <v>48</v>
      </c>
      <c r="B89" t="s">
        <v>84</v>
      </c>
      <c r="C89" t="s">
        <v>24</v>
      </c>
      <c r="D89">
        <v>4873.2299999999996</v>
      </c>
      <c r="E89">
        <f t="shared" si="2"/>
        <v>4.8732299999999995</v>
      </c>
      <c r="F89">
        <v>1684940.71</v>
      </c>
      <c r="G89">
        <v>78430.070000000007</v>
      </c>
      <c r="H89" s="1">
        <v>45031</v>
      </c>
      <c r="I89">
        <f t="shared" si="3"/>
        <v>2023</v>
      </c>
    </row>
    <row r="90" spans="1:9" x14ac:dyDescent="0.3">
      <c r="A90" t="s">
        <v>90</v>
      </c>
      <c r="B90" t="s">
        <v>22</v>
      </c>
      <c r="C90" t="s">
        <v>34</v>
      </c>
      <c r="D90">
        <v>1761.97</v>
      </c>
      <c r="E90">
        <f t="shared" si="2"/>
        <v>1.76197</v>
      </c>
      <c r="F90">
        <v>3476854.88</v>
      </c>
      <c r="G90">
        <v>52180.3</v>
      </c>
      <c r="H90" s="1">
        <v>45100</v>
      </c>
      <c r="I90">
        <f t="shared" si="3"/>
        <v>2023</v>
      </c>
    </row>
    <row r="91" spans="1:9" x14ac:dyDescent="0.3">
      <c r="A91" t="s">
        <v>48</v>
      </c>
      <c r="B91" t="s">
        <v>84</v>
      </c>
      <c r="C91" t="s">
        <v>24</v>
      </c>
      <c r="D91">
        <v>853.5</v>
      </c>
      <c r="E91">
        <f t="shared" si="2"/>
        <v>0.85350000000000004</v>
      </c>
      <c r="F91">
        <v>1780451.36</v>
      </c>
      <c r="G91">
        <v>95238.12</v>
      </c>
      <c r="H91" s="1">
        <v>45223</v>
      </c>
      <c r="I91">
        <f t="shared" si="3"/>
        <v>2023</v>
      </c>
    </row>
    <row r="92" spans="1:9" x14ac:dyDescent="0.3">
      <c r="A92" t="s">
        <v>90</v>
      </c>
      <c r="B92" t="s">
        <v>22</v>
      </c>
      <c r="C92" t="s">
        <v>24</v>
      </c>
      <c r="D92">
        <v>1318.4</v>
      </c>
      <c r="E92">
        <f t="shared" si="2"/>
        <v>1.3184</v>
      </c>
      <c r="F92">
        <v>86179.06</v>
      </c>
      <c r="G92">
        <v>5480.61</v>
      </c>
      <c r="H92" s="1">
        <v>45057</v>
      </c>
      <c r="I92">
        <f t="shared" si="3"/>
        <v>2023</v>
      </c>
    </row>
    <row r="93" spans="1:9" x14ac:dyDescent="0.3">
      <c r="A93" t="s">
        <v>54</v>
      </c>
      <c r="B93" t="s">
        <v>22</v>
      </c>
      <c r="C93" t="s">
        <v>72</v>
      </c>
      <c r="D93">
        <v>670.65</v>
      </c>
      <c r="E93">
        <f t="shared" si="2"/>
        <v>0.67064999999999997</v>
      </c>
      <c r="F93">
        <v>149853.39000000001</v>
      </c>
      <c r="G93">
        <v>73970.75</v>
      </c>
      <c r="H93" s="1">
        <v>45300</v>
      </c>
      <c r="I93">
        <f t="shared" si="3"/>
        <v>2024</v>
      </c>
    </row>
    <row r="94" spans="1:9" x14ac:dyDescent="0.3">
      <c r="A94" t="s">
        <v>48</v>
      </c>
      <c r="B94" t="s">
        <v>22</v>
      </c>
      <c r="C94" t="s">
        <v>72</v>
      </c>
      <c r="D94">
        <v>4720.97</v>
      </c>
      <c r="E94">
        <f t="shared" si="2"/>
        <v>4.7209700000000003</v>
      </c>
      <c r="F94">
        <v>1021542.37</v>
      </c>
      <c r="G94">
        <v>49150.16</v>
      </c>
      <c r="H94" s="1">
        <v>45073</v>
      </c>
      <c r="I94">
        <f t="shared" si="3"/>
        <v>2023</v>
      </c>
    </row>
    <row r="95" spans="1:9" x14ac:dyDescent="0.3">
      <c r="A95" t="s">
        <v>44</v>
      </c>
      <c r="B95" t="s">
        <v>80</v>
      </c>
      <c r="C95" t="s">
        <v>34</v>
      </c>
      <c r="D95">
        <v>1218.0899999999999</v>
      </c>
      <c r="E95">
        <f t="shared" si="2"/>
        <v>1.2180899999999999</v>
      </c>
      <c r="F95">
        <v>2246011.06</v>
      </c>
      <c r="G95">
        <v>30276.720000000001</v>
      </c>
      <c r="H95" s="1">
        <v>45021</v>
      </c>
      <c r="I95">
        <f t="shared" si="3"/>
        <v>2023</v>
      </c>
    </row>
    <row r="96" spans="1:9" x14ac:dyDescent="0.3">
      <c r="A96" t="s">
        <v>54</v>
      </c>
      <c r="B96" t="s">
        <v>37</v>
      </c>
      <c r="C96" t="s">
        <v>34</v>
      </c>
      <c r="D96">
        <v>3659.9</v>
      </c>
      <c r="E96">
        <f t="shared" si="2"/>
        <v>3.6598999999999999</v>
      </c>
      <c r="F96">
        <v>1846530.81</v>
      </c>
      <c r="G96">
        <v>71720.75</v>
      </c>
      <c r="H96" s="1">
        <v>45260</v>
      </c>
      <c r="I96">
        <f t="shared" si="3"/>
        <v>2023</v>
      </c>
    </row>
    <row r="97" spans="1:9" x14ac:dyDescent="0.3">
      <c r="A97" t="s">
        <v>90</v>
      </c>
      <c r="B97" t="s">
        <v>84</v>
      </c>
      <c r="C97" t="s">
        <v>34</v>
      </c>
      <c r="D97">
        <v>692.25</v>
      </c>
      <c r="E97">
        <f t="shared" si="2"/>
        <v>0.69225000000000003</v>
      </c>
      <c r="F97">
        <v>166173.5</v>
      </c>
      <c r="G97">
        <v>76433.17</v>
      </c>
      <c r="H97" s="1">
        <v>45226</v>
      </c>
      <c r="I97">
        <f t="shared" si="3"/>
        <v>2023</v>
      </c>
    </row>
    <row r="98" spans="1:9" x14ac:dyDescent="0.3">
      <c r="A98" t="s">
        <v>21</v>
      </c>
      <c r="B98" t="s">
        <v>80</v>
      </c>
      <c r="C98" t="s">
        <v>34</v>
      </c>
      <c r="D98">
        <v>320.42</v>
      </c>
      <c r="E98">
        <f t="shared" si="2"/>
        <v>0.32042000000000004</v>
      </c>
      <c r="F98">
        <v>163208.94</v>
      </c>
      <c r="G98">
        <v>21053.39</v>
      </c>
      <c r="H98" s="1">
        <v>45214</v>
      </c>
      <c r="I98">
        <f t="shared" si="3"/>
        <v>2023</v>
      </c>
    </row>
    <row r="99" spans="1:9" x14ac:dyDescent="0.3">
      <c r="A99" t="s">
        <v>31</v>
      </c>
      <c r="B99" t="s">
        <v>84</v>
      </c>
      <c r="C99" t="s">
        <v>72</v>
      </c>
      <c r="D99">
        <v>1821.95</v>
      </c>
      <c r="E99">
        <f t="shared" si="2"/>
        <v>1.82195</v>
      </c>
      <c r="F99">
        <v>476825.81</v>
      </c>
      <c r="G99">
        <v>34821.35</v>
      </c>
      <c r="H99" s="1">
        <v>45018</v>
      </c>
      <c r="I99">
        <f t="shared" si="3"/>
        <v>2023</v>
      </c>
    </row>
    <row r="100" spans="1:9" x14ac:dyDescent="0.3">
      <c r="A100" t="s">
        <v>21</v>
      </c>
      <c r="B100" t="s">
        <v>88</v>
      </c>
      <c r="C100" t="s">
        <v>72</v>
      </c>
      <c r="D100">
        <v>1183.6199999999999</v>
      </c>
      <c r="E100">
        <f t="shared" si="2"/>
        <v>1.1836199999999999</v>
      </c>
      <c r="F100">
        <v>108954.11</v>
      </c>
      <c r="G100">
        <v>97011.26</v>
      </c>
      <c r="H100" s="1">
        <v>45349</v>
      </c>
      <c r="I100">
        <f t="shared" si="3"/>
        <v>2024</v>
      </c>
    </row>
    <row r="101" spans="1:9" x14ac:dyDescent="0.3">
      <c r="A101" t="s">
        <v>39</v>
      </c>
      <c r="C101" t="s">
        <v>72</v>
      </c>
      <c r="D101">
        <v>2646.41</v>
      </c>
      <c r="E101">
        <f t="shared" si="2"/>
        <v>2.6464099999999999</v>
      </c>
      <c r="G101">
        <v>41699.69</v>
      </c>
      <c r="H101" s="1">
        <v>45236</v>
      </c>
      <c r="I101">
        <f t="shared" si="3"/>
        <v>2023</v>
      </c>
    </row>
    <row r="102" spans="1:9" x14ac:dyDescent="0.3">
      <c r="A102" t="s">
        <v>58</v>
      </c>
      <c r="B102" t="s">
        <v>78</v>
      </c>
      <c r="C102" t="s">
        <v>24</v>
      </c>
      <c r="D102">
        <v>139.6</v>
      </c>
      <c r="E102">
        <f t="shared" si="2"/>
        <v>0.1396</v>
      </c>
      <c r="F102">
        <v>104828.04</v>
      </c>
      <c r="G102">
        <v>45975.91</v>
      </c>
      <c r="H102" s="1">
        <v>45209</v>
      </c>
      <c r="I102">
        <f t="shared" si="3"/>
        <v>2023</v>
      </c>
    </row>
    <row r="103" spans="1:9" x14ac:dyDescent="0.3">
      <c r="B103" t="s">
        <v>78</v>
      </c>
      <c r="C103" t="s">
        <v>24</v>
      </c>
      <c r="D103">
        <v>4066.49</v>
      </c>
      <c r="E103">
        <f t="shared" si="2"/>
        <v>4.0664899999999999</v>
      </c>
      <c r="F103">
        <v>1308229.68</v>
      </c>
      <c r="G103">
        <v>6272.64</v>
      </c>
      <c r="H103" s="1">
        <v>45347</v>
      </c>
      <c r="I103">
        <f t="shared" si="3"/>
        <v>2024</v>
      </c>
    </row>
    <row r="104" spans="1:9" x14ac:dyDescent="0.3">
      <c r="A104" t="s">
        <v>48</v>
      </c>
      <c r="B104" t="s">
        <v>32</v>
      </c>
      <c r="C104" t="s">
        <v>24</v>
      </c>
      <c r="D104">
        <v>2187.9</v>
      </c>
      <c r="E104">
        <f t="shared" si="2"/>
        <v>2.1879</v>
      </c>
      <c r="G104" t="s">
        <v>59</v>
      </c>
      <c r="H104" s="1">
        <v>45223</v>
      </c>
      <c r="I104">
        <f t="shared" si="3"/>
        <v>2023</v>
      </c>
    </row>
    <row r="105" spans="1:9" x14ac:dyDescent="0.3">
      <c r="A105" t="s">
        <v>31</v>
      </c>
      <c r="B105" t="s">
        <v>55</v>
      </c>
      <c r="C105" t="s">
        <v>34</v>
      </c>
      <c r="D105">
        <v>2734.26</v>
      </c>
      <c r="E105">
        <f t="shared" si="2"/>
        <v>2.7342600000000004</v>
      </c>
      <c r="F105">
        <v>65865.59</v>
      </c>
      <c r="G105">
        <v>67813.67</v>
      </c>
      <c r="H105" s="1">
        <v>45249</v>
      </c>
      <c r="I105">
        <f t="shared" si="3"/>
        <v>2023</v>
      </c>
    </row>
    <row r="106" spans="1:9" x14ac:dyDescent="0.3">
      <c r="A106" t="s">
        <v>48</v>
      </c>
      <c r="B106" t="s">
        <v>55</v>
      </c>
      <c r="C106" t="s">
        <v>72</v>
      </c>
      <c r="D106">
        <v>3712.72</v>
      </c>
      <c r="E106">
        <f t="shared" si="2"/>
        <v>3.71272</v>
      </c>
      <c r="F106">
        <v>5811807.6100000003</v>
      </c>
      <c r="G106">
        <v>63180.24</v>
      </c>
      <c r="H106" s="1">
        <v>45183</v>
      </c>
      <c r="I106">
        <f t="shared" si="3"/>
        <v>2023</v>
      </c>
    </row>
    <row r="107" spans="1:9" x14ac:dyDescent="0.3">
      <c r="A107" t="s">
        <v>59</v>
      </c>
      <c r="B107" t="s">
        <v>84</v>
      </c>
      <c r="C107" t="s">
        <v>24</v>
      </c>
      <c r="D107">
        <v>3733.09</v>
      </c>
      <c r="E107">
        <f t="shared" si="2"/>
        <v>3.7330900000000002</v>
      </c>
      <c r="F107">
        <v>463657.24</v>
      </c>
      <c r="G107">
        <v>10047.26</v>
      </c>
      <c r="H107" s="1">
        <v>45072</v>
      </c>
      <c r="I107">
        <f t="shared" si="3"/>
        <v>2023</v>
      </c>
    </row>
    <row r="108" spans="1:9" x14ac:dyDescent="0.3">
      <c r="A108" t="s">
        <v>65</v>
      </c>
      <c r="B108" t="s">
        <v>55</v>
      </c>
      <c r="C108" t="s">
        <v>72</v>
      </c>
      <c r="D108">
        <v>1727.03</v>
      </c>
      <c r="E108">
        <f t="shared" si="2"/>
        <v>1.7270300000000001</v>
      </c>
      <c r="F108">
        <v>356674.01</v>
      </c>
      <c r="G108">
        <v>4752.76</v>
      </c>
      <c r="H108" s="1">
        <v>45185</v>
      </c>
      <c r="I108">
        <f t="shared" si="3"/>
        <v>2023</v>
      </c>
    </row>
    <row r="109" spans="1:9" x14ac:dyDescent="0.3">
      <c r="A109" t="s">
        <v>48</v>
      </c>
      <c r="B109" t="s">
        <v>32</v>
      </c>
      <c r="C109" t="s">
        <v>34</v>
      </c>
      <c r="D109">
        <v>3636.2</v>
      </c>
      <c r="E109">
        <f t="shared" si="2"/>
        <v>3.6361999999999997</v>
      </c>
      <c r="F109">
        <v>850691.9</v>
      </c>
      <c r="G109">
        <v>16127.07</v>
      </c>
      <c r="H109" s="1">
        <v>45086</v>
      </c>
      <c r="I109">
        <f t="shared" si="3"/>
        <v>2023</v>
      </c>
    </row>
    <row r="110" spans="1:9" x14ac:dyDescent="0.3">
      <c r="A110" t="s">
        <v>86</v>
      </c>
      <c r="C110" t="s">
        <v>72</v>
      </c>
      <c r="D110">
        <v>3191.67</v>
      </c>
      <c r="E110">
        <f t="shared" si="2"/>
        <v>3.1916700000000002</v>
      </c>
      <c r="F110">
        <v>1860108.79</v>
      </c>
      <c r="G110">
        <v>17416.54</v>
      </c>
      <c r="H110" s="1">
        <v>45193</v>
      </c>
      <c r="I110">
        <f t="shared" si="3"/>
        <v>2023</v>
      </c>
    </row>
    <row r="111" spans="1:9" x14ac:dyDescent="0.3">
      <c r="A111" t="s">
        <v>58</v>
      </c>
      <c r="B111" t="s">
        <v>84</v>
      </c>
      <c r="C111" t="s">
        <v>72</v>
      </c>
      <c r="D111" t="s">
        <v>59</v>
      </c>
      <c r="E111" t="e">
        <f t="shared" si="2"/>
        <v>#VALUE!</v>
      </c>
      <c r="G111">
        <v>32207.16</v>
      </c>
      <c r="H111" s="1">
        <v>45374</v>
      </c>
      <c r="I111">
        <f t="shared" si="3"/>
        <v>2024</v>
      </c>
    </row>
    <row r="112" spans="1:9" x14ac:dyDescent="0.3">
      <c r="A112" t="s">
        <v>65</v>
      </c>
      <c r="B112" t="s">
        <v>40</v>
      </c>
      <c r="C112" t="s">
        <v>72</v>
      </c>
      <c r="D112">
        <v>726.52</v>
      </c>
      <c r="E112">
        <f t="shared" si="2"/>
        <v>0.72651999999999994</v>
      </c>
      <c r="F112">
        <v>1314813.18</v>
      </c>
      <c r="G112">
        <v>89853.58</v>
      </c>
      <c r="H112" s="1">
        <v>45131</v>
      </c>
      <c r="I112">
        <f t="shared" si="3"/>
        <v>2023</v>
      </c>
    </row>
    <row r="113" spans="1:9" x14ac:dyDescent="0.3">
      <c r="B113" t="s">
        <v>22</v>
      </c>
      <c r="C113" t="s">
        <v>72</v>
      </c>
      <c r="D113">
        <v>2549.1799999999998</v>
      </c>
      <c r="E113">
        <f t="shared" si="2"/>
        <v>2.5491799999999998</v>
      </c>
      <c r="F113">
        <v>8144265.5700000003</v>
      </c>
      <c r="G113">
        <v>38294.15</v>
      </c>
      <c r="H113" s="1">
        <v>45354</v>
      </c>
      <c r="I113">
        <f t="shared" si="3"/>
        <v>2024</v>
      </c>
    </row>
    <row r="114" spans="1:9" x14ac:dyDescent="0.3">
      <c r="A114" t="s">
        <v>31</v>
      </c>
      <c r="B114" t="s">
        <v>84</v>
      </c>
      <c r="C114" t="s">
        <v>34</v>
      </c>
      <c r="D114">
        <v>3429.28</v>
      </c>
      <c r="E114">
        <f t="shared" si="2"/>
        <v>3.4292800000000003</v>
      </c>
      <c r="F114">
        <v>3264068.26</v>
      </c>
      <c r="G114">
        <v>66193.37</v>
      </c>
      <c r="H114" s="1">
        <v>45267</v>
      </c>
      <c r="I114">
        <f t="shared" si="3"/>
        <v>2023</v>
      </c>
    </row>
    <row r="115" spans="1:9" x14ac:dyDescent="0.3">
      <c r="A115" t="s">
        <v>31</v>
      </c>
      <c r="B115" t="s">
        <v>63</v>
      </c>
      <c r="C115" t="s">
        <v>72</v>
      </c>
      <c r="D115">
        <v>2917.9</v>
      </c>
      <c r="E115">
        <f t="shared" si="2"/>
        <v>2.9178999999999999</v>
      </c>
      <c r="F115">
        <v>4695939.87</v>
      </c>
      <c r="G115">
        <v>99682.92</v>
      </c>
      <c r="H115" s="1">
        <v>45319</v>
      </c>
      <c r="I115">
        <f t="shared" si="3"/>
        <v>2024</v>
      </c>
    </row>
    <row r="116" spans="1:9" x14ac:dyDescent="0.3">
      <c r="A116" t="s">
        <v>58</v>
      </c>
      <c r="B116" t="s">
        <v>80</v>
      </c>
      <c r="C116" t="s">
        <v>72</v>
      </c>
      <c r="D116">
        <v>479.87</v>
      </c>
      <c r="E116">
        <f t="shared" si="2"/>
        <v>0.47987000000000002</v>
      </c>
      <c r="F116">
        <v>210884.2</v>
      </c>
      <c r="G116">
        <v>35172.120000000003</v>
      </c>
      <c r="H116" s="1">
        <v>45082</v>
      </c>
      <c r="I116">
        <f t="shared" si="3"/>
        <v>2023</v>
      </c>
    </row>
    <row r="117" spans="1:9" x14ac:dyDescent="0.3">
      <c r="A117" t="s">
        <v>44</v>
      </c>
      <c r="B117" t="s">
        <v>40</v>
      </c>
      <c r="C117" t="s">
        <v>24</v>
      </c>
      <c r="D117">
        <v>4814.62</v>
      </c>
      <c r="E117">
        <f t="shared" si="2"/>
        <v>4.8146199999999997</v>
      </c>
      <c r="F117">
        <v>301849.71000000002</v>
      </c>
      <c r="G117">
        <v>96500.09</v>
      </c>
      <c r="H117" s="1">
        <v>45085</v>
      </c>
      <c r="I117">
        <f t="shared" si="3"/>
        <v>2023</v>
      </c>
    </row>
    <row r="118" spans="1:9" x14ac:dyDescent="0.3">
      <c r="A118" t="s">
        <v>54</v>
      </c>
      <c r="B118" t="s">
        <v>22</v>
      </c>
      <c r="C118" t="s">
        <v>72</v>
      </c>
      <c r="D118">
        <v>4574.2299999999996</v>
      </c>
      <c r="E118">
        <f t="shared" si="2"/>
        <v>4.5742299999999991</v>
      </c>
      <c r="F118">
        <v>2627350.7999999998</v>
      </c>
      <c r="G118">
        <v>14234.35</v>
      </c>
      <c r="H118" s="1">
        <v>45366</v>
      </c>
      <c r="I118">
        <f t="shared" si="3"/>
        <v>2024</v>
      </c>
    </row>
    <row r="119" spans="1:9" x14ac:dyDescent="0.3">
      <c r="A119" t="s">
        <v>39</v>
      </c>
      <c r="B119" t="s">
        <v>22</v>
      </c>
      <c r="C119" t="s">
        <v>24</v>
      </c>
      <c r="D119">
        <v>3094.39</v>
      </c>
      <c r="E119">
        <f t="shared" si="2"/>
        <v>3.0943899999999998</v>
      </c>
      <c r="F119">
        <v>732514.52</v>
      </c>
      <c r="G119" t="s">
        <v>37</v>
      </c>
      <c r="H119" s="1">
        <v>45160</v>
      </c>
      <c r="I119">
        <f t="shared" si="3"/>
        <v>2023</v>
      </c>
    </row>
    <row r="120" spans="1:9" x14ac:dyDescent="0.3">
      <c r="A120" t="s">
        <v>39</v>
      </c>
      <c r="B120" t="s">
        <v>22</v>
      </c>
      <c r="C120" t="s">
        <v>24</v>
      </c>
      <c r="D120">
        <v>1039.3599999999999</v>
      </c>
      <c r="E120">
        <f t="shared" si="2"/>
        <v>1.0393599999999998</v>
      </c>
      <c r="F120">
        <v>790670.15</v>
      </c>
      <c r="G120">
        <v>51835.28</v>
      </c>
      <c r="H120" s="1">
        <v>45156</v>
      </c>
      <c r="I120">
        <f t="shared" si="3"/>
        <v>2023</v>
      </c>
    </row>
    <row r="121" spans="1:9" x14ac:dyDescent="0.3">
      <c r="A121" t="s">
        <v>54</v>
      </c>
      <c r="B121" t="s">
        <v>84</v>
      </c>
      <c r="C121" t="s">
        <v>34</v>
      </c>
      <c r="D121" t="s">
        <v>59</v>
      </c>
      <c r="E121" t="e">
        <f t="shared" si="2"/>
        <v>#VALUE!</v>
      </c>
      <c r="G121">
        <v>58584.72</v>
      </c>
      <c r="H121" s="1">
        <v>45109</v>
      </c>
      <c r="I121">
        <f t="shared" si="3"/>
        <v>2023</v>
      </c>
    </row>
    <row r="122" spans="1:9" x14ac:dyDescent="0.3">
      <c r="A122" t="s">
        <v>90</v>
      </c>
      <c r="B122" t="s">
        <v>88</v>
      </c>
      <c r="C122" t="s">
        <v>34</v>
      </c>
      <c r="D122">
        <v>4109.45</v>
      </c>
      <c r="E122">
        <f t="shared" si="2"/>
        <v>4.1094499999999998</v>
      </c>
      <c r="F122">
        <v>1038873.89</v>
      </c>
      <c r="G122">
        <v>68757.33</v>
      </c>
      <c r="H122" s="1">
        <v>45161</v>
      </c>
      <c r="I122">
        <f t="shared" si="3"/>
        <v>2023</v>
      </c>
    </row>
    <row r="123" spans="1:9" x14ac:dyDescent="0.3">
      <c r="A123" t="s">
        <v>54</v>
      </c>
      <c r="B123" t="s">
        <v>78</v>
      </c>
      <c r="C123" t="s">
        <v>24</v>
      </c>
      <c r="D123">
        <v>724.93</v>
      </c>
      <c r="E123">
        <f t="shared" si="2"/>
        <v>0.72492999999999996</v>
      </c>
      <c r="F123">
        <v>322760.58</v>
      </c>
      <c r="G123">
        <v>58209.77</v>
      </c>
      <c r="H123" s="1">
        <v>45201</v>
      </c>
      <c r="I123">
        <f t="shared" si="3"/>
        <v>2023</v>
      </c>
    </row>
    <row r="124" spans="1:9" x14ac:dyDescent="0.3">
      <c r="A124" t="s">
        <v>65</v>
      </c>
      <c r="B124" t="s">
        <v>88</v>
      </c>
      <c r="C124" t="s">
        <v>72</v>
      </c>
      <c r="E124">
        <f t="shared" si="2"/>
        <v>0</v>
      </c>
      <c r="G124">
        <v>10101.719999999999</v>
      </c>
      <c r="H124" s="1">
        <v>45351</v>
      </c>
      <c r="I124">
        <f t="shared" si="3"/>
        <v>2024</v>
      </c>
    </row>
    <row r="125" spans="1:9" x14ac:dyDescent="0.3">
      <c r="A125" t="s">
        <v>21</v>
      </c>
      <c r="B125" t="s">
        <v>37</v>
      </c>
      <c r="C125" t="s">
        <v>34</v>
      </c>
      <c r="D125">
        <v>1723.46</v>
      </c>
      <c r="E125">
        <f t="shared" si="2"/>
        <v>1.72346</v>
      </c>
      <c r="G125">
        <v>65767.789999999994</v>
      </c>
      <c r="H125" s="1">
        <v>45237</v>
      </c>
      <c r="I125">
        <f t="shared" si="3"/>
        <v>2023</v>
      </c>
    </row>
    <row r="126" spans="1:9" x14ac:dyDescent="0.3">
      <c r="A126" t="s">
        <v>21</v>
      </c>
      <c r="B126" t="s">
        <v>55</v>
      </c>
      <c r="C126" t="s">
        <v>24</v>
      </c>
      <c r="D126">
        <v>2260.06</v>
      </c>
      <c r="E126">
        <f t="shared" si="2"/>
        <v>2.2600599999999997</v>
      </c>
      <c r="F126">
        <v>5354259.33</v>
      </c>
      <c r="G126">
        <v>85529.09</v>
      </c>
      <c r="H126" s="1">
        <v>45119</v>
      </c>
      <c r="I126">
        <f t="shared" si="3"/>
        <v>2023</v>
      </c>
    </row>
    <row r="127" spans="1:9" x14ac:dyDescent="0.3">
      <c r="A127" t="s">
        <v>86</v>
      </c>
      <c r="B127" t="s">
        <v>63</v>
      </c>
      <c r="C127" t="s">
        <v>24</v>
      </c>
      <c r="D127">
        <v>4518.04</v>
      </c>
      <c r="E127">
        <f t="shared" si="2"/>
        <v>4.5180400000000001</v>
      </c>
      <c r="F127">
        <v>2648534.69</v>
      </c>
      <c r="G127">
        <v>33049.519999999997</v>
      </c>
      <c r="H127" s="1">
        <v>45283</v>
      </c>
      <c r="I127">
        <f t="shared" si="3"/>
        <v>2023</v>
      </c>
    </row>
    <row r="128" spans="1:9" x14ac:dyDescent="0.3">
      <c r="A128" t="s">
        <v>39</v>
      </c>
      <c r="B128" t="s">
        <v>32</v>
      </c>
      <c r="C128" t="s">
        <v>24</v>
      </c>
      <c r="D128">
        <v>1928.3</v>
      </c>
      <c r="E128">
        <f t="shared" si="2"/>
        <v>1.9282999999999999</v>
      </c>
      <c r="F128">
        <v>486799.33</v>
      </c>
      <c r="G128">
        <v>23065.06</v>
      </c>
      <c r="H128" s="1">
        <v>45254</v>
      </c>
      <c r="I128">
        <f t="shared" si="3"/>
        <v>2023</v>
      </c>
    </row>
    <row r="129" spans="1:9" x14ac:dyDescent="0.3">
      <c r="B129" t="s">
        <v>40</v>
      </c>
      <c r="C129" t="s">
        <v>72</v>
      </c>
      <c r="D129">
        <v>2243.27</v>
      </c>
      <c r="E129">
        <f t="shared" si="2"/>
        <v>2.2432699999999999</v>
      </c>
      <c r="F129">
        <v>3182114.39</v>
      </c>
      <c r="G129">
        <v>24732.47</v>
      </c>
      <c r="H129" s="1">
        <v>45059</v>
      </c>
      <c r="I129">
        <f t="shared" si="3"/>
        <v>2023</v>
      </c>
    </row>
    <row r="130" spans="1:9" x14ac:dyDescent="0.3">
      <c r="A130" t="s">
        <v>44</v>
      </c>
      <c r="B130" t="s">
        <v>88</v>
      </c>
      <c r="C130" t="s">
        <v>37</v>
      </c>
      <c r="D130">
        <v>3108.62</v>
      </c>
      <c r="E130">
        <f t="shared" si="2"/>
        <v>3.1086199999999997</v>
      </c>
      <c r="F130">
        <v>1220009.01</v>
      </c>
      <c r="G130">
        <v>47237.33</v>
      </c>
      <c r="H130" s="1">
        <v>45122</v>
      </c>
      <c r="I130">
        <f t="shared" si="3"/>
        <v>2023</v>
      </c>
    </row>
    <row r="131" spans="1:9" x14ac:dyDescent="0.3">
      <c r="A131" t="s">
        <v>65</v>
      </c>
      <c r="B131" t="s">
        <v>78</v>
      </c>
      <c r="C131" t="s">
        <v>72</v>
      </c>
      <c r="D131">
        <v>1661.09</v>
      </c>
      <c r="E131">
        <f t="shared" ref="E131:E194" si="4">D131/1000</f>
        <v>1.66109</v>
      </c>
      <c r="F131">
        <v>1717674.37</v>
      </c>
      <c r="G131">
        <v>29218.65</v>
      </c>
      <c r="H131" s="1">
        <v>45223</v>
      </c>
      <c r="I131">
        <f t="shared" ref="I131:I194" si="5">YEAR(H131)</f>
        <v>2023</v>
      </c>
    </row>
    <row r="132" spans="1:9" x14ac:dyDescent="0.3">
      <c r="A132" t="s">
        <v>31</v>
      </c>
      <c r="B132" t="s">
        <v>55</v>
      </c>
      <c r="C132" t="s">
        <v>24</v>
      </c>
      <c r="E132">
        <f t="shared" si="4"/>
        <v>0</v>
      </c>
      <c r="G132">
        <v>45231.19</v>
      </c>
      <c r="H132" s="1">
        <v>45197</v>
      </c>
      <c r="I132">
        <f t="shared" si="5"/>
        <v>2023</v>
      </c>
    </row>
    <row r="133" spans="1:9" x14ac:dyDescent="0.3">
      <c r="A133" t="s">
        <v>48</v>
      </c>
      <c r="B133" t="s">
        <v>49</v>
      </c>
      <c r="C133" t="s">
        <v>24</v>
      </c>
      <c r="D133">
        <v>1461.41</v>
      </c>
      <c r="E133">
        <f t="shared" si="4"/>
        <v>1.4614100000000001</v>
      </c>
      <c r="F133">
        <v>1500977.97</v>
      </c>
      <c r="G133">
        <v>42836.25</v>
      </c>
      <c r="H133" s="1">
        <v>45035</v>
      </c>
      <c r="I133">
        <f t="shared" si="5"/>
        <v>2023</v>
      </c>
    </row>
    <row r="134" spans="1:9" x14ac:dyDescent="0.3">
      <c r="A134" t="s">
        <v>58</v>
      </c>
      <c r="B134" t="s">
        <v>40</v>
      </c>
      <c r="C134" t="s">
        <v>72</v>
      </c>
      <c r="D134">
        <v>3010.63</v>
      </c>
      <c r="E134">
        <f t="shared" si="4"/>
        <v>3.0106299999999999</v>
      </c>
      <c r="F134">
        <v>2023071.71</v>
      </c>
      <c r="G134">
        <v>2342.54</v>
      </c>
      <c r="H134" s="1">
        <v>45155</v>
      </c>
      <c r="I134">
        <f t="shared" si="5"/>
        <v>2023</v>
      </c>
    </row>
    <row r="135" spans="1:9" x14ac:dyDescent="0.3">
      <c r="A135" t="s">
        <v>90</v>
      </c>
      <c r="B135" t="s">
        <v>78</v>
      </c>
      <c r="C135" t="s">
        <v>24</v>
      </c>
      <c r="D135">
        <v>4643.4399999999996</v>
      </c>
      <c r="E135">
        <f t="shared" si="4"/>
        <v>4.64344</v>
      </c>
      <c r="F135">
        <v>2093259.04</v>
      </c>
      <c r="G135">
        <v>14634.16</v>
      </c>
      <c r="H135" s="1">
        <v>45058</v>
      </c>
      <c r="I135">
        <f t="shared" si="5"/>
        <v>2023</v>
      </c>
    </row>
    <row r="136" spans="1:9" x14ac:dyDescent="0.3">
      <c r="A136" t="s">
        <v>58</v>
      </c>
      <c r="B136" t="s">
        <v>32</v>
      </c>
      <c r="C136" t="s">
        <v>24</v>
      </c>
      <c r="D136">
        <v>2110.27</v>
      </c>
      <c r="E136">
        <f t="shared" si="4"/>
        <v>2.1102699999999999</v>
      </c>
      <c r="F136">
        <v>4566968.68</v>
      </c>
      <c r="G136">
        <v>33799.449999999997</v>
      </c>
      <c r="H136" s="1">
        <v>45281</v>
      </c>
      <c r="I136">
        <f t="shared" si="5"/>
        <v>2023</v>
      </c>
    </row>
    <row r="137" spans="1:9" x14ac:dyDescent="0.3">
      <c r="A137" t="s">
        <v>21</v>
      </c>
      <c r="B137" t="s">
        <v>32</v>
      </c>
      <c r="C137" t="s">
        <v>37</v>
      </c>
      <c r="D137">
        <v>816.61</v>
      </c>
      <c r="E137">
        <f t="shared" si="4"/>
        <v>0.81661000000000006</v>
      </c>
      <c r="F137">
        <v>2164712.0099999998</v>
      </c>
      <c r="H137" s="1">
        <v>45378</v>
      </c>
      <c r="I137">
        <f t="shared" si="5"/>
        <v>2024</v>
      </c>
    </row>
    <row r="138" spans="1:9" x14ac:dyDescent="0.3">
      <c r="A138" t="s">
        <v>37</v>
      </c>
      <c r="B138" t="s">
        <v>55</v>
      </c>
      <c r="C138" t="s">
        <v>72</v>
      </c>
      <c r="D138">
        <v>4594.6099999999997</v>
      </c>
      <c r="E138">
        <f t="shared" si="4"/>
        <v>4.5946099999999994</v>
      </c>
      <c r="F138">
        <v>8440608.7100000009</v>
      </c>
      <c r="G138">
        <v>23324.16</v>
      </c>
      <c r="H138" s="1">
        <v>45029</v>
      </c>
      <c r="I138">
        <f t="shared" si="5"/>
        <v>2023</v>
      </c>
    </row>
    <row r="139" spans="1:9" x14ac:dyDescent="0.3">
      <c r="A139" t="s">
        <v>48</v>
      </c>
      <c r="B139" t="s">
        <v>55</v>
      </c>
      <c r="C139" t="s">
        <v>72</v>
      </c>
      <c r="D139">
        <v>4843.76</v>
      </c>
      <c r="E139">
        <f t="shared" si="4"/>
        <v>4.8437600000000005</v>
      </c>
      <c r="F139">
        <v>1705241.35</v>
      </c>
      <c r="G139">
        <v>49861.96</v>
      </c>
      <c r="H139" s="1">
        <v>45035</v>
      </c>
      <c r="I139">
        <f t="shared" si="5"/>
        <v>2023</v>
      </c>
    </row>
    <row r="140" spans="1:9" x14ac:dyDescent="0.3">
      <c r="A140" t="s">
        <v>54</v>
      </c>
      <c r="B140" t="s">
        <v>32</v>
      </c>
      <c r="D140">
        <v>149.24</v>
      </c>
      <c r="E140">
        <f t="shared" si="4"/>
        <v>0.14924000000000001</v>
      </c>
      <c r="F140">
        <v>307969.59999999998</v>
      </c>
      <c r="G140">
        <v>66100.7</v>
      </c>
      <c r="H140" s="1">
        <v>45299</v>
      </c>
      <c r="I140">
        <f t="shared" si="5"/>
        <v>2024</v>
      </c>
    </row>
    <row r="141" spans="1:9" x14ac:dyDescent="0.3">
      <c r="A141" t="s">
        <v>58</v>
      </c>
      <c r="B141" t="s">
        <v>49</v>
      </c>
      <c r="C141" t="s">
        <v>34</v>
      </c>
      <c r="D141">
        <v>1199.8</v>
      </c>
      <c r="E141">
        <f t="shared" si="4"/>
        <v>1.1998</v>
      </c>
      <c r="F141">
        <v>223577.33</v>
      </c>
      <c r="G141">
        <v>39422.949999999997</v>
      </c>
      <c r="H141" s="1">
        <v>45282</v>
      </c>
      <c r="I141">
        <f t="shared" si="5"/>
        <v>2023</v>
      </c>
    </row>
    <row r="142" spans="1:9" x14ac:dyDescent="0.3">
      <c r="A142" t="s">
        <v>65</v>
      </c>
      <c r="B142" t="s">
        <v>40</v>
      </c>
      <c r="C142" t="s">
        <v>72</v>
      </c>
      <c r="D142">
        <v>4700.29</v>
      </c>
      <c r="E142">
        <f t="shared" si="4"/>
        <v>4.7002899999999999</v>
      </c>
      <c r="F142">
        <v>772073.4</v>
      </c>
      <c r="G142">
        <v>72113.61</v>
      </c>
      <c r="H142" s="1">
        <v>45183</v>
      </c>
      <c r="I142">
        <f t="shared" si="5"/>
        <v>2023</v>
      </c>
    </row>
    <row r="143" spans="1:9" x14ac:dyDescent="0.3">
      <c r="A143" t="s">
        <v>54</v>
      </c>
      <c r="B143" t="s">
        <v>84</v>
      </c>
      <c r="C143" t="s">
        <v>72</v>
      </c>
      <c r="D143">
        <v>3836.8</v>
      </c>
      <c r="E143">
        <f t="shared" si="4"/>
        <v>3.8368000000000002</v>
      </c>
      <c r="G143">
        <v>8889.32</v>
      </c>
      <c r="H143" s="1">
        <v>45134</v>
      </c>
      <c r="I143">
        <f t="shared" si="5"/>
        <v>2023</v>
      </c>
    </row>
    <row r="144" spans="1:9" x14ac:dyDescent="0.3">
      <c r="A144" t="s">
        <v>31</v>
      </c>
      <c r="B144" t="s">
        <v>22</v>
      </c>
      <c r="C144" t="s">
        <v>24</v>
      </c>
      <c r="D144">
        <v>4141.1099999999997</v>
      </c>
      <c r="E144">
        <f t="shared" si="4"/>
        <v>4.1411099999999994</v>
      </c>
      <c r="F144">
        <v>434419</v>
      </c>
      <c r="G144">
        <v>59366.26</v>
      </c>
      <c r="H144" s="1">
        <v>45066</v>
      </c>
      <c r="I144">
        <f t="shared" si="5"/>
        <v>2023</v>
      </c>
    </row>
    <row r="145" spans="1:9" x14ac:dyDescent="0.3">
      <c r="A145" t="s">
        <v>54</v>
      </c>
      <c r="B145" t="s">
        <v>22</v>
      </c>
      <c r="C145" t="s">
        <v>34</v>
      </c>
      <c r="D145">
        <v>226.31</v>
      </c>
      <c r="E145">
        <f t="shared" si="4"/>
        <v>0.22631000000000001</v>
      </c>
      <c r="F145">
        <v>38592.51</v>
      </c>
      <c r="G145">
        <v>51198.96</v>
      </c>
      <c r="H145" s="1">
        <v>45178</v>
      </c>
      <c r="I145">
        <f t="shared" si="5"/>
        <v>2023</v>
      </c>
    </row>
    <row r="146" spans="1:9" x14ac:dyDescent="0.3">
      <c r="A146" t="s">
        <v>48</v>
      </c>
      <c r="B146" t="s">
        <v>78</v>
      </c>
      <c r="C146" t="s">
        <v>72</v>
      </c>
      <c r="D146">
        <v>982.32</v>
      </c>
      <c r="E146">
        <f t="shared" si="4"/>
        <v>0.98232000000000008</v>
      </c>
      <c r="F146">
        <v>1133614.47</v>
      </c>
      <c r="G146">
        <v>70777.06</v>
      </c>
      <c r="H146" s="1">
        <v>45276</v>
      </c>
      <c r="I146">
        <f t="shared" si="5"/>
        <v>2023</v>
      </c>
    </row>
    <row r="147" spans="1:9" x14ac:dyDescent="0.3">
      <c r="A147" t="s">
        <v>65</v>
      </c>
      <c r="B147" t="s">
        <v>88</v>
      </c>
      <c r="C147" t="s">
        <v>72</v>
      </c>
      <c r="D147">
        <v>2038.08</v>
      </c>
      <c r="E147">
        <f t="shared" si="4"/>
        <v>2.0380799999999999</v>
      </c>
      <c r="F147">
        <v>539850.71</v>
      </c>
      <c r="G147">
        <v>87785.54</v>
      </c>
      <c r="H147" t="s">
        <v>37</v>
      </c>
      <c r="I147" t="e">
        <f t="shared" si="5"/>
        <v>#VALUE!</v>
      </c>
    </row>
    <row r="148" spans="1:9" x14ac:dyDescent="0.3">
      <c r="A148" t="s">
        <v>21</v>
      </c>
      <c r="B148" t="s">
        <v>22</v>
      </c>
      <c r="C148" t="s">
        <v>34</v>
      </c>
      <c r="D148">
        <v>804.48</v>
      </c>
      <c r="E148">
        <f t="shared" si="4"/>
        <v>0.80447999999999997</v>
      </c>
      <c r="F148">
        <v>339139.81</v>
      </c>
      <c r="G148">
        <v>27546.34</v>
      </c>
      <c r="H148" s="1">
        <v>45253</v>
      </c>
      <c r="I148">
        <f t="shared" si="5"/>
        <v>2023</v>
      </c>
    </row>
    <row r="149" spans="1:9" x14ac:dyDescent="0.3">
      <c r="A149" t="s">
        <v>21</v>
      </c>
      <c r="B149" t="s">
        <v>59</v>
      </c>
      <c r="C149" t="s">
        <v>24</v>
      </c>
      <c r="D149">
        <v>2663.93</v>
      </c>
      <c r="E149">
        <f t="shared" si="4"/>
        <v>2.6639299999999997</v>
      </c>
      <c r="F149">
        <v>200054.22</v>
      </c>
      <c r="G149">
        <v>23376.92</v>
      </c>
      <c r="H149" s="1">
        <v>45223</v>
      </c>
      <c r="I149">
        <f t="shared" si="5"/>
        <v>2023</v>
      </c>
    </row>
    <row r="150" spans="1:9" x14ac:dyDescent="0.3">
      <c r="A150" t="s">
        <v>90</v>
      </c>
      <c r="B150" t="s">
        <v>22</v>
      </c>
      <c r="C150" t="s">
        <v>72</v>
      </c>
      <c r="D150">
        <v>3892.21</v>
      </c>
      <c r="E150">
        <f t="shared" si="4"/>
        <v>3.8922099999999999</v>
      </c>
      <c r="F150">
        <v>2948889.31</v>
      </c>
      <c r="G150">
        <v>35469.870000000003</v>
      </c>
      <c r="H150" s="1">
        <v>45022</v>
      </c>
      <c r="I150">
        <f t="shared" si="5"/>
        <v>2023</v>
      </c>
    </row>
    <row r="151" spans="1:9" x14ac:dyDescent="0.3">
      <c r="A151" t="s">
        <v>90</v>
      </c>
      <c r="B151" t="s">
        <v>37</v>
      </c>
      <c r="C151" t="s">
        <v>72</v>
      </c>
      <c r="D151">
        <v>2272.5500000000002</v>
      </c>
      <c r="E151">
        <f t="shared" si="4"/>
        <v>2.2725500000000003</v>
      </c>
      <c r="G151">
        <v>67294.48</v>
      </c>
      <c r="H151" s="1">
        <v>45105</v>
      </c>
      <c r="I151">
        <f t="shared" si="5"/>
        <v>2023</v>
      </c>
    </row>
    <row r="152" spans="1:9" x14ac:dyDescent="0.3">
      <c r="A152" t="s">
        <v>86</v>
      </c>
      <c r="B152" t="s">
        <v>63</v>
      </c>
      <c r="C152" t="s">
        <v>24</v>
      </c>
      <c r="D152">
        <v>1396.27</v>
      </c>
      <c r="E152">
        <f t="shared" si="4"/>
        <v>1.3962699999999999</v>
      </c>
      <c r="F152">
        <v>3664179.98</v>
      </c>
      <c r="G152">
        <v>79635.210000000006</v>
      </c>
      <c r="H152" s="1">
        <v>45340</v>
      </c>
      <c r="I152">
        <f t="shared" si="5"/>
        <v>2024</v>
      </c>
    </row>
    <row r="153" spans="1:9" x14ac:dyDescent="0.3">
      <c r="A153" t="s">
        <v>39</v>
      </c>
      <c r="B153" t="s">
        <v>80</v>
      </c>
      <c r="C153" t="s">
        <v>24</v>
      </c>
      <c r="D153">
        <v>3424.92</v>
      </c>
      <c r="E153">
        <f t="shared" si="4"/>
        <v>3.4249200000000002</v>
      </c>
      <c r="F153">
        <v>1371635.25</v>
      </c>
      <c r="G153">
        <v>80347.47</v>
      </c>
      <c r="H153" s="1">
        <v>45142</v>
      </c>
      <c r="I153">
        <f t="shared" si="5"/>
        <v>2023</v>
      </c>
    </row>
    <row r="154" spans="1:9" x14ac:dyDescent="0.3">
      <c r="A154" t="s">
        <v>48</v>
      </c>
      <c r="B154" t="s">
        <v>80</v>
      </c>
      <c r="C154" t="s">
        <v>34</v>
      </c>
      <c r="D154" t="s">
        <v>59</v>
      </c>
      <c r="E154" t="e">
        <f t="shared" si="4"/>
        <v>#VALUE!</v>
      </c>
      <c r="G154">
        <v>2210.2199999999998</v>
      </c>
      <c r="H154" s="1">
        <v>45222</v>
      </c>
      <c r="I154">
        <f t="shared" si="5"/>
        <v>2023</v>
      </c>
    </row>
    <row r="155" spans="1:9" x14ac:dyDescent="0.3">
      <c r="A155" t="s">
        <v>58</v>
      </c>
      <c r="B155" t="s">
        <v>49</v>
      </c>
      <c r="D155">
        <v>3407.48</v>
      </c>
      <c r="E155">
        <f t="shared" si="4"/>
        <v>3.4074800000000001</v>
      </c>
      <c r="F155">
        <v>7525901.7400000002</v>
      </c>
      <c r="G155" t="s">
        <v>37</v>
      </c>
      <c r="H155" s="1">
        <v>45068</v>
      </c>
      <c r="I155">
        <f t="shared" si="5"/>
        <v>2023</v>
      </c>
    </row>
    <row r="156" spans="1:9" x14ac:dyDescent="0.3">
      <c r="A156" t="s">
        <v>48</v>
      </c>
      <c r="B156" t="s">
        <v>78</v>
      </c>
      <c r="C156" t="s">
        <v>34</v>
      </c>
      <c r="D156">
        <v>3423.22</v>
      </c>
      <c r="E156">
        <f t="shared" si="4"/>
        <v>3.4232199999999997</v>
      </c>
      <c r="F156">
        <v>3899162.6</v>
      </c>
      <c r="G156">
        <v>35290.269999999997</v>
      </c>
      <c r="H156" s="1">
        <v>45059</v>
      </c>
      <c r="I156">
        <f t="shared" si="5"/>
        <v>2023</v>
      </c>
    </row>
    <row r="157" spans="1:9" x14ac:dyDescent="0.3">
      <c r="A157" t="s">
        <v>65</v>
      </c>
      <c r="B157" t="s">
        <v>78</v>
      </c>
      <c r="C157" t="s">
        <v>24</v>
      </c>
      <c r="D157">
        <v>3465.54</v>
      </c>
      <c r="E157">
        <f t="shared" si="4"/>
        <v>3.4655399999999998</v>
      </c>
      <c r="F157">
        <v>11486028.09</v>
      </c>
      <c r="G157">
        <v>3875.06</v>
      </c>
      <c r="H157" s="1">
        <v>45226</v>
      </c>
      <c r="I157">
        <f t="shared" si="5"/>
        <v>2023</v>
      </c>
    </row>
    <row r="158" spans="1:9" x14ac:dyDescent="0.3">
      <c r="A158" t="s">
        <v>58</v>
      </c>
      <c r="B158" t="s">
        <v>32</v>
      </c>
      <c r="C158" t="s">
        <v>24</v>
      </c>
      <c r="D158">
        <v>3768.18</v>
      </c>
      <c r="E158">
        <f t="shared" si="4"/>
        <v>3.7681799999999996</v>
      </c>
      <c r="F158">
        <v>1180966.45</v>
      </c>
      <c r="G158">
        <v>11258.68</v>
      </c>
      <c r="H158" s="1">
        <v>45204</v>
      </c>
      <c r="I158">
        <f t="shared" si="5"/>
        <v>2023</v>
      </c>
    </row>
    <row r="159" spans="1:9" x14ac:dyDescent="0.3">
      <c r="A159" t="s">
        <v>39</v>
      </c>
      <c r="B159" t="s">
        <v>55</v>
      </c>
      <c r="C159" t="s">
        <v>72</v>
      </c>
      <c r="D159">
        <v>3505.9</v>
      </c>
      <c r="E159">
        <f t="shared" si="4"/>
        <v>3.5059</v>
      </c>
      <c r="F159">
        <v>689637.17</v>
      </c>
      <c r="G159">
        <v>17742.97</v>
      </c>
      <c r="H159" s="1">
        <v>45078</v>
      </c>
      <c r="I159">
        <f t="shared" si="5"/>
        <v>2023</v>
      </c>
    </row>
    <row r="160" spans="1:9" x14ac:dyDescent="0.3">
      <c r="A160" t="s">
        <v>54</v>
      </c>
      <c r="B160" t="s">
        <v>49</v>
      </c>
      <c r="C160" t="s">
        <v>34</v>
      </c>
      <c r="D160">
        <v>398.24</v>
      </c>
      <c r="E160">
        <f t="shared" si="4"/>
        <v>0.39823999999999998</v>
      </c>
      <c r="F160">
        <v>38610.480000000003</v>
      </c>
      <c r="G160" t="s">
        <v>59</v>
      </c>
      <c r="H160" s="1">
        <v>45185</v>
      </c>
      <c r="I160">
        <f t="shared" si="5"/>
        <v>2023</v>
      </c>
    </row>
    <row r="161" spans="1:9" x14ac:dyDescent="0.3">
      <c r="A161" t="s">
        <v>39</v>
      </c>
      <c r="B161" t="s">
        <v>49</v>
      </c>
      <c r="C161" t="s">
        <v>24</v>
      </c>
      <c r="D161">
        <v>1686.45</v>
      </c>
      <c r="E161">
        <f t="shared" si="4"/>
        <v>1.68645</v>
      </c>
      <c r="F161">
        <v>517948.6</v>
      </c>
      <c r="G161">
        <v>32219.32</v>
      </c>
      <c r="H161" t="s">
        <v>37</v>
      </c>
      <c r="I161" t="e">
        <f t="shared" si="5"/>
        <v>#VALUE!</v>
      </c>
    </row>
    <row r="162" spans="1:9" x14ac:dyDescent="0.3">
      <c r="A162" t="s">
        <v>21</v>
      </c>
      <c r="C162" t="s">
        <v>72</v>
      </c>
      <c r="D162">
        <v>758</v>
      </c>
      <c r="E162">
        <f t="shared" si="4"/>
        <v>0.75800000000000001</v>
      </c>
      <c r="F162">
        <v>1871772.3</v>
      </c>
      <c r="G162">
        <v>97172.43</v>
      </c>
      <c r="H162" s="1">
        <v>45345</v>
      </c>
      <c r="I162">
        <f t="shared" si="5"/>
        <v>2024</v>
      </c>
    </row>
    <row r="163" spans="1:9" x14ac:dyDescent="0.3">
      <c r="A163" t="s">
        <v>44</v>
      </c>
      <c r="B163" t="s">
        <v>40</v>
      </c>
      <c r="D163">
        <v>990.2</v>
      </c>
      <c r="E163">
        <f t="shared" si="4"/>
        <v>0.99020000000000008</v>
      </c>
      <c r="F163">
        <v>3159366.18</v>
      </c>
      <c r="G163">
        <v>46317.58</v>
      </c>
      <c r="H163" s="1">
        <v>45293</v>
      </c>
      <c r="I163">
        <f t="shared" si="5"/>
        <v>2024</v>
      </c>
    </row>
    <row r="164" spans="1:9" x14ac:dyDescent="0.3">
      <c r="A164" t="s">
        <v>59</v>
      </c>
      <c r="B164" t="s">
        <v>88</v>
      </c>
      <c r="C164" t="s">
        <v>34</v>
      </c>
      <c r="D164">
        <v>4018.98</v>
      </c>
      <c r="E164">
        <f t="shared" si="4"/>
        <v>4.01898</v>
      </c>
      <c r="F164">
        <v>1490105.56</v>
      </c>
      <c r="G164" t="s">
        <v>37</v>
      </c>
      <c r="H164" s="1">
        <v>45036</v>
      </c>
      <c r="I164">
        <f t="shared" si="5"/>
        <v>2023</v>
      </c>
    </row>
    <row r="165" spans="1:9" x14ac:dyDescent="0.3">
      <c r="A165" t="s">
        <v>21</v>
      </c>
      <c r="B165" t="s">
        <v>63</v>
      </c>
      <c r="C165" t="s">
        <v>24</v>
      </c>
      <c r="D165">
        <v>4846.78</v>
      </c>
      <c r="E165">
        <f t="shared" si="4"/>
        <v>4.8467799999999999</v>
      </c>
      <c r="F165">
        <v>920602.72</v>
      </c>
      <c r="G165">
        <v>72009.539999999994</v>
      </c>
      <c r="H165" s="1">
        <v>45354</v>
      </c>
      <c r="I165">
        <f t="shared" si="5"/>
        <v>2024</v>
      </c>
    </row>
    <row r="166" spans="1:9" x14ac:dyDescent="0.3">
      <c r="A166" t="s">
        <v>48</v>
      </c>
      <c r="B166" t="s">
        <v>63</v>
      </c>
      <c r="C166" t="s">
        <v>34</v>
      </c>
      <c r="D166">
        <v>3750.31</v>
      </c>
      <c r="E166">
        <f t="shared" si="4"/>
        <v>3.7503099999999998</v>
      </c>
      <c r="F166">
        <v>1857746.06</v>
      </c>
      <c r="G166">
        <v>19078.63</v>
      </c>
      <c r="H166" s="1">
        <v>45025</v>
      </c>
      <c r="I166">
        <f t="shared" si="5"/>
        <v>2023</v>
      </c>
    </row>
    <row r="167" spans="1:9" x14ac:dyDescent="0.3">
      <c r="A167" t="s">
        <v>58</v>
      </c>
      <c r="B167" t="s">
        <v>22</v>
      </c>
      <c r="C167" t="s">
        <v>72</v>
      </c>
      <c r="D167">
        <v>1626.87</v>
      </c>
      <c r="E167">
        <f t="shared" si="4"/>
        <v>1.6268699999999998</v>
      </c>
      <c r="F167">
        <v>1167712.6200000001</v>
      </c>
      <c r="G167">
        <v>31804.9</v>
      </c>
      <c r="H167" s="1">
        <v>45329</v>
      </c>
      <c r="I167">
        <f t="shared" si="5"/>
        <v>2024</v>
      </c>
    </row>
    <row r="168" spans="1:9" x14ac:dyDescent="0.3">
      <c r="A168" t="s">
        <v>48</v>
      </c>
      <c r="B168" t="s">
        <v>80</v>
      </c>
      <c r="C168" t="s">
        <v>24</v>
      </c>
      <c r="D168">
        <v>2970.34</v>
      </c>
      <c r="E168">
        <f t="shared" si="4"/>
        <v>2.9703400000000002</v>
      </c>
      <c r="F168">
        <v>8504179.3599999994</v>
      </c>
      <c r="G168">
        <v>65061.760000000002</v>
      </c>
      <c r="H168" s="1">
        <v>45338</v>
      </c>
      <c r="I168">
        <f t="shared" si="5"/>
        <v>2024</v>
      </c>
    </row>
    <row r="169" spans="1:9" x14ac:dyDescent="0.3">
      <c r="A169" t="s">
        <v>39</v>
      </c>
      <c r="B169" t="s">
        <v>32</v>
      </c>
      <c r="C169" t="s">
        <v>72</v>
      </c>
      <c r="D169">
        <v>3725.31</v>
      </c>
      <c r="E169">
        <f t="shared" si="4"/>
        <v>3.7253099999999999</v>
      </c>
      <c r="F169">
        <v>1552667.86</v>
      </c>
      <c r="G169">
        <v>69867.97</v>
      </c>
      <c r="H169" s="1">
        <v>45289</v>
      </c>
      <c r="I169">
        <f t="shared" si="5"/>
        <v>2023</v>
      </c>
    </row>
    <row r="170" spans="1:9" x14ac:dyDescent="0.3">
      <c r="A170" t="s">
        <v>54</v>
      </c>
      <c r="C170" t="s">
        <v>34</v>
      </c>
      <c r="D170">
        <v>4454.16</v>
      </c>
      <c r="E170">
        <f t="shared" si="4"/>
        <v>4.4541599999999999</v>
      </c>
      <c r="F170">
        <v>511271.2</v>
      </c>
      <c r="G170">
        <v>71127.039999999994</v>
      </c>
      <c r="H170" s="1">
        <v>45240</v>
      </c>
      <c r="I170">
        <f t="shared" si="5"/>
        <v>2023</v>
      </c>
    </row>
    <row r="171" spans="1:9" x14ac:dyDescent="0.3">
      <c r="A171" t="s">
        <v>65</v>
      </c>
      <c r="B171" t="s">
        <v>55</v>
      </c>
      <c r="C171" t="s">
        <v>34</v>
      </c>
      <c r="D171">
        <v>3796.88</v>
      </c>
      <c r="E171">
        <f t="shared" si="4"/>
        <v>3.7968800000000003</v>
      </c>
      <c r="F171">
        <v>7290175.9000000004</v>
      </c>
      <c r="G171">
        <v>34986.239999999998</v>
      </c>
      <c r="H171" s="1">
        <v>45027</v>
      </c>
      <c r="I171">
        <f t="shared" si="5"/>
        <v>2023</v>
      </c>
    </row>
    <row r="172" spans="1:9" x14ac:dyDescent="0.3">
      <c r="A172" t="s">
        <v>21</v>
      </c>
      <c r="B172" t="s">
        <v>32</v>
      </c>
      <c r="C172" t="s">
        <v>34</v>
      </c>
      <c r="D172">
        <v>289.99</v>
      </c>
      <c r="E172">
        <f t="shared" si="4"/>
        <v>0.28999000000000003</v>
      </c>
      <c r="F172">
        <v>919117.51</v>
      </c>
      <c r="G172">
        <v>84516.54</v>
      </c>
      <c r="H172" s="1">
        <v>45352</v>
      </c>
      <c r="I172">
        <f t="shared" si="5"/>
        <v>2024</v>
      </c>
    </row>
    <row r="173" spans="1:9" x14ac:dyDescent="0.3">
      <c r="A173" t="s">
        <v>44</v>
      </c>
      <c r="C173" t="s">
        <v>24</v>
      </c>
      <c r="D173">
        <v>4144.43</v>
      </c>
      <c r="E173">
        <f t="shared" si="4"/>
        <v>4.1444300000000007</v>
      </c>
      <c r="F173">
        <v>3682686.62</v>
      </c>
      <c r="G173">
        <v>1469.14</v>
      </c>
      <c r="H173" s="1">
        <v>45222</v>
      </c>
      <c r="I173">
        <f t="shared" si="5"/>
        <v>2023</v>
      </c>
    </row>
    <row r="174" spans="1:9" x14ac:dyDescent="0.3">
      <c r="A174" t="s">
        <v>65</v>
      </c>
      <c r="B174" t="s">
        <v>88</v>
      </c>
      <c r="C174" t="s">
        <v>24</v>
      </c>
      <c r="D174">
        <v>1704.15</v>
      </c>
      <c r="E174">
        <f t="shared" si="4"/>
        <v>1.7041500000000001</v>
      </c>
      <c r="G174">
        <v>24933.43</v>
      </c>
      <c r="I174">
        <f t="shared" si="5"/>
        <v>1900</v>
      </c>
    </row>
    <row r="175" spans="1:9" x14ac:dyDescent="0.3">
      <c r="A175" t="s">
        <v>48</v>
      </c>
      <c r="B175" t="s">
        <v>55</v>
      </c>
      <c r="D175">
        <v>1200.1400000000001</v>
      </c>
      <c r="E175">
        <f t="shared" si="4"/>
        <v>1.2001400000000002</v>
      </c>
      <c r="F175">
        <v>379974.65</v>
      </c>
      <c r="G175">
        <v>16160.65</v>
      </c>
      <c r="H175" s="1">
        <v>45238</v>
      </c>
      <c r="I175">
        <f t="shared" si="5"/>
        <v>2023</v>
      </c>
    </row>
    <row r="176" spans="1:9" x14ac:dyDescent="0.3">
      <c r="A176" t="s">
        <v>44</v>
      </c>
      <c r="B176" t="s">
        <v>88</v>
      </c>
      <c r="C176" t="s">
        <v>24</v>
      </c>
      <c r="D176">
        <v>2316.37</v>
      </c>
      <c r="E176">
        <f t="shared" si="4"/>
        <v>2.31637</v>
      </c>
      <c r="F176">
        <v>2111625.13</v>
      </c>
      <c r="G176">
        <v>49181.81</v>
      </c>
      <c r="H176" s="1">
        <v>45363</v>
      </c>
      <c r="I176">
        <f t="shared" si="5"/>
        <v>2024</v>
      </c>
    </row>
    <row r="177" spans="1:9" x14ac:dyDescent="0.3">
      <c r="A177" t="s">
        <v>39</v>
      </c>
      <c r="B177" t="s">
        <v>40</v>
      </c>
      <c r="C177" t="s">
        <v>72</v>
      </c>
      <c r="D177">
        <v>3480.82</v>
      </c>
      <c r="E177">
        <f t="shared" si="4"/>
        <v>3.48082</v>
      </c>
      <c r="F177">
        <v>12158523.75</v>
      </c>
      <c r="G177">
        <v>7820.11</v>
      </c>
      <c r="H177" t="s">
        <v>37</v>
      </c>
      <c r="I177" t="e">
        <f t="shared" si="5"/>
        <v>#VALUE!</v>
      </c>
    </row>
    <row r="178" spans="1:9" x14ac:dyDescent="0.3">
      <c r="A178" t="s">
        <v>90</v>
      </c>
      <c r="B178" t="s">
        <v>78</v>
      </c>
      <c r="C178" t="s">
        <v>34</v>
      </c>
      <c r="D178">
        <v>3942.19</v>
      </c>
      <c r="E178">
        <f t="shared" si="4"/>
        <v>3.9421900000000001</v>
      </c>
      <c r="F178">
        <v>385248.15</v>
      </c>
      <c r="G178">
        <v>80891.64</v>
      </c>
      <c r="H178" s="1">
        <v>45071</v>
      </c>
      <c r="I178">
        <f t="shared" si="5"/>
        <v>2023</v>
      </c>
    </row>
    <row r="179" spans="1:9" x14ac:dyDescent="0.3">
      <c r="A179" t="s">
        <v>90</v>
      </c>
      <c r="B179" t="s">
        <v>49</v>
      </c>
      <c r="C179" t="s">
        <v>24</v>
      </c>
      <c r="D179">
        <v>3805.8</v>
      </c>
      <c r="E179">
        <f t="shared" si="4"/>
        <v>3.8058000000000001</v>
      </c>
      <c r="F179">
        <v>960674.88</v>
      </c>
      <c r="G179">
        <v>67729.47</v>
      </c>
      <c r="H179" s="1">
        <v>45050</v>
      </c>
      <c r="I179">
        <f t="shared" si="5"/>
        <v>2023</v>
      </c>
    </row>
    <row r="180" spans="1:9" x14ac:dyDescent="0.3">
      <c r="A180" t="s">
        <v>44</v>
      </c>
      <c r="B180" t="s">
        <v>88</v>
      </c>
      <c r="C180" t="s">
        <v>34</v>
      </c>
      <c r="D180">
        <v>2414.21</v>
      </c>
      <c r="E180">
        <f t="shared" si="4"/>
        <v>2.4142100000000002</v>
      </c>
      <c r="F180">
        <v>980355.15</v>
      </c>
      <c r="G180">
        <v>31750.58</v>
      </c>
      <c r="H180" s="1">
        <v>45191</v>
      </c>
      <c r="I180">
        <f t="shared" si="5"/>
        <v>2023</v>
      </c>
    </row>
    <row r="181" spans="1:9" x14ac:dyDescent="0.3">
      <c r="A181" t="s">
        <v>44</v>
      </c>
      <c r="B181" t="s">
        <v>49</v>
      </c>
      <c r="C181" t="s">
        <v>34</v>
      </c>
      <c r="D181">
        <v>2367.1799999999998</v>
      </c>
      <c r="E181">
        <f t="shared" si="4"/>
        <v>2.3671799999999998</v>
      </c>
      <c r="F181">
        <v>4766224.1399999997</v>
      </c>
      <c r="G181">
        <v>73608.570000000007</v>
      </c>
      <c r="H181" s="1">
        <v>45022</v>
      </c>
      <c r="I181">
        <f t="shared" si="5"/>
        <v>2023</v>
      </c>
    </row>
    <row r="182" spans="1:9" x14ac:dyDescent="0.3">
      <c r="A182" t="s">
        <v>39</v>
      </c>
      <c r="B182" t="s">
        <v>78</v>
      </c>
      <c r="C182" t="s">
        <v>24</v>
      </c>
      <c r="D182">
        <v>1700.39</v>
      </c>
      <c r="E182">
        <f t="shared" si="4"/>
        <v>1.7003900000000001</v>
      </c>
      <c r="G182">
        <v>40203.03</v>
      </c>
      <c r="H182" s="1">
        <v>45302</v>
      </c>
      <c r="I182">
        <f t="shared" si="5"/>
        <v>2024</v>
      </c>
    </row>
    <row r="183" spans="1:9" x14ac:dyDescent="0.3">
      <c r="A183" t="s">
        <v>59</v>
      </c>
      <c r="B183" t="s">
        <v>88</v>
      </c>
      <c r="C183" t="s">
        <v>34</v>
      </c>
      <c r="D183">
        <v>1478.94</v>
      </c>
      <c r="E183">
        <f t="shared" si="4"/>
        <v>1.4789400000000001</v>
      </c>
      <c r="F183">
        <v>792142.74</v>
      </c>
      <c r="G183">
        <v>36732.89</v>
      </c>
      <c r="H183" s="1">
        <v>45122</v>
      </c>
      <c r="I183">
        <f t="shared" si="5"/>
        <v>2023</v>
      </c>
    </row>
    <row r="184" spans="1:9" x14ac:dyDescent="0.3">
      <c r="B184" t="s">
        <v>63</v>
      </c>
      <c r="C184" t="s">
        <v>34</v>
      </c>
      <c r="D184">
        <v>1557.6</v>
      </c>
      <c r="E184">
        <f t="shared" si="4"/>
        <v>1.5575999999999999</v>
      </c>
      <c r="F184">
        <v>1870861.09</v>
      </c>
      <c r="H184" s="1">
        <v>45262</v>
      </c>
      <c r="I184">
        <f t="shared" si="5"/>
        <v>2023</v>
      </c>
    </row>
    <row r="185" spans="1:9" x14ac:dyDescent="0.3">
      <c r="A185" t="s">
        <v>44</v>
      </c>
      <c r="B185" t="s">
        <v>63</v>
      </c>
      <c r="C185" t="s">
        <v>24</v>
      </c>
      <c r="D185">
        <v>523.58000000000004</v>
      </c>
      <c r="E185">
        <f t="shared" si="4"/>
        <v>0.52358000000000005</v>
      </c>
      <c r="F185">
        <v>752655.88</v>
      </c>
      <c r="G185" t="s">
        <v>37</v>
      </c>
      <c r="H185" s="1">
        <v>45367</v>
      </c>
      <c r="I185">
        <f t="shared" si="5"/>
        <v>2024</v>
      </c>
    </row>
    <row r="186" spans="1:9" x14ac:dyDescent="0.3">
      <c r="A186" t="s">
        <v>44</v>
      </c>
      <c r="B186" t="s">
        <v>32</v>
      </c>
      <c r="C186" t="s">
        <v>24</v>
      </c>
      <c r="D186">
        <v>682.87</v>
      </c>
      <c r="E186">
        <f t="shared" si="4"/>
        <v>0.68286999999999998</v>
      </c>
      <c r="G186">
        <v>77208.95</v>
      </c>
      <c r="H186" s="1">
        <v>45142</v>
      </c>
      <c r="I186">
        <f t="shared" si="5"/>
        <v>2023</v>
      </c>
    </row>
    <row r="187" spans="1:9" x14ac:dyDescent="0.3">
      <c r="B187" t="s">
        <v>63</v>
      </c>
      <c r="D187">
        <v>2190.98</v>
      </c>
      <c r="E187">
        <f t="shared" si="4"/>
        <v>2.1909800000000001</v>
      </c>
      <c r="F187">
        <v>790526.84</v>
      </c>
      <c r="G187">
        <v>43567.37</v>
      </c>
      <c r="H187" s="1">
        <v>45376</v>
      </c>
      <c r="I187">
        <f t="shared" si="5"/>
        <v>2024</v>
      </c>
    </row>
    <row r="188" spans="1:9" x14ac:dyDescent="0.3">
      <c r="A188" t="s">
        <v>44</v>
      </c>
      <c r="B188" t="s">
        <v>49</v>
      </c>
      <c r="C188" t="s">
        <v>72</v>
      </c>
      <c r="D188">
        <v>4026</v>
      </c>
      <c r="E188">
        <f t="shared" si="4"/>
        <v>4.0259999999999998</v>
      </c>
      <c r="F188">
        <v>2349233.4</v>
      </c>
      <c r="G188" t="s">
        <v>37</v>
      </c>
      <c r="H188" s="1">
        <v>45327</v>
      </c>
      <c r="I188">
        <f t="shared" si="5"/>
        <v>2024</v>
      </c>
    </row>
    <row r="189" spans="1:9" x14ac:dyDescent="0.3">
      <c r="A189" t="s">
        <v>90</v>
      </c>
      <c r="B189" t="s">
        <v>88</v>
      </c>
      <c r="C189" t="s">
        <v>34</v>
      </c>
      <c r="D189">
        <v>3338.94</v>
      </c>
      <c r="E189">
        <f t="shared" si="4"/>
        <v>3.33894</v>
      </c>
      <c r="F189">
        <v>1232561.69</v>
      </c>
      <c r="G189">
        <v>31328.42</v>
      </c>
      <c r="H189" s="1">
        <v>45368</v>
      </c>
      <c r="I189">
        <f t="shared" si="5"/>
        <v>2024</v>
      </c>
    </row>
    <row r="190" spans="1:9" x14ac:dyDescent="0.3">
      <c r="A190" t="s">
        <v>44</v>
      </c>
      <c r="B190" t="s">
        <v>88</v>
      </c>
      <c r="C190" t="s">
        <v>24</v>
      </c>
      <c r="D190">
        <v>1401.94</v>
      </c>
      <c r="E190">
        <f t="shared" si="4"/>
        <v>1.40194</v>
      </c>
      <c r="F190">
        <v>49224.92</v>
      </c>
      <c r="G190">
        <v>34422.980000000003</v>
      </c>
      <c r="H190" s="1">
        <v>45094</v>
      </c>
      <c r="I190">
        <f t="shared" si="5"/>
        <v>2023</v>
      </c>
    </row>
    <row r="191" spans="1:9" x14ac:dyDescent="0.3">
      <c r="A191" t="s">
        <v>21</v>
      </c>
      <c r="B191" t="s">
        <v>59</v>
      </c>
      <c r="C191" t="s">
        <v>34</v>
      </c>
      <c r="D191">
        <v>2752.2</v>
      </c>
      <c r="E191">
        <f t="shared" si="4"/>
        <v>2.7521999999999998</v>
      </c>
      <c r="F191">
        <v>2380608.96</v>
      </c>
      <c r="G191">
        <v>3403.32</v>
      </c>
      <c r="H191" s="1">
        <v>45193</v>
      </c>
      <c r="I191">
        <f t="shared" si="5"/>
        <v>2023</v>
      </c>
    </row>
    <row r="192" spans="1:9" x14ac:dyDescent="0.3">
      <c r="A192" t="s">
        <v>86</v>
      </c>
      <c r="B192" t="s">
        <v>22</v>
      </c>
      <c r="C192" t="s">
        <v>24</v>
      </c>
      <c r="D192">
        <v>1222.53</v>
      </c>
      <c r="E192">
        <f t="shared" si="4"/>
        <v>1.2225299999999999</v>
      </c>
      <c r="F192">
        <v>283777.58</v>
      </c>
      <c r="G192">
        <v>13289.59</v>
      </c>
      <c r="H192" s="1">
        <v>45102</v>
      </c>
      <c r="I192">
        <f t="shared" si="5"/>
        <v>2023</v>
      </c>
    </row>
    <row r="193" spans="1:9" x14ac:dyDescent="0.3">
      <c r="A193" t="s">
        <v>65</v>
      </c>
      <c r="B193" t="s">
        <v>59</v>
      </c>
      <c r="C193" t="s">
        <v>24</v>
      </c>
      <c r="D193">
        <v>3039.01</v>
      </c>
      <c r="E193">
        <f t="shared" si="4"/>
        <v>3.0390100000000002</v>
      </c>
      <c r="F193">
        <v>1663281.78</v>
      </c>
      <c r="G193">
        <v>90462.7</v>
      </c>
      <c r="H193" s="1">
        <v>45168</v>
      </c>
      <c r="I193">
        <f t="shared" si="5"/>
        <v>2023</v>
      </c>
    </row>
    <row r="194" spans="1:9" x14ac:dyDescent="0.3">
      <c r="A194" t="s">
        <v>59</v>
      </c>
      <c r="B194" t="s">
        <v>49</v>
      </c>
      <c r="C194" t="s">
        <v>72</v>
      </c>
      <c r="D194">
        <v>2785.15</v>
      </c>
      <c r="E194">
        <f t="shared" si="4"/>
        <v>2.7851500000000002</v>
      </c>
      <c r="G194">
        <v>95402.41</v>
      </c>
      <c r="H194" s="1">
        <v>45129</v>
      </c>
      <c r="I194">
        <f t="shared" si="5"/>
        <v>2023</v>
      </c>
    </row>
    <row r="195" spans="1:9" x14ac:dyDescent="0.3">
      <c r="A195" t="s">
        <v>39</v>
      </c>
      <c r="B195" t="s">
        <v>40</v>
      </c>
      <c r="C195" t="s">
        <v>72</v>
      </c>
      <c r="D195">
        <v>2999.29</v>
      </c>
      <c r="E195">
        <f t="shared" ref="E195:E258" si="6">D195/1000</f>
        <v>2.9992899999999998</v>
      </c>
      <c r="F195">
        <v>3829493.47</v>
      </c>
      <c r="G195">
        <v>49694.22</v>
      </c>
      <c r="H195" s="1">
        <v>45163</v>
      </c>
      <c r="I195">
        <f t="shared" ref="I195:I258" si="7">YEAR(H195)</f>
        <v>2023</v>
      </c>
    </row>
    <row r="196" spans="1:9" x14ac:dyDescent="0.3">
      <c r="A196" t="s">
        <v>58</v>
      </c>
      <c r="B196" t="s">
        <v>63</v>
      </c>
      <c r="C196" t="s">
        <v>24</v>
      </c>
      <c r="D196">
        <v>1042.02</v>
      </c>
      <c r="E196">
        <f t="shared" si="6"/>
        <v>1.0420199999999999</v>
      </c>
      <c r="G196">
        <v>30071.67</v>
      </c>
      <c r="H196" s="1">
        <v>45057</v>
      </c>
      <c r="I196">
        <f t="shared" si="7"/>
        <v>2023</v>
      </c>
    </row>
    <row r="197" spans="1:9" x14ac:dyDescent="0.3">
      <c r="A197" t="s">
        <v>31</v>
      </c>
      <c r="B197" t="s">
        <v>78</v>
      </c>
      <c r="C197" t="s">
        <v>72</v>
      </c>
      <c r="D197">
        <v>3326.18</v>
      </c>
      <c r="E197">
        <f t="shared" si="6"/>
        <v>3.3261799999999999</v>
      </c>
      <c r="F197">
        <v>5070994.24</v>
      </c>
      <c r="G197">
        <v>21895.11</v>
      </c>
      <c r="H197" s="1">
        <v>45319</v>
      </c>
      <c r="I197">
        <f t="shared" si="7"/>
        <v>2024</v>
      </c>
    </row>
    <row r="198" spans="1:9" x14ac:dyDescent="0.3">
      <c r="A198" t="s">
        <v>21</v>
      </c>
      <c r="B198" t="s">
        <v>88</v>
      </c>
      <c r="C198" t="s">
        <v>24</v>
      </c>
      <c r="D198">
        <v>4797.32</v>
      </c>
      <c r="E198">
        <f t="shared" si="6"/>
        <v>4.79732</v>
      </c>
      <c r="F198">
        <v>8951591.8800000008</v>
      </c>
      <c r="G198">
        <v>65037.46</v>
      </c>
      <c r="H198" s="1">
        <v>45100</v>
      </c>
      <c r="I198">
        <f t="shared" si="7"/>
        <v>2023</v>
      </c>
    </row>
    <row r="199" spans="1:9" x14ac:dyDescent="0.3">
      <c r="A199" t="s">
        <v>21</v>
      </c>
      <c r="B199" t="s">
        <v>40</v>
      </c>
      <c r="C199" t="s">
        <v>34</v>
      </c>
      <c r="D199">
        <v>4956.46</v>
      </c>
      <c r="E199">
        <f t="shared" si="6"/>
        <v>4.9564599999999999</v>
      </c>
      <c r="F199">
        <v>9406536.3300000001</v>
      </c>
      <c r="G199">
        <v>4601.57</v>
      </c>
      <c r="H199" s="1">
        <v>45254</v>
      </c>
      <c r="I199">
        <f t="shared" si="7"/>
        <v>2023</v>
      </c>
    </row>
    <row r="200" spans="1:9" x14ac:dyDescent="0.3">
      <c r="A200" t="s">
        <v>54</v>
      </c>
      <c r="B200" t="s">
        <v>88</v>
      </c>
      <c r="C200" t="s">
        <v>59</v>
      </c>
      <c r="D200">
        <v>773.38</v>
      </c>
      <c r="E200">
        <f t="shared" si="6"/>
        <v>0.77337999999999996</v>
      </c>
      <c r="F200">
        <v>2371852.67</v>
      </c>
      <c r="G200">
        <v>10943.14</v>
      </c>
      <c r="H200" s="1">
        <v>45065</v>
      </c>
      <c r="I200">
        <f t="shared" si="7"/>
        <v>2023</v>
      </c>
    </row>
    <row r="201" spans="1:9" x14ac:dyDescent="0.3">
      <c r="A201" t="s">
        <v>58</v>
      </c>
      <c r="B201" t="s">
        <v>22</v>
      </c>
      <c r="C201" t="s">
        <v>34</v>
      </c>
      <c r="D201">
        <v>2003.36</v>
      </c>
      <c r="E201">
        <f t="shared" si="6"/>
        <v>2.0033599999999998</v>
      </c>
      <c r="F201">
        <v>1004675.42</v>
      </c>
      <c r="G201">
        <v>71395.75</v>
      </c>
      <c r="I201">
        <f t="shared" si="7"/>
        <v>1900</v>
      </c>
    </row>
    <row r="202" spans="1:9" x14ac:dyDescent="0.3">
      <c r="A202" t="s">
        <v>44</v>
      </c>
      <c r="B202" t="s">
        <v>84</v>
      </c>
      <c r="C202" t="s">
        <v>72</v>
      </c>
      <c r="D202">
        <v>789.42</v>
      </c>
      <c r="E202">
        <f t="shared" si="6"/>
        <v>0.78942000000000001</v>
      </c>
      <c r="F202">
        <v>1250002.3600000001</v>
      </c>
      <c r="G202">
        <v>26226.31</v>
      </c>
      <c r="H202" s="1">
        <v>45071</v>
      </c>
      <c r="I202">
        <f t="shared" si="7"/>
        <v>2023</v>
      </c>
    </row>
    <row r="203" spans="1:9" x14ac:dyDescent="0.3">
      <c r="B203" t="s">
        <v>49</v>
      </c>
      <c r="D203">
        <v>3160.63</v>
      </c>
      <c r="E203">
        <f t="shared" si="6"/>
        <v>3.1606300000000003</v>
      </c>
      <c r="F203">
        <v>2521931.4700000002</v>
      </c>
      <c r="G203">
        <v>59162.46</v>
      </c>
      <c r="H203" s="1">
        <v>45145</v>
      </c>
      <c r="I203">
        <f t="shared" si="7"/>
        <v>2023</v>
      </c>
    </row>
    <row r="204" spans="1:9" x14ac:dyDescent="0.3">
      <c r="A204" t="s">
        <v>39</v>
      </c>
      <c r="B204" t="s">
        <v>49</v>
      </c>
      <c r="C204" t="s">
        <v>24</v>
      </c>
      <c r="D204">
        <v>1124.45</v>
      </c>
      <c r="E204">
        <f t="shared" si="6"/>
        <v>1.1244499999999999</v>
      </c>
      <c r="G204">
        <v>81447.360000000001</v>
      </c>
      <c r="H204" s="1">
        <v>45319</v>
      </c>
      <c r="I204">
        <f t="shared" si="7"/>
        <v>2024</v>
      </c>
    </row>
    <row r="205" spans="1:9" x14ac:dyDescent="0.3">
      <c r="A205" t="s">
        <v>54</v>
      </c>
      <c r="B205" t="s">
        <v>63</v>
      </c>
      <c r="C205" t="s">
        <v>72</v>
      </c>
      <c r="D205">
        <v>4305.6899999999996</v>
      </c>
      <c r="E205">
        <f t="shared" si="6"/>
        <v>4.3056899999999994</v>
      </c>
      <c r="F205">
        <v>2917805.94</v>
      </c>
      <c r="G205">
        <v>63751.59</v>
      </c>
      <c r="H205" s="1">
        <v>45357</v>
      </c>
      <c r="I205">
        <f t="shared" si="7"/>
        <v>2024</v>
      </c>
    </row>
    <row r="206" spans="1:9" x14ac:dyDescent="0.3">
      <c r="A206" t="s">
        <v>37</v>
      </c>
      <c r="B206" t="s">
        <v>22</v>
      </c>
      <c r="C206" t="s">
        <v>24</v>
      </c>
      <c r="D206" t="s">
        <v>37</v>
      </c>
      <c r="E206" t="e">
        <f t="shared" si="6"/>
        <v>#VALUE!</v>
      </c>
      <c r="G206">
        <v>78728.850000000006</v>
      </c>
      <c r="H206" s="1">
        <v>45325</v>
      </c>
      <c r="I206">
        <f t="shared" si="7"/>
        <v>2024</v>
      </c>
    </row>
    <row r="207" spans="1:9" x14ac:dyDescent="0.3">
      <c r="A207" t="s">
        <v>90</v>
      </c>
      <c r="B207" t="s">
        <v>49</v>
      </c>
      <c r="C207" t="s">
        <v>72</v>
      </c>
      <c r="D207">
        <v>793.35</v>
      </c>
      <c r="E207">
        <f t="shared" si="6"/>
        <v>0.79335</v>
      </c>
      <c r="F207">
        <v>336200.15</v>
      </c>
      <c r="G207">
        <v>94599.83</v>
      </c>
      <c r="H207" s="1">
        <v>45366</v>
      </c>
      <c r="I207">
        <f t="shared" si="7"/>
        <v>2024</v>
      </c>
    </row>
    <row r="208" spans="1:9" x14ac:dyDescent="0.3">
      <c r="A208" t="s">
        <v>65</v>
      </c>
      <c r="B208" t="s">
        <v>80</v>
      </c>
      <c r="C208" t="s">
        <v>72</v>
      </c>
      <c r="D208">
        <v>1123.79</v>
      </c>
      <c r="E208">
        <f t="shared" si="6"/>
        <v>1.1237900000000001</v>
      </c>
      <c r="F208">
        <v>1037833.55</v>
      </c>
      <c r="G208">
        <v>8607.2199999999993</v>
      </c>
      <c r="H208" s="1">
        <v>45065</v>
      </c>
      <c r="I208">
        <f t="shared" si="7"/>
        <v>2023</v>
      </c>
    </row>
    <row r="209" spans="1:9" x14ac:dyDescent="0.3">
      <c r="A209" t="s">
        <v>86</v>
      </c>
      <c r="B209" t="s">
        <v>63</v>
      </c>
      <c r="C209" t="s">
        <v>72</v>
      </c>
      <c r="D209">
        <v>1505.5</v>
      </c>
      <c r="E209">
        <f t="shared" si="6"/>
        <v>1.5055000000000001</v>
      </c>
      <c r="F209">
        <v>1034976.6</v>
      </c>
      <c r="G209">
        <v>34183.94</v>
      </c>
      <c r="H209" s="1">
        <v>45219</v>
      </c>
      <c r="I209">
        <f t="shared" si="7"/>
        <v>2023</v>
      </c>
    </row>
    <row r="210" spans="1:9" x14ac:dyDescent="0.3">
      <c r="A210" t="s">
        <v>90</v>
      </c>
      <c r="B210" t="s">
        <v>80</v>
      </c>
      <c r="C210" t="s">
        <v>72</v>
      </c>
      <c r="E210">
        <f t="shared" si="6"/>
        <v>0</v>
      </c>
      <c r="G210">
        <v>5701.64</v>
      </c>
      <c r="H210" s="1">
        <v>45163</v>
      </c>
      <c r="I210">
        <f t="shared" si="7"/>
        <v>2023</v>
      </c>
    </row>
    <row r="211" spans="1:9" x14ac:dyDescent="0.3">
      <c r="A211" t="s">
        <v>90</v>
      </c>
      <c r="B211" t="s">
        <v>78</v>
      </c>
      <c r="C211" t="s">
        <v>72</v>
      </c>
      <c r="D211">
        <v>2552.15</v>
      </c>
      <c r="E211">
        <f t="shared" si="6"/>
        <v>2.5521500000000001</v>
      </c>
      <c r="F211">
        <v>1442676.8</v>
      </c>
      <c r="G211">
        <v>61066.38</v>
      </c>
      <c r="H211" s="1">
        <v>45283</v>
      </c>
      <c r="I211">
        <f t="shared" si="7"/>
        <v>2023</v>
      </c>
    </row>
    <row r="212" spans="1:9" x14ac:dyDescent="0.3">
      <c r="B212" t="s">
        <v>40</v>
      </c>
      <c r="C212" t="s">
        <v>24</v>
      </c>
      <c r="D212">
        <v>4626.75</v>
      </c>
      <c r="E212">
        <f t="shared" si="6"/>
        <v>4.6267500000000004</v>
      </c>
      <c r="F212">
        <v>8257868.7400000002</v>
      </c>
      <c r="G212">
        <v>7197.89</v>
      </c>
      <c r="H212" s="1">
        <v>45330</v>
      </c>
      <c r="I212">
        <f t="shared" si="7"/>
        <v>2024</v>
      </c>
    </row>
    <row r="213" spans="1:9" x14ac:dyDescent="0.3">
      <c r="A213" t="s">
        <v>58</v>
      </c>
      <c r="B213" t="s">
        <v>59</v>
      </c>
      <c r="C213" t="s">
        <v>24</v>
      </c>
      <c r="D213">
        <v>4147.43</v>
      </c>
      <c r="E213">
        <f t="shared" si="6"/>
        <v>4.1474299999999999</v>
      </c>
      <c r="F213">
        <v>5209405.17</v>
      </c>
      <c r="G213">
        <v>40729.919999999998</v>
      </c>
      <c r="H213" s="1">
        <v>45233</v>
      </c>
      <c r="I213">
        <f t="shared" si="7"/>
        <v>2023</v>
      </c>
    </row>
    <row r="214" spans="1:9" x14ac:dyDescent="0.3">
      <c r="A214" t="s">
        <v>54</v>
      </c>
      <c r="B214" t="s">
        <v>84</v>
      </c>
      <c r="C214" t="s">
        <v>59</v>
      </c>
      <c r="D214">
        <v>2548.33</v>
      </c>
      <c r="E214">
        <f t="shared" si="6"/>
        <v>2.54833</v>
      </c>
      <c r="F214">
        <v>6265748.1799999997</v>
      </c>
      <c r="G214">
        <v>99595.59</v>
      </c>
      <c r="H214" s="1">
        <v>45376</v>
      </c>
      <c r="I214">
        <f t="shared" si="7"/>
        <v>2024</v>
      </c>
    </row>
    <row r="215" spans="1:9" x14ac:dyDescent="0.3">
      <c r="A215" t="s">
        <v>65</v>
      </c>
      <c r="B215" t="s">
        <v>84</v>
      </c>
      <c r="C215" t="s">
        <v>72</v>
      </c>
      <c r="D215" t="s">
        <v>37</v>
      </c>
      <c r="E215" t="e">
        <f t="shared" si="6"/>
        <v>#VALUE!</v>
      </c>
      <c r="G215">
        <v>65188.69</v>
      </c>
      <c r="H215" s="1">
        <v>45339</v>
      </c>
      <c r="I215">
        <f t="shared" si="7"/>
        <v>2024</v>
      </c>
    </row>
    <row r="216" spans="1:9" x14ac:dyDescent="0.3">
      <c r="A216" t="s">
        <v>90</v>
      </c>
      <c r="B216" t="s">
        <v>49</v>
      </c>
      <c r="C216" t="s">
        <v>72</v>
      </c>
      <c r="D216">
        <v>3773.85</v>
      </c>
      <c r="E216">
        <f t="shared" si="6"/>
        <v>3.7738499999999999</v>
      </c>
      <c r="F216">
        <v>6415202.3300000001</v>
      </c>
      <c r="G216">
        <v>85395.68</v>
      </c>
      <c r="H216" s="1">
        <v>45088</v>
      </c>
      <c r="I216">
        <f t="shared" si="7"/>
        <v>2023</v>
      </c>
    </row>
    <row r="217" spans="1:9" x14ac:dyDescent="0.3">
      <c r="A217" t="s">
        <v>86</v>
      </c>
      <c r="B217" t="s">
        <v>40</v>
      </c>
      <c r="C217" t="s">
        <v>37</v>
      </c>
      <c r="D217">
        <v>2571.96</v>
      </c>
      <c r="E217">
        <f t="shared" si="6"/>
        <v>2.5719600000000002</v>
      </c>
      <c r="F217">
        <v>1973809.55</v>
      </c>
      <c r="G217">
        <v>52632.72</v>
      </c>
      <c r="H217" s="1">
        <v>45203</v>
      </c>
      <c r="I217">
        <f t="shared" si="7"/>
        <v>2023</v>
      </c>
    </row>
    <row r="218" spans="1:9" x14ac:dyDescent="0.3">
      <c r="A218" t="s">
        <v>31</v>
      </c>
      <c r="B218" t="s">
        <v>59</v>
      </c>
      <c r="C218" t="s">
        <v>37</v>
      </c>
      <c r="D218">
        <v>3813.05</v>
      </c>
      <c r="E218">
        <f t="shared" si="6"/>
        <v>3.8130500000000001</v>
      </c>
      <c r="F218">
        <v>12423929.26</v>
      </c>
      <c r="G218">
        <v>98332.24</v>
      </c>
      <c r="H218" s="1">
        <v>45331</v>
      </c>
      <c r="I218">
        <f t="shared" si="7"/>
        <v>2024</v>
      </c>
    </row>
    <row r="219" spans="1:9" x14ac:dyDescent="0.3">
      <c r="A219" t="s">
        <v>48</v>
      </c>
      <c r="B219" t="s">
        <v>32</v>
      </c>
      <c r="C219" t="s">
        <v>34</v>
      </c>
      <c r="D219">
        <v>4819.17</v>
      </c>
      <c r="E219">
        <f t="shared" si="6"/>
        <v>4.8191699999999997</v>
      </c>
      <c r="F219">
        <v>2254404.35</v>
      </c>
      <c r="G219">
        <v>53056.94</v>
      </c>
      <c r="H219" s="1">
        <v>45210</v>
      </c>
      <c r="I219">
        <f t="shared" si="7"/>
        <v>2023</v>
      </c>
    </row>
    <row r="220" spans="1:9" x14ac:dyDescent="0.3">
      <c r="A220" t="s">
        <v>44</v>
      </c>
      <c r="B220" t="s">
        <v>84</v>
      </c>
      <c r="C220" t="s">
        <v>24</v>
      </c>
      <c r="D220">
        <v>601.02</v>
      </c>
      <c r="E220">
        <f t="shared" si="6"/>
        <v>0.60102</v>
      </c>
      <c r="F220">
        <v>176124.7</v>
      </c>
      <c r="G220">
        <v>41782.089999999997</v>
      </c>
      <c r="H220" s="1">
        <v>45203</v>
      </c>
      <c r="I220">
        <f t="shared" si="7"/>
        <v>2023</v>
      </c>
    </row>
    <row r="221" spans="1:9" x14ac:dyDescent="0.3">
      <c r="A221" t="s">
        <v>90</v>
      </c>
      <c r="B221" t="s">
        <v>63</v>
      </c>
      <c r="C221" t="s">
        <v>72</v>
      </c>
      <c r="D221">
        <v>3568.8</v>
      </c>
      <c r="E221">
        <f t="shared" si="6"/>
        <v>3.5688</v>
      </c>
      <c r="F221">
        <v>854018.48</v>
      </c>
      <c r="G221">
        <v>55866.79</v>
      </c>
      <c r="H221" s="1">
        <v>45358</v>
      </c>
      <c r="I221">
        <f t="shared" si="7"/>
        <v>2024</v>
      </c>
    </row>
    <row r="222" spans="1:9" x14ac:dyDescent="0.3">
      <c r="A222" t="s">
        <v>86</v>
      </c>
      <c r="B222" t="s">
        <v>55</v>
      </c>
      <c r="C222" t="s">
        <v>72</v>
      </c>
      <c r="D222">
        <v>3303.4</v>
      </c>
      <c r="E222">
        <f t="shared" si="6"/>
        <v>3.3033999999999999</v>
      </c>
      <c r="F222">
        <v>4436159.3099999996</v>
      </c>
      <c r="G222">
        <v>40866.93</v>
      </c>
      <c r="H222" s="1">
        <v>45144</v>
      </c>
      <c r="I222">
        <f t="shared" si="7"/>
        <v>2023</v>
      </c>
    </row>
    <row r="223" spans="1:9" x14ac:dyDescent="0.3">
      <c r="A223" t="s">
        <v>21</v>
      </c>
      <c r="B223" t="s">
        <v>78</v>
      </c>
      <c r="C223" t="s">
        <v>72</v>
      </c>
      <c r="D223">
        <v>4660.43</v>
      </c>
      <c r="E223">
        <f t="shared" si="6"/>
        <v>4.6604299999999999</v>
      </c>
      <c r="F223">
        <v>399233.87</v>
      </c>
      <c r="G223">
        <v>54424.29</v>
      </c>
      <c r="H223" s="1">
        <v>45262</v>
      </c>
      <c r="I223">
        <f t="shared" si="7"/>
        <v>2023</v>
      </c>
    </row>
    <row r="224" spans="1:9" x14ac:dyDescent="0.3">
      <c r="A224" t="s">
        <v>54</v>
      </c>
      <c r="B224" t="s">
        <v>80</v>
      </c>
      <c r="C224" t="s">
        <v>34</v>
      </c>
      <c r="D224">
        <v>2312.2199999999998</v>
      </c>
      <c r="E224">
        <f t="shared" si="6"/>
        <v>2.3122199999999999</v>
      </c>
      <c r="F224">
        <v>391177.22</v>
      </c>
      <c r="G224">
        <v>9908.09</v>
      </c>
      <c r="H224" s="1">
        <v>45360</v>
      </c>
      <c r="I224">
        <f t="shared" si="7"/>
        <v>2024</v>
      </c>
    </row>
    <row r="225" spans="1:9" x14ac:dyDescent="0.3">
      <c r="A225" t="s">
        <v>44</v>
      </c>
      <c r="B225" t="s">
        <v>40</v>
      </c>
      <c r="C225" t="s">
        <v>24</v>
      </c>
      <c r="D225">
        <v>4037.9</v>
      </c>
      <c r="E225">
        <f t="shared" si="6"/>
        <v>4.0379000000000005</v>
      </c>
      <c r="F225">
        <v>8591617.5</v>
      </c>
      <c r="G225">
        <v>70248.25</v>
      </c>
      <c r="H225" s="1">
        <v>45080</v>
      </c>
      <c r="I225">
        <f t="shared" si="7"/>
        <v>2023</v>
      </c>
    </row>
    <row r="226" spans="1:9" x14ac:dyDescent="0.3">
      <c r="A226" t="s">
        <v>39</v>
      </c>
      <c r="B226" t="s">
        <v>80</v>
      </c>
      <c r="C226" t="s">
        <v>37</v>
      </c>
      <c r="D226">
        <v>1972.88</v>
      </c>
      <c r="E226">
        <f t="shared" si="6"/>
        <v>1.9728800000000002</v>
      </c>
      <c r="F226">
        <v>410672.33</v>
      </c>
      <c r="G226">
        <v>58703.53</v>
      </c>
      <c r="H226" s="1">
        <v>45293</v>
      </c>
      <c r="I226">
        <f t="shared" si="7"/>
        <v>2024</v>
      </c>
    </row>
    <row r="227" spans="1:9" x14ac:dyDescent="0.3">
      <c r="A227" t="s">
        <v>86</v>
      </c>
      <c r="B227" t="s">
        <v>22</v>
      </c>
      <c r="C227" t="s">
        <v>34</v>
      </c>
      <c r="D227">
        <v>2614.41</v>
      </c>
      <c r="E227">
        <f t="shared" si="6"/>
        <v>2.6144099999999999</v>
      </c>
      <c r="F227">
        <v>451175.53</v>
      </c>
      <c r="G227">
        <v>9427.68</v>
      </c>
      <c r="H227" s="1">
        <v>45275</v>
      </c>
      <c r="I227">
        <f t="shared" si="7"/>
        <v>2023</v>
      </c>
    </row>
    <row r="228" spans="1:9" x14ac:dyDescent="0.3">
      <c r="A228" t="s">
        <v>39</v>
      </c>
      <c r="B228" t="s">
        <v>55</v>
      </c>
      <c r="C228" t="s">
        <v>24</v>
      </c>
      <c r="D228">
        <v>990.45</v>
      </c>
      <c r="E228">
        <f t="shared" si="6"/>
        <v>0.99045000000000005</v>
      </c>
      <c r="F228">
        <v>213763.57</v>
      </c>
      <c r="G228" t="s">
        <v>59</v>
      </c>
      <c r="H228" s="1">
        <v>45094</v>
      </c>
      <c r="I228">
        <f t="shared" si="7"/>
        <v>2023</v>
      </c>
    </row>
    <row r="229" spans="1:9" x14ac:dyDescent="0.3">
      <c r="A229" t="s">
        <v>86</v>
      </c>
      <c r="B229" t="s">
        <v>84</v>
      </c>
      <c r="C229" t="s">
        <v>34</v>
      </c>
      <c r="D229">
        <v>2528.4</v>
      </c>
      <c r="E229">
        <f t="shared" si="6"/>
        <v>2.5284</v>
      </c>
      <c r="F229">
        <v>1997614</v>
      </c>
      <c r="G229">
        <v>40669.760000000002</v>
      </c>
      <c r="H229" s="1">
        <v>45184</v>
      </c>
      <c r="I229">
        <f t="shared" si="7"/>
        <v>2023</v>
      </c>
    </row>
    <row r="230" spans="1:9" x14ac:dyDescent="0.3">
      <c r="A230" t="s">
        <v>54</v>
      </c>
      <c r="B230" t="s">
        <v>88</v>
      </c>
      <c r="C230" t="s">
        <v>34</v>
      </c>
      <c r="D230">
        <v>1212.6400000000001</v>
      </c>
      <c r="E230">
        <f t="shared" si="6"/>
        <v>1.2126400000000002</v>
      </c>
      <c r="F230">
        <v>578690.73</v>
      </c>
      <c r="G230">
        <v>30572.62</v>
      </c>
      <c r="H230" s="1">
        <v>45237</v>
      </c>
      <c r="I230">
        <f t="shared" si="7"/>
        <v>2023</v>
      </c>
    </row>
    <row r="231" spans="1:9" x14ac:dyDescent="0.3">
      <c r="A231" t="s">
        <v>54</v>
      </c>
      <c r="B231" t="s">
        <v>32</v>
      </c>
      <c r="C231" t="s">
        <v>34</v>
      </c>
      <c r="D231">
        <v>885.29</v>
      </c>
      <c r="E231">
        <f t="shared" si="6"/>
        <v>0.88528999999999991</v>
      </c>
      <c r="F231">
        <v>821651.64</v>
      </c>
      <c r="G231">
        <v>91161.17</v>
      </c>
      <c r="H231" s="1">
        <v>45263</v>
      </c>
      <c r="I231">
        <f t="shared" si="7"/>
        <v>2023</v>
      </c>
    </row>
    <row r="232" spans="1:9" x14ac:dyDescent="0.3">
      <c r="A232" t="s">
        <v>58</v>
      </c>
      <c r="B232" t="s">
        <v>88</v>
      </c>
      <c r="C232" t="s">
        <v>34</v>
      </c>
      <c r="D232">
        <v>4745.1400000000003</v>
      </c>
      <c r="E232">
        <f t="shared" si="6"/>
        <v>4.7451400000000001</v>
      </c>
      <c r="G232">
        <v>73366.25</v>
      </c>
      <c r="H232" s="1">
        <v>45220</v>
      </c>
      <c r="I232">
        <f t="shared" si="7"/>
        <v>2023</v>
      </c>
    </row>
    <row r="233" spans="1:9" x14ac:dyDescent="0.3">
      <c r="A233" t="s">
        <v>31</v>
      </c>
      <c r="C233" t="s">
        <v>34</v>
      </c>
      <c r="D233">
        <v>4329.79</v>
      </c>
      <c r="E233">
        <f t="shared" si="6"/>
        <v>4.32979</v>
      </c>
      <c r="F233">
        <v>5068878.2300000004</v>
      </c>
      <c r="G233">
        <v>78643.539999999994</v>
      </c>
      <c r="H233" s="1">
        <v>45291</v>
      </c>
      <c r="I233">
        <f t="shared" si="7"/>
        <v>2023</v>
      </c>
    </row>
    <row r="234" spans="1:9" x14ac:dyDescent="0.3">
      <c r="A234" t="s">
        <v>59</v>
      </c>
      <c r="B234" t="s">
        <v>84</v>
      </c>
      <c r="C234" t="s">
        <v>24</v>
      </c>
      <c r="D234">
        <v>605.70000000000005</v>
      </c>
      <c r="E234">
        <f t="shared" si="6"/>
        <v>0.60570000000000002</v>
      </c>
      <c r="F234">
        <v>1824415.04</v>
      </c>
      <c r="G234">
        <v>91094.03</v>
      </c>
      <c r="H234" s="1">
        <v>45363</v>
      </c>
      <c r="I234">
        <f t="shared" si="7"/>
        <v>2024</v>
      </c>
    </row>
    <row r="235" spans="1:9" x14ac:dyDescent="0.3">
      <c r="A235" t="s">
        <v>21</v>
      </c>
      <c r="B235" t="s">
        <v>63</v>
      </c>
      <c r="C235" t="s">
        <v>72</v>
      </c>
      <c r="D235" t="s">
        <v>59</v>
      </c>
      <c r="E235" t="e">
        <f t="shared" si="6"/>
        <v>#VALUE!</v>
      </c>
      <c r="G235">
        <v>81976.55</v>
      </c>
      <c r="H235" s="1">
        <v>45297</v>
      </c>
      <c r="I235">
        <f t="shared" si="7"/>
        <v>2024</v>
      </c>
    </row>
    <row r="236" spans="1:9" x14ac:dyDescent="0.3">
      <c r="A236" t="s">
        <v>31</v>
      </c>
      <c r="B236" t="s">
        <v>55</v>
      </c>
      <c r="C236" t="s">
        <v>24</v>
      </c>
      <c r="D236">
        <v>3829.16</v>
      </c>
      <c r="E236">
        <f t="shared" si="6"/>
        <v>3.8291599999999999</v>
      </c>
      <c r="F236">
        <v>1642256.27</v>
      </c>
      <c r="G236">
        <v>19302.939999999999</v>
      </c>
      <c r="H236" s="1">
        <v>45325</v>
      </c>
      <c r="I236">
        <f t="shared" si="7"/>
        <v>2024</v>
      </c>
    </row>
    <row r="237" spans="1:9" x14ac:dyDescent="0.3">
      <c r="A237" t="s">
        <v>65</v>
      </c>
      <c r="B237" t="s">
        <v>49</v>
      </c>
      <c r="C237" t="s">
        <v>24</v>
      </c>
      <c r="E237">
        <f t="shared" si="6"/>
        <v>0</v>
      </c>
      <c r="G237">
        <v>92495.4</v>
      </c>
      <c r="H237" s="1">
        <v>45072</v>
      </c>
      <c r="I237">
        <f t="shared" si="7"/>
        <v>2023</v>
      </c>
    </row>
    <row r="238" spans="1:9" x14ac:dyDescent="0.3">
      <c r="B238" t="s">
        <v>22</v>
      </c>
      <c r="C238" t="s">
        <v>59</v>
      </c>
      <c r="D238">
        <v>2124.6999999999998</v>
      </c>
      <c r="E238">
        <f t="shared" si="6"/>
        <v>2.1246999999999998</v>
      </c>
      <c r="F238">
        <v>3468504.55</v>
      </c>
      <c r="G238">
        <v>68775.63</v>
      </c>
      <c r="H238" s="1">
        <v>45140</v>
      </c>
      <c r="I238">
        <f t="shared" si="7"/>
        <v>2023</v>
      </c>
    </row>
    <row r="239" spans="1:9" x14ac:dyDescent="0.3">
      <c r="A239" t="s">
        <v>31</v>
      </c>
      <c r="B239" t="s">
        <v>49</v>
      </c>
      <c r="C239" t="s">
        <v>34</v>
      </c>
      <c r="D239">
        <v>881.33</v>
      </c>
      <c r="E239">
        <f t="shared" si="6"/>
        <v>0.88133000000000006</v>
      </c>
      <c r="F239">
        <v>1255754.24</v>
      </c>
      <c r="G239" t="s">
        <v>37</v>
      </c>
      <c r="H239" s="1">
        <v>45154</v>
      </c>
      <c r="I239">
        <f t="shared" si="7"/>
        <v>2023</v>
      </c>
    </row>
    <row r="240" spans="1:9" x14ac:dyDescent="0.3">
      <c r="A240" t="s">
        <v>65</v>
      </c>
      <c r="C240" t="s">
        <v>24</v>
      </c>
      <c r="D240">
        <v>4238.17</v>
      </c>
      <c r="E240">
        <f t="shared" si="6"/>
        <v>4.2381700000000002</v>
      </c>
      <c r="F240">
        <v>4634847.45</v>
      </c>
      <c r="G240">
        <v>7376.54</v>
      </c>
      <c r="H240" s="1">
        <v>45296</v>
      </c>
      <c r="I240">
        <f t="shared" si="7"/>
        <v>2024</v>
      </c>
    </row>
    <row r="241" spans="1:9" x14ac:dyDescent="0.3">
      <c r="A241" t="s">
        <v>90</v>
      </c>
      <c r="B241" t="s">
        <v>49</v>
      </c>
      <c r="C241" t="s">
        <v>24</v>
      </c>
      <c r="E241">
        <f t="shared" si="6"/>
        <v>0</v>
      </c>
      <c r="G241">
        <v>33771.97</v>
      </c>
      <c r="H241" s="1">
        <v>45019</v>
      </c>
      <c r="I241">
        <f t="shared" si="7"/>
        <v>2023</v>
      </c>
    </row>
    <row r="242" spans="1:9" x14ac:dyDescent="0.3">
      <c r="A242" t="s">
        <v>39</v>
      </c>
      <c r="B242" t="s">
        <v>55</v>
      </c>
      <c r="C242" t="s">
        <v>72</v>
      </c>
      <c r="D242" t="s">
        <v>59</v>
      </c>
      <c r="E242" t="e">
        <f t="shared" si="6"/>
        <v>#VALUE!</v>
      </c>
      <c r="G242">
        <v>1423.32</v>
      </c>
      <c r="H242" s="1">
        <v>45298</v>
      </c>
      <c r="I242">
        <f t="shared" si="7"/>
        <v>2024</v>
      </c>
    </row>
    <row r="243" spans="1:9" x14ac:dyDescent="0.3">
      <c r="A243" t="s">
        <v>44</v>
      </c>
      <c r="B243" t="s">
        <v>22</v>
      </c>
      <c r="C243" t="s">
        <v>24</v>
      </c>
      <c r="D243">
        <v>896.32</v>
      </c>
      <c r="E243">
        <f t="shared" si="6"/>
        <v>0.89632000000000001</v>
      </c>
      <c r="F243">
        <v>2432005.13</v>
      </c>
      <c r="G243">
        <v>70408.98</v>
      </c>
      <c r="H243" s="1">
        <v>45241</v>
      </c>
      <c r="I243">
        <f t="shared" si="7"/>
        <v>2023</v>
      </c>
    </row>
    <row r="244" spans="1:9" x14ac:dyDescent="0.3">
      <c r="A244" t="s">
        <v>65</v>
      </c>
      <c r="B244" t="s">
        <v>22</v>
      </c>
      <c r="C244" t="s">
        <v>24</v>
      </c>
      <c r="D244">
        <v>3947.28</v>
      </c>
      <c r="E244">
        <f t="shared" si="6"/>
        <v>3.9472800000000001</v>
      </c>
      <c r="F244">
        <v>4814694.78</v>
      </c>
      <c r="G244">
        <v>40006.120000000003</v>
      </c>
      <c r="H244" s="1">
        <v>45047</v>
      </c>
      <c r="I244">
        <f t="shared" si="7"/>
        <v>2023</v>
      </c>
    </row>
    <row r="245" spans="1:9" x14ac:dyDescent="0.3">
      <c r="A245" t="s">
        <v>39</v>
      </c>
      <c r="B245" t="s">
        <v>37</v>
      </c>
      <c r="C245" t="s">
        <v>34</v>
      </c>
      <c r="D245">
        <v>4933.01</v>
      </c>
      <c r="E245">
        <f t="shared" si="6"/>
        <v>4.9330100000000003</v>
      </c>
      <c r="F245">
        <v>7877896.5999999996</v>
      </c>
      <c r="G245">
        <v>96603.68</v>
      </c>
      <c r="H245" s="1">
        <v>45034</v>
      </c>
      <c r="I245">
        <f t="shared" si="7"/>
        <v>2023</v>
      </c>
    </row>
    <row r="246" spans="1:9" x14ac:dyDescent="0.3">
      <c r="A246" t="s">
        <v>86</v>
      </c>
      <c r="B246" t="s">
        <v>55</v>
      </c>
      <c r="C246" t="s">
        <v>72</v>
      </c>
      <c r="D246">
        <v>487.49</v>
      </c>
      <c r="E246">
        <f t="shared" si="6"/>
        <v>0.48749000000000003</v>
      </c>
      <c r="F246">
        <v>1662110.02</v>
      </c>
      <c r="G246">
        <v>40310.410000000003</v>
      </c>
      <c r="H246" s="1">
        <v>45163</v>
      </c>
      <c r="I246">
        <f t="shared" si="7"/>
        <v>2023</v>
      </c>
    </row>
    <row r="247" spans="1:9" x14ac:dyDescent="0.3">
      <c r="A247" t="s">
        <v>90</v>
      </c>
      <c r="B247" t="s">
        <v>55</v>
      </c>
      <c r="C247" t="s">
        <v>34</v>
      </c>
      <c r="D247">
        <v>4538.63</v>
      </c>
      <c r="E247">
        <f t="shared" si="6"/>
        <v>4.5386300000000004</v>
      </c>
      <c r="F247">
        <v>1431912.35</v>
      </c>
      <c r="G247">
        <v>41267.03</v>
      </c>
      <c r="H247" s="1">
        <v>45049</v>
      </c>
      <c r="I247">
        <f t="shared" si="7"/>
        <v>2023</v>
      </c>
    </row>
    <row r="248" spans="1:9" x14ac:dyDescent="0.3">
      <c r="A248" t="s">
        <v>65</v>
      </c>
      <c r="B248" t="s">
        <v>32</v>
      </c>
      <c r="C248" t="s">
        <v>34</v>
      </c>
      <c r="D248">
        <v>1013.79</v>
      </c>
      <c r="E248">
        <f t="shared" si="6"/>
        <v>1.01379</v>
      </c>
      <c r="F248">
        <v>796516.86</v>
      </c>
      <c r="G248">
        <v>69427.8</v>
      </c>
      <c r="I248">
        <f t="shared" si="7"/>
        <v>1900</v>
      </c>
    </row>
    <row r="249" spans="1:9" x14ac:dyDescent="0.3">
      <c r="A249" t="s">
        <v>31</v>
      </c>
      <c r="B249" t="s">
        <v>49</v>
      </c>
      <c r="C249" t="s">
        <v>72</v>
      </c>
      <c r="D249">
        <v>3485.17</v>
      </c>
      <c r="E249">
        <f t="shared" si="6"/>
        <v>3.4851700000000001</v>
      </c>
      <c r="F249">
        <v>1230278.25</v>
      </c>
      <c r="G249">
        <v>90121.600000000006</v>
      </c>
      <c r="H249" s="1">
        <v>45348</v>
      </c>
      <c r="I249">
        <f t="shared" si="7"/>
        <v>2024</v>
      </c>
    </row>
    <row r="250" spans="1:9" x14ac:dyDescent="0.3">
      <c r="A250" t="s">
        <v>65</v>
      </c>
      <c r="B250" t="s">
        <v>80</v>
      </c>
      <c r="C250" t="s">
        <v>72</v>
      </c>
      <c r="D250">
        <v>523.74</v>
      </c>
      <c r="E250">
        <f t="shared" si="6"/>
        <v>0.52373999999999998</v>
      </c>
      <c r="G250">
        <v>2797.86</v>
      </c>
      <c r="H250" s="1">
        <v>45237</v>
      </c>
      <c r="I250">
        <f t="shared" si="7"/>
        <v>2023</v>
      </c>
    </row>
    <row r="251" spans="1:9" x14ac:dyDescent="0.3">
      <c r="A251" t="s">
        <v>58</v>
      </c>
      <c r="B251" t="s">
        <v>88</v>
      </c>
      <c r="C251" t="s">
        <v>24</v>
      </c>
      <c r="D251">
        <v>3186.83</v>
      </c>
      <c r="E251">
        <f t="shared" si="6"/>
        <v>3.1868300000000001</v>
      </c>
      <c r="F251">
        <v>7041795.4800000004</v>
      </c>
      <c r="G251">
        <v>76489.009999999995</v>
      </c>
      <c r="H251" s="1">
        <v>45120</v>
      </c>
      <c r="I251">
        <f t="shared" si="7"/>
        <v>2023</v>
      </c>
    </row>
    <row r="252" spans="1:9" x14ac:dyDescent="0.3">
      <c r="A252" t="s">
        <v>54</v>
      </c>
      <c r="B252" t="s">
        <v>22</v>
      </c>
      <c r="C252" t="s">
        <v>34</v>
      </c>
      <c r="D252">
        <v>3141.75</v>
      </c>
      <c r="E252">
        <f t="shared" si="6"/>
        <v>3.14175</v>
      </c>
      <c r="F252">
        <v>2300972.46</v>
      </c>
      <c r="G252">
        <v>61586.68</v>
      </c>
      <c r="H252" s="1">
        <v>45311</v>
      </c>
      <c r="I252">
        <f t="shared" si="7"/>
        <v>2024</v>
      </c>
    </row>
    <row r="253" spans="1:9" x14ac:dyDescent="0.3">
      <c r="A253" t="s">
        <v>31</v>
      </c>
      <c r="B253" t="s">
        <v>49</v>
      </c>
      <c r="D253">
        <v>149.79</v>
      </c>
      <c r="E253">
        <f t="shared" si="6"/>
        <v>0.14978999999999998</v>
      </c>
      <c r="F253">
        <v>13716.35</v>
      </c>
      <c r="G253">
        <v>21199.98</v>
      </c>
      <c r="H253" s="1">
        <v>45057</v>
      </c>
      <c r="I253">
        <f t="shared" si="7"/>
        <v>2023</v>
      </c>
    </row>
    <row r="254" spans="1:9" x14ac:dyDescent="0.3">
      <c r="A254" t="s">
        <v>31</v>
      </c>
      <c r="B254" t="s">
        <v>32</v>
      </c>
      <c r="C254" t="s">
        <v>24</v>
      </c>
      <c r="D254">
        <v>3929.01</v>
      </c>
      <c r="E254">
        <f t="shared" si="6"/>
        <v>3.9290100000000003</v>
      </c>
      <c r="F254">
        <v>5071572.3899999997</v>
      </c>
      <c r="G254">
        <v>83636.800000000003</v>
      </c>
      <c r="H254" s="1">
        <v>45190</v>
      </c>
      <c r="I254">
        <f t="shared" si="7"/>
        <v>2023</v>
      </c>
    </row>
    <row r="255" spans="1:9" x14ac:dyDescent="0.3">
      <c r="A255" t="s">
        <v>21</v>
      </c>
      <c r="B255" t="s">
        <v>63</v>
      </c>
      <c r="C255" t="s">
        <v>24</v>
      </c>
      <c r="D255">
        <v>4527.21</v>
      </c>
      <c r="E255">
        <f t="shared" si="6"/>
        <v>4.5272100000000002</v>
      </c>
      <c r="F255">
        <v>1437614.18</v>
      </c>
      <c r="G255">
        <v>17177.25</v>
      </c>
      <c r="H255" s="1">
        <v>45296</v>
      </c>
      <c r="I255">
        <f t="shared" si="7"/>
        <v>2024</v>
      </c>
    </row>
    <row r="256" spans="1:9" x14ac:dyDescent="0.3">
      <c r="A256" t="s">
        <v>65</v>
      </c>
      <c r="B256" t="s">
        <v>49</v>
      </c>
      <c r="C256" t="s">
        <v>72</v>
      </c>
      <c r="D256">
        <v>2584.9499999999998</v>
      </c>
      <c r="E256">
        <f t="shared" si="6"/>
        <v>2.5849499999999996</v>
      </c>
      <c r="F256">
        <v>7982590.5599999996</v>
      </c>
      <c r="G256">
        <v>63298.67</v>
      </c>
      <c r="H256" s="1">
        <v>45073</v>
      </c>
      <c r="I256">
        <f t="shared" si="7"/>
        <v>2023</v>
      </c>
    </row>
    <row r="257" spans="1:9" x14ac:dyDescent="0.3">
      <c r="A257" t="s">
        <v>90</v>
      </c>
      <c r="B257" t="s">
        <v>78</v>
      </c>
      <c r="C257" t="s">
        <v>34</v>
      </c>
      <c r="D257">
        <v>3036.18</v>
      </c>
      <c r="E257">
        <f t="shared" si="6"/>
        <v>3.0361799999999999</v>
      </c>
      <c r="F257">
        <v>2740046.18</v>
      </c>
      <c r="G257">
        <v>17879.14</v>
      </c>
      <c r="H257" s="1">
        <v>45326</v>
      </c>
      <c r="I257">
        <f t="shared" si="7"/>
        <v>2024</v>
      </c>
    </row>
    <row r="258" spans="1:9" x14ac:dyDescent="0.3">
      <c r="A258" t="s">
        <v>86</v>
      </c>
      <c r="B258" t="s">
        <v>88</v>
      </c>
      <c r="C258" t="s">
        <v>34</v>
      </c>
      <c r="D258">
        <v>1103.3399999999999</v>
      </c>
      <c r="E258">
        <f t="shared" si="6"/>
        <v>1.10334</v>
      </c>
      <c r="G258">
        <v>54294.31</v>
      </c>
      <c r="H258" s="1">
        <v>45361</v>
      </c>
      <c r="I258">
        <f t="shared" si="7"/>
        <v>2024</v>
      </c>
    </row>
    <row r="259" spans="1:9" x14ac:dyDescent="0.3">
      <c r="A259" t="s">
        <v>21</v>
      </c>
      <c r="B259" t="s">
        <v>84</v>
      </c>
      <c r="C259" t="s">
        <v>72</v>
      </c>
      <c r="D259">
        <v>851.78</v>
      </c>
      <c r="E259">
        <f t="shared" ref="E259:E322" si="8">D259/1000</f>
        <v>0.85177999999999998</v>
      </c>
      <c r="F259">
        <v>2265355.9300000002</v>
      </c>
      <c r="G259">
        <v>74012.55</v>
      </c>
      <c r="I259">
        <f t="shared" ref="I259:I322" si="9">YEAR(H259)</f>
        <v>1900</v>
      </c>
    </row>
    <row r="260" spans="1:9" x14ac:dyDescent="0.3">
      <c r="A260" t="s">
        <v>59</v>
      </c>
      <c r="B260" t="s">
        <v>88</v>
      </c>
      <c r="C260" t="s">
        <v>34</v>
      </c>
      <c r="D260">
        <v>4075.49</v>
      </c>
      <c r="E260">
        <f t="shared" si="8"/>
        <v>4.0754899999999994</v>
      </c>
      <c r="F260">
        <v>3859088.41</v>
      </c>
      <c r="G260">
        <v>85065.72</v>
      </c>
      <c r="H260" s="1">
        <v>45065</v>
      </c>
      <c r="I260">
        <f t="shared" si="9"/>
        <v>2023</v>
      </c>
    </row>
    <row r="261" spans="1:9" x14ac:dyDescent="0.3">
      <c r="A261" t="s">
        <v>86</v>
      </c>
      <c r="B261" t="s">
        <v>88</v>
      </c>
      <c r="C261" t="s">
        <v>24</v>
      </c>
      <c r="D261">
        <v>2715.95</v>
      </c>
      <c r="E261">
        <f t="shared" si="8"/>
        <v>2.7159499999999999</v>
      </c>
      <c r="F261">
        <v>8347128.4900000002</v>
      </c>
      <c r="G261">
        <v>42882.080000000002</v>
      </c>
      <c r="H261" t="s">
        <v>37</v>
      </c>
      <c r="I261" t="e">
        <f t="shared" si="9"/>
        <v>#VALUE!</v>
      </c>
    </row>
    <row r="262" spans="1:9" x14ac:dyDescent="0.3">
      <c r="A262" t="s">
        <v>44</v>
      </c>
      <c r="B262" t="s">
        <v>55</v>
      </c>
      <c r="C262" t="s">
        <v>24</v>
      </c>
      <c r="D262">
        <v>2043.87</v>
      </c>
      <c r="E262">
        <f t="shared" si="8"/>
        <v>2.0438700000000001</v>
      </c>
      <c r="F262">
        <v>255724.31</v>
      </c>
      <c r="G262">
        <v>55555.46</v>
      </c>
      <c r="H262" s="1">
        <v>45023</v>
      </c>
      <c r="I262">
        <f t="shared" si="9"/>
        <v>2023</v>
      </c>
    </row>
    <row r="263" spans="1:9" x14ac:dyDescent="0.3">
      <c r="A263" t="s">
        <v>86</v>
      </c>
      <c r="B263" t="s">
        <v>55</v>
      </c>
      <c r="C263" t="s">
        <v>24</v>
      </c>
      <c r="D263">
        <v>1548.57</v>
      </c>
      <c r="E263">
        <f t="shared" si="8"/>
        <v>1.54857</v>
      </c>
      <c r="H263" s="1">
        <v>45167</v>
      </c>
      <c r="I263">
        <f t="shared" si="9"/>
        <v>2023</v>
      </c>
    </row>
    <row r="264" spans="1:9" x14ac:dyDescent="0.3">
      <c r="A264" t="s">
        <v>48</v>
      </c>
      <c r="B264" t="s">
        <v>40</v>
      </c>
      <c r="C264" t="s">
        <v>24</v>
      </c>
      <c r="D264">
        <v>3248.44</v>
      </c>
      <c r="E264">
        <f t="shared" si="8"/>
        <v>3.24844</v>
      </c>
      <c r="F264">
        <v>1608107.74</v>
      </c>
      <c r="G264">
        <v>45414.04</v>
      </c>
      <c r="H264" s="1">
        <v>45134</v>
      </c>
      <c r="I264">
        <f t="shared" si="9"/>
        <v>2023</v>
      </c>
    </row>
    <row r="265" spans="1:9" x14ac:dyDescent="0.3">
      <c r="A265" t="s">
        <v>54</v>
      </c>
      <c r="B265" t="s">
        <v>22</v>
      </c>
      <c r="C265" t="s">
        <v>72</v>
      </c>
      <c r="D265">
        <v>2762.19</v>
      </c>
      <c r="E265">
        <f t="shared" si="8"/>
        <v>2.7621899999999999</v>
      </c>
      <c r="F265">
        <v>7153563.8600000003</v>
      </c>
      <c r="G265">
        <v>86484.22</v>
      </c>
      <c r="H265" s="1">
        <v>45050</v>
      </c>
      <c r="I265">
        <f t="shared" si="9"/>
        <v>2023</v>
      </c>
    </row>
    <row r="266" spans="1:9" x14ac:dyDescent="0.3">
      <c r="A266" t="s">
        <v>86</v>
      </c>
      <c r="B266" t="s">
        <v>63</v>
      </c>
      <c r="C266" t="s">
        <v>24</v>
      </c>
      <c r="D266">
        <v>4514.63</v>
      </c>
      <c r="E266">
        <f t="shared" si="8"/>
        <v>4.5146300000000004</v>
      </c>
      <c r="F266">
        <v>9138680.1799999997</v>
      </c>
      <c r="G266">
        <v>84020.57</v>
      </c>
      <c r="H266" s="1">
        <v>45248</v>
      </c>
      <c r="I266">
        <f t="shared" si="9"/>
        <v>2023</v>
      </c>
    </row>
    <row r="267" spans="1:9" x14ac:dyDescent="0.3">
      <c r="A267" t="s">
        <v>58</v>
      </c>
      <c r="B267" t="s">
        <v>88</v>
      </c>
      <c r="C267" t="s">
        <v>37</v>
      </c>
      <c r="D267">
        <v>4590.53</v>
      </c>
      <c r="E267">
        <f t="shared" si="8"/>
        <v>4.5905299999999993</v>
      </c>
      <c r="F267">
        <v>920559.18</v>
      </c>
      <c r="G267">
        <v>54307.64</v>
      </c>
      <c r="H267" s="1">
        <v>45057</v>
      </c>
      <c r="I267">
        <f t="shared" si="9"/>
        <v>2023</v>
      </c>
    </row>
    <row r="268" spans="1:9" x14ac:dyDescent="0.3">
      <c r="A268" t="s">
        <v>31</v>
      </c>
      <c r="B268" t="s">
        <v>63</v>
      </c>
      <c r="C268" t="s">
        <v>24</v>
      </c>
      <c r="D268">
        <v>3131.54</v>
      </c>
      <c r="E268">
        <f t="shared" si="8"/>
        <v>3.1315399999999998</v>
      </c>
      <c r="F268">
        <v>7407156.8200000003</v>
      </c>
      <c r="G268">
        <v>49129.75</v>
      </c>
      <c r="H268" s="1">
        <v>45019</v>
      </c>
      <c r="I268">
        <f t="shared" si="9"/>
        <v>2023</v>
      </c>
    </row>
    <row r="269" spans="1:9" x14ac:dyDescent="0.3">
      <c r="A269" t="s">
        <v>39</v>
      </c>
      <c r="B269" t="s">
        <v>32</v>
      </c>
      <c r="C269" t="s">
        <v>24</v>
      </c>
      <c r="D269">
        <v>2168.88</v>
      </c>
      <c r="E269">
        <f t="shared" si="8"/>
        <v>2.1688800000000001</v>
      </c>
      <c r="G269">
        <v>76760.820000000007</v>
      </c>
      <c r="H269" s="1">
        <v>45268</v>
      </c>
      <c r="I269">
        <f t="shared" si="9"/>
        <v>2023</v>
      </c>
    </row>
    <row r="270" spans="1:9" x14ac:dyDescent="0.3">
      <c r="A270" t="s">
        <v>65</v>
      </c>
      <c r="B270" t="s">
        <v>32</v>
      </c>
      <c r="C270" t="s">
        <v>72</v>
      </c>
      <c r="D270">
        <v>2611.9899999999998</v>
      </c>
      <c r="E270">
        <f t="shared" si="8"/>
        <v>2.6119899999999996</v>
      </c>
      <c r="F270">
        <v>3930896.33</v>
      </c>
      <c r="G270">
        <v>2948.35</v>
      </c>
      <c r="H270" s="1">
        <v>45346</v>
      </c>
      <c r="I270">
        <f t="shared" si="9"/>
        <v>2024</v>
      </c>
    </row>
    <row r="271" spans="1:9" x14ac:dyDescent="0.3">
      <c r="A271" t="s">
        <v>90</v>
      </c>
      <c r="B271" t="s">
        <v>22</v>
      </c>
      <c r="C271" t="s">
        <v>34</v>
      </c>
      <c r="D271">
        <v>1974.6</v>
      </c>
      <c r="E271">
        <f t="shared" si="8"/>
        <v>1.9745999999999999</v>
      </c>
      <c r="F271">
        <v>761344.15</v>
      </c>
      <c r="G271">
        <v>3573.69</v>
      </c>
      <c r="H271" s="1">
        <v>45034</v>
      </c>
      <c r="I271">
        <f t="shared" si="9"/>
        <v>2023</v>
      </c>
    </row>
    <row r="272" spans="1:9" x14ac:dyDescent="0.3">
      <c r="A272" t="s">
        <v>59</v>
      </c>
      <c r="B272" t="s">
        <v>78</v>
      </c>
      <c r="C272" t="s">
        <v>34</v>
      </c>
      <c r="D272">
        <v>4521.72</v>
      </c>
      <c r="E272">
        <f t="shared" si="8"/>
        <v>4.5217200000000002</v>
      </c>
      <c r="G272" t="s">
        <v>37</v>
      </c>
      <c r="H272" s="1">
        <v>45200</v>
      </c>
      <c r="I272">
        <f t="shared" si="9"/>
        <v>2023</v>
      </c>
    </row>
    <row r="273" spans="1:9" x14ac:dyDescent="0.3">
      <c r="A273" t="s">
        <v>90</v>
      </c>
      <c r="B273" t="s">
        <v>78</v>
      </c>
      <c r="C273" t="s">
        <v>24</v>
      </c>
      <c r="D273">
        <v>2604.7399999999998</v>
      </c>
      <c r="E273">
        <f t="shared" si="8"/>
        <v>2.6047399999999996</v>
      </c>
      <c r="F273">
        <v>4512102.54</v>
      </c>
      <c r="G273">
        <v>50912.800000000003</v>
      </c>
      <c r="H273" s="1">
        <v>45092</v>
      </c>
      <c r="I273">
        <f t="shared" si="9"/>
        <v>2023</v>
      </c>
    </row>
    <row r="274" spans="1:9" x14ac:dyDescent="0.3">
      <c r="A274" t="s">
        <v>65</v>
      </c>
      <c r="C274" t="s">
        <v>24</v>
      </c>
      <c r="D274">
        <v>2522.91</v>
      </c>
      <c r="E274">
        <f t="shared" si="8"/>
        <v>2.52291</v>
      </c>
      <c r="F274">
        <v>5098068.46</v>
      </c>
      <c r="G274">
        <v>48522.86</v>
      </c>
      <c r="H274" s="1">
        <v>45142</v>
      </c>
      <c r="I274">
        <f t="shared" si="9"/>
        <v>2023</v>
      </c>
    </row>
    <row r="275" spans="1:9" x14ac:dyDescent="0.3">
      <c r="A275" t="s">
        <v>65</v>
      </c>
      <c r="B275" t="s">
        <v>78</v>
      </c>
      <c r="C275" t="s">
        <v>59</v>
      </c>
      <c r="D275">
        <v>3561.07</v>
      </c>
      <c r="E275">
        <f t="shared" si="8"/>
        <v>3.56107</v>
      </c>
      <c r="F275">
        <v>1508710.69</v>
      </c>
      <c r="G275">
        <v>41747</v>
      </c>
      <c r="H275" s="1">
        <v>45334</v>
      </c>
      <c r="I275">
        <f t="shared" si="9"/>
        <v>2024</v>
      </c>
    </row>
    <row r="276" spans="1:9" x14ac:dyDescent="0.3">
      <c r="A276" t="s">
        <v>90</v>
      </c>
      <c r="B276" t="s">
        <v>63</v>
      </c>
      <c r="C276" t="s">
        <v>34</v>
      </c>
      <c r="D276">
        <v>4531.8</v>
      </c>
      <c r="E276">
        <f t="shared" si="8"/>
        <v>4.5318000000000005</v>
      </c>
      <c r="F276">
        <v>1157813.72</v>
      </c>
      <c r="G276">
        <v>63767.3</v>
      </c>
      <c r="H276" s="1">
        <v>45093</v>
      </c>
      <c r="I276">
        <f t="shared" si="9"/>
        <v>2023</v>
      </c>
    </row>
    <row r="277" spans="1:9" x14ac:dyDescent="0.3">
      <c r="A277" t="s">
        <v>65</v>
      </c>
      <c r="B277" t="s">
        <v>88</v>
      </c>
      <c r="C277" t="s">
        <v>72</v>
      </c>
      <c r="D277">
        <v>882.25</v>
      </c>
      <c r="E277">
        <f t="shared" si="8"/>
        <v>0.88224999999999998</v>
      </c>
      <c r="F277">
        <v>288317.36</v>
      </c>
      <c r="G277">
        <v>55220.69</v>
      </c>
      <c r="H277" s="1">
        <v>45161</v>
      </c>
      <c r="I277">
        <f t="shared" si="9"/>
        <v>2023</v>
      </c>
    </row>
    <row r="278" spans="1:9" x14ac:dyDescent="0.3">
      <c r="A278" t="s">
        <v>48</v>
      </c>
      <c r="B278" t="s">
        <v>22</v>
      </c>
      <c r="C278" t="s">
        <v>72</v>
      </c>
      <c r="D278">
        <v>1466.93</v>
      </c>
      <c r="E278">
        <f t="shared" si="8"/>
        <v>1.4669300000000001</v>
      </c>
      <c r="F278">
        <v>422067.45</v>
      </c>
      <c r="G278">
        <v>21060.94</v>
      </c>
      <c r="H278" s="1">
        <v>45140</v>
      </c>
      <c r="I278">
        <f t="shared" si="9"/>
        <v>2023</v>
      </c>
    </row>
    <row r="279" spans="1:9" x14ac:dyDescent="0.3">
      <c r="A279" t="s">
        <v>86</v>
      </c>
      <c r="B279" t="s">
        <v>63</v>
      </c>
      <c r="C279" t="s">
        <v>37</v>
      </c>
      <c r="D279">
        <v>2834.75</v>
      </c>
      <c r="E279">
        <f t="shared" si="8"/>
        <v>2.8347500000000001</v>
      </c>
      <c r="F279">
        <v>4893277.42</v>
      </c>
      <c r="G279">
        <v>63740.58</v>
      </c>
      <c r="H279" s="1">
        <v>45361</v>
      </c>
      <c r="I279">
        <f t="shared" si="9"/>
        <v>2024</v>
      </c>
    </row>
    <row r="280" spans="1:9" x14ac:dyDescent="0.3">
      <c r="A280" t="s">
        <v>90</v>
      </c>
      <c r="B280" t="s">
        <v>84</v>
      </c>
      <c r="C280" t="s">
        <v>34</v>
      </c>
      <c r="D280">
        <v>3767.98</v>
      </c>
      <c r="E280">
        <f t="shared" si="8"/>
        <v>3.7679800000000001</v>
      </c>
      <c r="F280">
        <v>2526053.79</v>
      </c>
      <c r="G280" t="s">
        <v>59</v>
      </c>
      <c r="H280" s="1">
        <v>45055</v>
      </c>
      <c r="I280">
        <f t="shared" si="9"/>
        <v>2023</v>
      </c>
    </row>
    <row r="281" spans="1:9" x14ac:dyDescent="0.3">
      <c r="A281" t="s">
        <v>90</v>
      </c>
      <c r="B281" t="s">
        <v>32</v>
      </c>
      <c r="C281" t="s">
        <v>34</v>
      </c>
      <c r="D281">
        <v>4334.71</v>
      </c>
      <c r="E281">
        <f t="shared" si="8"/>
        <v>4.3347100000000003</v>
      </c>
      <c r="G281">
        <v>74076.429999999993</v>
      </c>
      <c r="H281" s="1">
        <v>45243</v>
      </c>
      <c r="I281">
        <f t="shared" si="9"/>
        <v>2023</v>
      </c>
    </row>
    <row r="282" spans="1:9" x14ac:dyDescent="0.3">
      <c r="A282" t="s">
        <v>44</v>
      </c>
      <c r="B282" t="s">
        <v>32</v>
      </c>
      <c r="C282" t="s">
        <v>24</v>
      </c>
      <c r="D282">
        <v>2819.5</v>
      </c>
      <c r="E282">
        <f t="shared" si="8"/>
        <v>2.8195000000000001</v>
      </c>
      <c r="F282">
        <v>3411350.27</v>
      </c>
      <c r="G282">
        <v>67510.37</v>
      </c>
      <c r="H282" s="1">
        <v>45372</v>
      </c>
      <c r="I282">
        <f t="shared" si="9"/>
        <v>2024</v>
      </c>
    </row>
    <row r="283" spans="1:9" x14ac:dyDescent="0.3">
      <c r="A283" t="s">
        <v>44</v>
      </c>
      <c r="B283" t="s">
        <v>78</v>
      </c>
      <c r="C283" t="s">
        <v>72</v>
      </c>
      <c r="D283">
        <v>1372.39</v>
      </c>
      <c r="E283">
        <f t="shared" si="8"/>
        <v>1.37239</v>
      </c>
      <c r="F283">
        <v>605281.36</v>
      </c>
      <c r="G283">
        <v>55696.23</v>
      </c>
      <c r="H283" s="1">
        <v>45108</v>
      </c>
      <c r="I283">
        <f t="shared" si="9"/>
        <v>2023</v>
      </c>
    </row>
    <row r="284" spans="1:9" x14ac:dyDescent="0.3">
      <c r="A284" t="s">
        <v>65</v>
      </c>
      <c r="B284" t="s">
        <v>80</v>
      </c>
      <c r="C284" t="s">
        <v>34</v>
      </c>
      <c r="D284">
        <v>1284.1600000000001</v>
      </c>
      <c r="E284">
        <f t="shared" si="8"/>
        <v>1.2841600000000002</v>
      </c>
      <c r="F284">
        <v>1360870.07</v>
      </c>
      <c r="G284">
        <v>39374.050000000003</v>
      </c>
      <c r="H284" s="1">
        <v>45248</v>
      </c>
      <c r="I284">
        <f t="shared" si="9"/>
        <v>2023</v>
      </c>
    </row>
    <row r="285" spans="1:9" x14ac:dyDescent="0.3">
      <c r="A285" t="s">
        <v>44</v>
      </c>
      <c r="B285" t="s">
        <v>49</v>
      </c>
      <c r="C285" t="s">
        <v>34</v>
      </c>
      <c r="D285">
        <v>3015.61</v>
      </c>
      <c r="E285">
        <f t="shared" si="8"/>
        <v>3.0156100000000001</v>
      </c>
      <c r="F285">
        <v>982602.44</v>
      </c>
      <c r="G285">
        <v>89848.75</v>
      </c>
      <c r="H285" s="1">
        <v>45123</v>
      </c>
      <c r="I285">
        <f t="shared" si="9"/>
        <v>2023</v>
      </c>
    </row>
    <row r="286" spans="1:9" x14ac:dyDescent="0.3">
      <c r="A286" t="s">
        <v>31</v>
      </c>
      <c r="B286" t="s">
        <v>32</v>
      </c>
      <c r="C286" t="s">
        <v>34</v>
      </c>
      <c r="D286">
        <v>2981.19</v>
      </c>
      <c r="E286">
        <f t="shared" si="8"/>
        <v>2.9811900000000002</v>
      </c>
      <c r="F286">
        <v>890352.67</v>
      </c>
      <c r="G286">
        <v>25935.58</v>
      </c>
      <c r="H286" t="s">
        <v>37</v>
      </c>
      <c r="I286" t="e">
        <f t="shared" si="9"/>
        <v>#VALUE!</v>
      </c>
    </row>
    <row r="287" spans="1:9" x14ac:dyDescent="0.3">
      <c r="B287" t="s">
        <v>84</v>
      </c>
      <c r="C287" t="s">
        <v>34</v>
      </c>
      <c r="D287">
        <v>851.29</v>
      </c>
      <c r="E287">
        <f t="shared" si="8"/>
        <v>0.85128999999999999</v>
      </c>
      <c r="F287">
        <v>794087.57</v>
      </c>
      <c r="G287">
        <v>43895.81</v>
      </c>
      <c r="H287" s="1">
        <v>45288</v>
      </c>
      <c r="I287">
        <f t="shared" si="9"/>
        <v>2023</v>
      </c>
    </row>
    <row r="288" spans="1:9" x14ac:dyDescent="0.3">
      <c r="A288" t="s">
        <v>39</v>
      </c>
      <c r="B288" t="s">
        <v>32</v>
      </c>
      <c r="C288" t="s">
        <v>72</v>
      </c>
      <c r="D288">
        <v>1569.39</v>
      </c>
      <c r="E288">
        <f t="shared" si="8"/>
        <v>1.5693900000000001</v>
      </c>
      <c r="F288">
        <v>67947.37</v>
      </c>
      <c r="G288">
        <v>41581.019999999997</v>
      </c>
      <c r="H288" s="1">
        <v>45042</v>
      </c>
      <c r="I288">
        <f t="shared" si="9"/>
        <v>2023</v>
      </c>
    </row>
    <row r="289" spans="1:9" x14ac:dyDescent="0.3">
      <c r="A289" t="s">
        <v>65</v>
      </c>
      <c r="B289" t="s">
        <v>88</v>
      </c>
      <c r="C289" t="s">
        <v>24</v>
      </c>
      <c r="D289">
        <v>1834.54</v>
      </c>
      <c r="E289">
        <f t="shared" si="8"/>
        <v>1.8345400000000001</v>
      </c>
      <c r="F289">
        <v>1452460.35</v>
      </c>
      <c r="G289">
        <v>46516.9</v>
      </c>
      <c r="H289" s="1">
        <v>45371</v>
      </c>
      <c r="I289">
        <f t="shared" si="9"/>
        <v>2024</v>
      </c>
    </row>
    <row r="290" spans="1:9" x14ac:dyDescent="0.3">
      <c r="A290" t="s">
        <v>21</v>
      </c>
      <c r="B290" t="s">
        <v>55</v>
      </c>
      <c r="C290" t="s">
        <v>24</v>
      </c>
      <c r="D290">
        <v>2004.73</v>
      </c>
      <c r="E290">
        <f t="shared" si="8"/>
        <v>2.0047299999999999</v>
      </c>
      <c r="F290">
        <v>1129555.0900000001</v>
      </c>
      <c r="H290" s="1">
        <v>45056</v>
      </c>
      <c r="I290">
        <f t="shared" si="9"/>
        <v>2023</v>
      </c>
    </row>
    <row r="291" spans="1:9" x14ac:dyDescent="0.3">
      <c r="A291" t="s">
        <v>90</v>
      </c>
      <c r="B291" t="s">
        <v>80</v>
      </c>
      <c r="C291" t="s">
        <v>24</v>
      </c>
      <c r="D291">
        <v>4423.1099999999997</v>
      </c>
      <c r="E291">
        <f t="shared" si="8"/>
        <v>4.4231099999999994</v>
      </c>
      <c r="F291">
        <v>7103514.6600000001</v>
      </c>
      <c r="G291" t="s">
        <v>59</v>
      </c>
      <c r="H291" s="1">
        <v>45086</v>
      </c>
      <c r="I291">
        <f t="shared" si="9"/>
        <v>2023</v>
      </c>
    </row>
    <row r="292" spans="1:9" x14ac:dyDescent="0.3">
      <c r="A292" t="s">
        <v>39</v>
      </c>
      <c r="B292" t="s">
        <v>63</v>
      </c>
      <c r="C292" t="s">
        <v>34</v>
      </c>
      <c r="D292">
        <v>4234.83</v>
      </c>
      <c r="E292">
        <f t="shared" si="8"/>
        <v>4.2348299999999997</v>
      </c>
      <c r="F292">
        <v>4962963.28</v>
      </c>
      <c r="G292">
        <v>81823.710000000006</v>
      </c>
      <c r="H292" s="1">
        <v>45121</v>
      </c>
      <c r="I292">
        <f t="shared" si="9"/>
        <v>2023</v>
      </c>
    </row>
    <row r="293" spans="1:9" x14ac:dyDescent="0.3">
      <c r="A293" t="s">
        <v>86</v>
      </c>
      <c r="B293" t="s">
        <v>32</v>
      </c>
      <c r="C293" t="s">
        <v>34</v>
      </c>
      <c r="D293">
        <v>1902.54</v>
      </c>
      <c r="E293">
        <f t="shared" si="8"/>
        <v>1.9025399999999999</v>
      </c>
      <c r="F293">
        <v>5091139.96</v>
      </c>
      <c r="G293">
        <v>64874.78</v>
      </c>
      <c r="H293" s="1">
        <v>45314</v>
      </c>
      <c r="I293">
        <f t="shared" si="9"/>
        <v>2024</v>
      </c>
    </row>
    <row r="294" spans="1:9" x14ac:dyDescent="0.3">
      <c r="B294" t="s">
        <v>49</v>
      </c>
      <c r="C294" t="s">
        <v>34</v>
      </c>
      <c r="D294">
        <v>2387.94</v>
      </c>
      <c r="E294">
        <f t="shared" si="8"/>
        <v>2.38794</v>
      </c>
      <c r="F294">
        <v>1948346.99</v>
      </c>
      <c r="G294">
        <v>46172.66</v>
      </c>
      <c r="H294" s="1">
        <v>45350</v>
      </c>
      <c r="I294">
        <f t="shared" si="9"/>
        <v>2024</v>
      </c>
    </row>
    <row r="295" spans="1:9" x14ac:dyDescent="0.3">
      <c r="A295" t="s">
        <v>86</v>
      </c>
      <c r="C295" t="s">
        <v>24</v>
      </c>
      <c r="D295">
        <v>1538.86</v>
      </c>
      <c r="E295">
        <f t="shared" si="8"/>
        <v>1.5388599999999999</v>
      </c>
      <c r="F295">
        <v>2481180.92</v>
      </c>
      <c r="G295">
        <v>45725.17</v>
      </c>
      <c r="H295" s="1">
        <v>45254</v>
      </c>
      <c r="I295">
        <f t="shared" si="9"/>
        <v>2023</v>
      </c>
    </row>
    <row r="296" spans="1:9" x14ac:dyDescent="0.3">
      <c r="A296" t="s">
        <v>65</v>
      </c>
      <c r="B296" t="s">
        <v>84</v>
      </c>
      <c r="C296" t="s">
        <v>24</v>
      </c>
      <c r="D296">
        <v>4761.6099999999997</v>
      </c>
      <c r="E296">
        <f t="shared" si="8"/>
        <v>4.7616099999999992</v>
      </c>
      <c r="F296">
        <v>2774714.9</v>
      </c>
      <c r="H296" s="1">
        <v>45354</v>
      </c>
      <c r="I296">
        <f t="shared" si="9"/>
        <v>2024</v>
      </c>
    </row>
    <row r="297" spans="1:9" x14ac:dyDescent="0.3">
      <c r="A297" t="s">
        <v>21</v>
      </c>
      <c r="B297" t="s">
        <v>37</v>
      </c>
      <c r="C297" t="s">
        <v>72</v>
      </c>
      <c r="D297">
        <v>2473.9499999999998</v>
      </c>
      <c r="E297">
        <f t="shared" si="8"/>
        <v>2.4739499999999999</v>
      </c>
      <c r="F297">
        <v>4200170.38</v>
      </c>
      <c r="G297">
        <v>1275.04</v>
      </c>
      <c r="H297" s="1">
        <v>45095</v>
      </c>
      <c r="I297">
        <f t="shared" si="9"/>
        <v>2023</v>
      </c>
    </row>
    <row r="298" spans="1:9" x14ac:dyDescent="0.3">
      <c r="A298" t="s">
        <v>39</v>
      </c>
      <c r="B298" t="s">
        <v>80</v>
      </c>
      <c r="C298" t="s">
        <v>34</v>
      </c>
      <c r="D298">
        <v>2626.62</v>
      </c>
      <c r="E298">
        <f t="shared" si="8"/>
        <v>2.62662</v>
      </c>
      <c r="F298">
        <v>840446.96</v>
      </c>
      <c r="G298">
        <v>77961.820000000007</v>
      </c>
      <c r="H298" s="1">
        <v>45353</v>
      </c>
      <c r="I298">
        <f t="shared" si="9"/>
        <v>2024</v>
      </c>
    </row>
    <row r="299" spans="1:9" x14ac:dyDescent="0.3">
      <c r="A299" t="s">
        <v>21</v>
      </c>
      <c r="B299" t="s">
        <v>80</v>
      </c>
      <c r="C299" t="s">
        <v>72</v>
      </c>
      <c r="D299">
        <v>3588.03</v>
      </c>
      <c r="E299">
        <f t="shared" si="8"/>
        <v>3.5880300000000003</v>
      </c>
      <c r="F299">
        <v>9003420.7200000007</v>
      </c>
      <c r="G299">
        <v>32847.9</v>
      </c>
      <c r="H299" s="1">
        <v>45138</v>
      </c>
      <c r="I299">
        <f t="shared" si="9"/>
        <v>2023</v>
      </c>
    </row>
    <row r="300" spans="1:9" x14ac:dyDescent="0.3">
      <c r="A300" t="s">
        <v>31</v>
      </c>
      <c r="B300" t="s">
        <v>22</v>
      </c>
      <c r="C300" t="s">
        <v>34</v>
      </c>
      <c r="D300">
        <v>1780.26</v>
      </c>
      <c r="E300">
        <f t="shared" si="8"/>
        <v>1.78026</v>
      </c>
      <c r="F300">
        <v>291666.40000000002</v>
      </c>
      <c r="G300">
        <v>30330.32</v>
      </c>
      <c r="H300" s="1">
        <v>45310</v>
      </c>
      <c r="I300">
        <f t="shared" si="9"/>
        <v>2024</v>
      </c>
    </row>
    <row r="301" spans="1:9" x14ac:dyDescent="0.3">
      <c r="A301" t="s">
        <v>65</v>
      </c>
      <c r="B301" t="s">
        <v>63</v>
      </c>
      <c r="C301" t="s">
        <v>37</v>
      </c>
      <c r="D301">
        <v>4203.3599999999997</v>
      </c>
      <c r="E301">
        <f t="shared" si="8"/>
        <v>4.20336</v>
      </c>
      <c r="F301">
        <v>566299.78</v>
      </c>
      <c r="G301">
        <v>16649.88</v>
      </c>
      <c r="H301" s="1">
        <v>45039</v>
      </c>
      <c r="I301">
        <f t="shared" si="9"/>
        <v>2023</v>
      </c>
    </row>
    <row r="302" spans="1:9" x14ac:dyDescent="0.3">
      <c r="A302" t="s">
        <v>54</v>
      </c>
      <c r="B302" t="s">
        <v>40</v>
      </c>
      <c r="C302" t="s">
        <v>34</v>
      </c>
      <c r="D302">
        <v>1643</v>
      </c>
      <c r="E302">
        <f t="shared" si="8"/>
        <v>1.643</v>
      </c>
      <c r="F302">
        <v>1265267.3999999999</v>
      </c>
      <c r="G302">
        <v>7717.3</v>
      </c>
      <c r="H302" s="1">
        <v>45309</v>
      </c>
      <c r="I302">
        <f t="shared" si="9"/>
        <v>2024</v>
      </c>
    </row>
    <row r="303" spans="1:9" x14ac:dyDescent="0.3">
      <c r="A303" t="s">
        <v>39</v>
      </c>
      <c r="B303" t="s">
        <v>55</v>
      </c>
      <c r="C303" t="s">
        <v>34</v>
      </c>
      <c r="D303" t="s">
        <v>37</v>
      </c>
      <c r="E303" t="e">
        <f t="shared" si="8"/>
        <v>#VALUE!</v>
      </c>
      <c r="G303">
        <v>60743.53</v>
      </c>
      <c r="H303" s="1">
        <v>45037</v>
      </c>
      <c r="I303">
        <f t="shared" si="9"/>
        <v>2023</v>
      </c>
    </row>
    <row r="304" spans="1:9" x14ac:dyDescent="0.3">
      <c r="A304" t="s">
        <v>86</v>
      </c>
      <c r="B304" t="s">
        <v>84</v>
      </c>
      <c r="C304" t="s">
        <v>72</v>
      </c>
      <c r="D304">
        <v>1140.8499999999999</v>
      </c>
      <c r="E304">
        <f t="shared" si="8"/>
        <v>1.1408499999999999</v>
      </c>
      <c r="F304">
        <v>479456.02</v>
      </c>
      <c r="G304">
        <v>83401.490000000005</v>
      </c>
      <c r="H304" s="1">
        <v>45121</v>
      </c>
      <c r="I304">
        <f t="shared" si="9"/>
        <v>2023</v>
      </c>
    </row>
    <row r="305" spans="1:9" x14ac:dyDescent="0.3">
      <c r="A305" t="s">
        <v>65</v>
      </c>
      <c r="B305" t="s">
        <v>40</v>
      </c>
      <c r="C305" t="s">
        <v>34</v>
      </c>
      <c r="D305" t="s">
        <v>37</v>
      </c>
      <c r="E305" t="e">
        <f t="shared" si="8"/>
        <v>#VALUE!</v>
      </c>
      <c r="G305">
        <v>57502.559999999998</v>
      </c>
      <c r="H305" s="1">
        <v>45148</v>
      </c>
      <c r="I305">
        <f t="shared" si="9"/>
        <v>2023</v>
      </c>
    </row>
    <row r="306" spans="1:9" x14ac:dyDescent="0.3">
      <c r="A306" t="s">
        <v>58</v>
      </c>
      <c r="B306" t="s">
        <v>32</v>
      </c>
      <c r="C306" t="s">
        <v>34</v>
      </c>
      <c r="D306">
        <v>773.61</v>
      </c>
      <c r="E306">
        <f t="shared" si="8"/>
        <v>0.77361000000000002</v>
      </c>
      <c r="F306">
        <v>1904106.72</v>
      </c>
      <c r="G306">
        <v>65244.22</v>
      </c>
      <c r="H306" s="1">
        <v>45119</v>
      </c>
      <c r="I306">
        <f t="shared" si="9"/>
        <v>2023</v>
      </c>
    </row>
    <row r="307" spans="1:9" x14ac:dyDescent="0.3">
      <c r="A307" t="s">
        <v>44</v>
      </c>
      <c r="B307" t="s">
        <v>22</v>
      </c>
      <c r="C307" t="s">
        <v>72</v>
      </c>
      <c r="D307">
        <v>3453.48</v>
      </c>
      <c r="E307">
        <f t="shared" si="8"/>
        <v>3.4534799999999999</v>
      </c>
      <c r="F307">
        <v>12994105.289999999</v>
      </c>
      <c r="G307">
        <v>29825.84</v>
      </c>
      <c r="H307" s="1">
        <v>45279</v>
      </c>
      <c r="I307">
        <f t="shared" si="9"/>
        <v>2023</v>
      </c>
    </row>
    <row r="308" spans="1:9" x14ac:dyDescent="0.3">
      <c r="A308" t="s">
        <v>21</v>
      </c>
      <c r="B308" t="s">
        <v>32</v>
      </c>
      <c r="C308" t="s">
        <v>24</v>
      </c>
      <c r="D308">
        <v>3076.27</v>
      </c>
      <c r="E308">
        <f t="shared" si="8"/>
        <v>3.0762700000000001</v>
      </c>
      <c r="F308">
        <v>6303142.4900000002</v>
      </c>
      <c r="G308">
        <v>30616.36</v>
      </c>
      <c r="H308" s="1">
        <v>45338</v>
      </c>
      <c r="I308">
        <f t="shared" si="9"/>
        <v>2024</v>
      </c>
    </row>
    <row r="309" spans="1:9" x14ac:dyDescent="0.3">
      <c r="A309" t="s">
        <v>58</v>
      </c>
      <c r="B309" t="s">
        <v>78</v>
      </c>
      <c r="C309" t="s">
        <v>24</v>
      </c>
      <c r="D309">
        <v>3647.15</v>
      </c>
      <c r="E309">
        <f t="shared" si="8"/>
        <v>3.6471499999999999</v>
      </c>
      <c r="F309">
        <v>723533.29</v>
      </c>
      <c r="G309">
        <v>72534.59</v>
      </c>
      <c r="H309" s="1">
        <v>45126</v>
      </c>
      <c r="I309">
        <f t="shared" si="9"/>
        <v>2023</v>
      </c>
    </row>
    <row r="310" spans="1:9" x14ac:dyDescent="0.3">
      <c r="A310" t="s">
        <v>65</v>
      </c>
      <c r="B310" t="s">
        <v>84</v>
      </c>
      <c r="C310" t="s">
        <v>34</v>
      </c>
      <c r="D310">
        <v>3225.04</v>
      </c>
      <c r="E310">
        <f t="shared" si="8"/>
        <v>3.2250399999999999</v>
      </c>
      <c r="G310">
        <v>56224.81</v>
      </c>
      <c r="H310" s="1">
        <v>45151</v>
      </c>
      <c r="I310">
        <f t="shared" si="9"/>
        <v>2023</v>
      </c>
    </row>
    <row r="311" spans="1:9" x14ac:dyDescent="0.3">
      <c r="A311" t="s">
        <v>86</v>
      </c>
      <c r="B311" t="s">
        <v>59</v>
      </c>
      <c r="C311" t="s">
        <v>72</v>
      </c>
      <c r="D311">
        <v>3604.82</v>
      </c>
      <c r="E311">
        <f t="shared" si="8"/>
        <v>3.6048200000000001</v>
      </c>
      <c r="G311">
        <v>32302.1</v>
      </c>
      <c r="H311" s="1">
        <v>45068</v>
      </c>
      <c r="I311">
        <f t="shared" si="9"/>
        <v>2023</v>
      </c>
    </row>
    <row r="312" spans="1:9" x14ac:dyDescent="0.3">
      <c r="A312" t="s">
        <v>48</v>
      </c>
      <c r="B312" t="s">
        <v>78</v>
      </c>
      <c r="C312" t="s">
        <v>72</v>
      </c>
      <c r="D312">
        <v>3904.58</v>
      </c>
      <c r="E312">
        <f t="shared" si="8"/>
        <v>3.9045799999999997</v>
      </c>
      <c r="F312">
        <v>13208556.91</v>
      </c>
      <c r="G312" t="s">
        <v>59</v>
      </c>
      <c r="H312" s="1">
        <v>45262</v>
      </c>
      <c r="I312">
        <f t="shared" si="9"/>
        <v>2023</v>
      </c>
    </row>
    <row r="313" spans="1:9" x14ac:dyDescent="0.3">
      <c r="A313" t="s">
        <v>48</v>
      </c>
      <c r="B313" t="s">
        <v>88</v>
      </c>
      <c r="C313" t="s">
        <v>34</v>
      </c>
      <c r="D313">
        <v>2386.16</v>
      </c>
      <c r="E313">
        <f t="shared" si="8"/>
        <v>2.3861599999999998</v>
      </c>
      <c r="F313">
        <v>933928.95</v>
      </c>
      <c r="G313">
        <v>16994.63</v>
      </c>
      <c r="H313" s="1">
        <v>45170</v>
      </c>
      <c r="I313">
        <f t="shared" si="9"/>
        <v>2023</v>
      </c>
    </row>
    <row r="314" spans="1:9" x14ac:dyDescent="0.3">
      <c r="A314" t="s">
        <v>58</v>
      </c>
      <c r="B314" t="s">
        <v>78</v>
      </c>
      <c r="C314" t="s">
        <v>34</v>
      </c>
      <c r="D314">
        <v>4950.74</v>
      </c>
      <c r="E314">
        <f t="shared" si="8"/>
        <v>4.9507399999999997</v>
      </c>
      <c r="F314">
        <v>5793652.9900000002</v>
      </c>
      <c r="G314">
        <v>49333.99</v>
      </c>
      <c r="H314" s="1">
        <v>45167</v>
      </c>
      <c r="I314">
        <f t="shared" si="9"/>
        <v>2023</v>
      </c>
    </row>
    <row r="315" spans="1:9" x14ac:dyDescent="0.3">
      <c r="A315" t="s">
        <v>90</v>
      </c>
      <c r="B315" t="s">
        <v>84</v>
      </c>
      <c r="C315" t="s">
        <v>24</v>
      </c>
      <c r="D315">
        <v>4305.74</v>
      </c>
      <c r="E315">
        <f t="shared" si="8"/>
        <v>4.3057400000000001</v>
      </c>
      <c r="F315">
        <v>7851575.4500000002</v>
      </c>
      <c r="G315">
        <v>24109.09</v>
      </c>
      <c r="H315" s="1">
        <v>45318</v>
      </c>
      <c r="I315">
        <f t="shared" si="9"/>
        <v>2024</v>
      </c>
    </row>
    <row r="316" spans="1:9" x14ac:dyDescent="0.3">
      <c r="A316" t="s">
        <v>31</v>
      </c>
      <c r="B316" t="s">
        <v>49</v>
      </c>
      <c r="D316">
        <v>3191.22</v>
      </c>
      <c r="E316">
        <f t="shared" si="8"/>
        <v>3.1912199999999999</v>
      </c>
      <c r="F316">
        <v>1297465.48</v>
      </c>
      <c r="G316">
        <v>18741.38</v>
      </c>
      <c r="H316" s="1">
        <v>45065</v>
      </c>
      <c r="I316">
        <f t="shared" si="9"/>
        <v>2023</v>
      </c>
    </row>
    <row r="317" spans="1:9" x14ac:dyDescent="0.3">
      <c r="A317" t="s">
        <v>48</v>
      </c>
      <c r="B317" t="s">
        <v>49</v>
      </c>
      <c r="C317" t="s">
        <v>24</v>
      </c>
      <c r="D317">
        <v>4266.6499999999996</v>
      </c>
      <c r="E317">
        <f t="shared" si="8"/>
        <v>4.2666499999999994</v>
      </c>
      <c r="F317">
        <v>1693252.48</v>
      </c>
      <c r="G317">
        <v>27494.65</v>
      </c>
      <c r="H317" s="1">
        <v>45337</v>
      </c>
      <c r="I317">
        <f t="shared" si="9"/>
        <v>2024</v>
      </c>
    </row>
    <row r="318" spans="1:9" x14ac:dyDescent="0.3">
      <c r="A318" t="s">
        <v>39</v>
      </c>
      <c r="B318" t="s">
        <v>80</v>
      </c>
      <c r="C318" t="s">
        <v>24</v>
      </c>
      <c r="D318">
        <v>3626.43</v>
      </c>
      <c r="E318">
        <f t="shared" si="8"/>
        <v>3.62643</v>
      </c>
      <c r="F318">
        <v>4561352.67</v>
      </c>
      <c r="G318">
        <v>46308.99</v>
      </c>
      <c r="H318" s="1">
        <v>45297</v>
      </c>
      <c r="I318">
        <f t="shared" si="9"/>
        <v>2024</v>
      </c>
    </row>
    <row r="319" spans="1:9" x14ac:dyDescent="0.3">
      <c r="A319" t="s">
        <v>31</v>
      </c>
      <c r="B319" t="s">
        <v>80</v>
      </c>
      <c r="C319" t="s">
        <v>72</v>
      </c>
      <c r="D319">
        <v>4167.4799999999996</v>
      </c>
      <c r="E319">
        <f t="shared" si="8"/>
        <v>4.1674799999999994</v>
      </c>
      <c r="F319">
        <v>5073273.4400000004</v>
      </c>
      <c r="G319">
        <v>83994.53</v>
      </c>
      <c r="H319" s="1">
        <v>45318</v>
      </c>
      <c r="I319">
        <f t="shared" si="9"/>
        <v>2024</v>
      </c>
    </row>
    <row r="320" spans="1:9" x14ac:dyDescent="0.3">
      <c r="A320" t="s">
        <v>86</v>
      </c>
      <c r="B320" t="s">
        <v>22</v>
      </c>
      <c r="C320" t="s">
        <v>37</v>
      </c>
      <c r="D320">
        <v>3830.95</v>
      </c>
      <c r="E320">
        <f t="shared" si="8"/>
        <v>3.8309499999999996</v>
      </c>
      <c r="F320">
        <v>1099268.1200000001</v>
      </c>
      <c r="G320">
        <v>22434.5</v>
      </c>
      <c r="H320" s="1">
        <v>45099</v>
      </c>
      <c r="I320">
        <f t="shared" si="9"/>
        <v>2023</v>
      </c>
    </row>
    <row r="321" spans="1:9" x14ac:dyDescent="0.3">
      <c r="A321" t="s">
        <v>58</v>
      </c>
      <c r="B321" t="s">
        <v>32</v>
      </c>
      <c r="C321" t="s">
        <v>24</v>
      </c>
      <c r="D321">
        <v>4611.83</v>
      </c>
      <c r="E321">
        <f t="shared" si="8"/>
        <v>4.6118300000000003</v>
      </c>
      <c r="F321">
        <v>3162960.42</v>
      </c>
      <c r="G321">
        <v>90955.26</v>
      </c>
      <c r="H321" s="1">
        <v>45211</v>
      </c>
      <c r="I321">
        <f t="shared" si="9"/>
        <v>2023</v>
      </c>
    </row>
    <row r="322" spans="1:9" x14ac:dyDescent="0.3">
      <c r="A322" t="s">
        <v>54</v>
      </c>
      <c r="B322" t="s">
        <v>84</v>
      </c>
      <c r="C322" t="s">
        <v>34</v>
      </c>
      <c r="D322">
        <v>1880.09</v>
      </c>
      <c r="E322">
        <f t="shared" si="8"/>
        <v>1.8800899999999998</v>
      </c>
      <c r="F322">
        <v>3055203.4</v>
      </c>
      <c r="G322">
        <v>99050.48</v>
      </c>
      <c r="H322" s="1">
        <v>45061</v>
      </c>
      <c r="I322">
        <f t="shared" si="9"/>
        <v>2023</v>
      </c>
    </row>
    <row r="323" spans="1:9" x14ac:dyDescent="0.3">
      <c r="A323" t="s">
        <v>48</v>
      </c>
      <c r="B323" t="s">
        <v>59</v>
      </c>
      <c r="C323" t="s">
        <v>24</v>
      </c>
      <c r="D323">
        <v>137.77000000000001</v>
      </c>
      <c r="E323">
        <f t="shared" ref="E323:E386" si="10">D323/1000</f>
        <v>0.13777</v>
      </c>
      <c r="G323">
        <v>23589.13</v>
      </c>
      <c r="H323" s="1">
        <v>45101</v>
      </c>
      <c r="I323">
        <f t="shared" ref="I323:I386" si="11">YEAR(H323)</f>
        <v>2023</v>
      </c>
    </row>
    <row r="324" spans="1:9" x14ac:dyDescent="0.3">
      <c r="A324" t="s">
        <v>44</v>
      </c>
      <c r="B324" t="s">
        <v>63</v>
      </c>
      <c r="D324">
        <v>3243.64</v>
      </c>
      <c r="E324">
        <f t="shared" si="10"/>
        <v>3.2436400000000001</v>
      </c>
      <c r="F324">
        <v>3164540.59</v>
      </c>
      <c r="G324">
        <v>93185.14</v>
      </c>
      <c r="H324" s="1">
        <v>45207</v>
      </c>
      <c r="I324">
        <f t="shared" si="11"/>
        <v>2023</v>
      </c>
    </row>
    <row r="325" spans="1:9" x14ac:dyDescent="0.3">
      <c r="A325" t="s">
        <v>39</v>
      </c>
      <c r="B325" t="s">
        <v>49</v>
      </c>
      <c r="C325" t="s">
        <v>24</v>
      </c>
      <c r="D325">
        <v>1052.81</v>
      </c>
      <c r="E325">
        <f t="shared" si="10"/>
        <v>1.05281</v>
      </c>
      <c r="G325">
        <v>51716.09</v>
      </c>
      <c r="H325" s="1">
        <v>45184</v>
      </c>
      <c r="I325">
        <f t="shared" si="11"/>
        <v>2023</v>
      </c>
    </row>
    <row r="326" spans="1:9" x14ac:dyDescent="0.3">
      <c r="A326" t="s">
        <v>58</v>
      </c>
      <c r="B326" t="s">
        <v>40</v>
      </c>
      <c r="C326" t="s">
        <v>34</v>
      </c>
      <c r="D326">
        <v>2268.85</v>
      </c>
      <c r="E326">
        <f t="shared" si="10"/>
        <v>2.26885</v>
      </c>
      <c r="F326">
        <v>1594083.12</v>
      </c>
      <c r="G326">
        <v>5463.24</v>
      </c>
      <c r="H326" s="1">
        <v>45141</v>
      </c>
      <c r="I326">
        <f t="shared" si="11"/>
        <v>2023</v>
      </c>
    </row>
    <row r="327" spans="1:9" x14ac:dyDescent="0.3">
      <c r="A327" t="s">
        <v>39</v>
      </c>
      <c r="B327" t="s">
        <v>78</v>
      </c>
      <c r="C327" t="s">
        <v>24</v>
      </c>
      <c r="D327">
        <v>3289.36</v>
      </c>
      <c r="E327">
        <f t="shared" si="10"/>
        <v>3.2893600000000003</v>
      </c>
      <c r="F327">
        <v>3863687.85</v>
      </c>
      <c r="G327">
        <v>65162.16</v>
      </c>
      <c r="H327" s="1">
        <v>45054</v>
      </c>
      <c r="I327">
        <f t="shared" si="11"/>
        <v>2023</v>
      </c>
    </row>
    <row r="328" spans="1:9" x14ac:dyDescent="0.3">
      <c r="A328" t="s">
        <v>48</v>
      </c>
      <c r="B328" t="s">
        <v>32</v>
      </c>
      <c r="C328" t="s">
        <v>72</v>
      </c>
      <c r="D328">
        <v>3757.64</v>
      </c>
      <c r="E328">
        <f t="shared" si="10"/>
        <v>3.7576399999999999</v>
      </c>
      <c r="F328">
        <v>395521.67</v>
      </c>
      <c r="G328">
        <v>71646.960000000006</v>
      </c>
      <c r="H328" s="1">
        <v>45032</v>
      </c>
      <c r="I328">
        <f t="shared" si="11"/>
        <v>2023</v>
      </c>
    </row>
    <row r="329" spans="1:9" x14ac:dyDescent="0.3">
      <c r="A329" t="s">
        <v>39</v>
      </c>
      <c r="B329" t="s">
        <v>32</v>
      </c>
      <c r="C329" t="s">
        <v>24</v>
      </c>
      <c r="D329">
        <v>206.23</v>
      </c>
      <c r="E329">
        <f t="shared" si="10"/>
        <v>0.20623</v>
      </c>
      <c r="F329">
        <v>325050.2</v>
      </c>
      <c r="G329">
        <v>26482.66</v>
      </c>
      <c r="H329" s="1">
        <v>45269</v>
      </c>
      <c r="I329">
        <f t="shared" si="11"/>
        <v>2023</v>
      </c>
    </row>
    <row r="330" spans="1:9" x14ac:dyDescent="0.3">
      <c r="A330" t="s">
        <v>86</v>
      </c>
      <c r="B330" t="s">
        <v>80</v>
      </c>
      <c r="C330" t="s">
        <v>34</v>
      </c>
      <c r="D330">
        <v>3187.69</v>
      </c>
      <c r="E330">
        <f t="shared" si="10"/>
        <v>3.1876899999999999</v>
      </c>
      <c r="F330">
        <v>3281862.01</v>
      </c>
      <c r="G330">
        <v>75521.070000000007</v>
      </c>
      <c r="H330" t="s">
        <v>59</v>
      </c>
      <c r="I330" t="e">
        <f t="shared" si="11"/>
        <v>#VALUE!</v>
      </c>
    </row>
    <row r="331" spans="1:9" x14ac:dyDescent="0.3">
      <c r="A331" t="s">
        <v>58</v>
      </c>
      <c r="B331" t="s">
        <v>40</v>
      </c>
      <c r="C331" t="s">
        <v>34</v>
      </c>
      <c r="D331">
        <v>3695.37</v>
      </c>
      <c r="E331">
        <f t="shared" si="10"/>
        <v>3.69537</v>
      </c>
      <c r="F331">
        <v>4051197.18</v>
      </c>
      <c r="G331">
        <v>93208.29</v>
      </c>
      <c r="H331" s="1">
        <v>45328</v>
      </c>
      <c r="I331">
        <f t="shared" si="11"/>
        <v>2024</v>
      </c>
    </row>
    <row r="332" spans="1:9" x14ac:dyDescent="0.3">
      <c r="A332" t="s">
        <v>90</v>
      </c>
      <c r="B332" t="s">
        <v>49</v>
      </c>
      <c r="C332" t="s">
        <v>37</v>
      </c>
      <c r="D332">
        <v>2741.68</v>
      </c>
      <c r="E332">
        <f t="shared" si="10"/>
        <v>2.7416799999999997</v>
      </c>
      <c r="F332">
        <v>2280831.2799999998</v>
      </c>
      <c r="G332">
        <v>34179.96</v>
      </c>
      <c r="H332" s="1">
        <v>45097</v>
      </c>
      <c r="I332">
        <f t="shared" si="11"/>
        <v>2023</v>
      </c>
    </row>
    <row r="333" spans="1:9" x14ac:dyDescent="0.3">
      <c r="A333" t="s">
        <v>58</v>
      </c>
      <c r="B333" t="s">
        <v>40</v>
      </c>
      <c r="C333" t="s">
        <v>34</v>
      </c>
      <c r="D333">
        <v>2333.81</v>
      </c>
      <c r="E333">
        <f t="shared" si="10"/>
        <v>2.3338100000000002</v>
      </c>
      <c r="F333">
        <v>2099546.8199999998</v>
      </c>
      <c r="G333">
        <v>30225.119999999999</v>
      </c>
      <c r="H333" s="1">
        <v>45078</v>
      </c>
      <c r="I333">
        <f t="shared" si="11"/>
        <v>2023</v>
      </c>
    </row>
    <row r="334" spans="1:9" x14ac:dyDescent="0.3">
      <c r="A334" t="s">
        <v>48</v>
      </c>
      <c r="B334" t="s">
        <v>78</v>
      </c>
      <c r="C334" t="s">
        <v>34</v>
      </c>
      <c r="D334">
        <v>2443.38</v>
      </c>
      <c r="E334">
        <f t="shared" si="10"/>
        <v>2.4433800000000003</v>
      </c>
      <c r="G334">
        <v>84624.85</v>
      </c>
      <c r="H334" s="1">
        <v>45200</v>
      </c>
      <c r="I334">
        <f t="shared" si="11"/>
        <v>2023</v>
      </c>
    </row>
    <row r="335" spans="1:9" x14ac:dyDescent="0.3">
      <c r="A335" t="s">
        <v>90</v>
      </c>
      <c r="B335" t="s">
        <v>32</v>
      </c>
      <c r="C335" t="s">
        <v>34</v>
      </c>
      <c r="D335">
        <v>4518.04</v>
      </c>
      <c r="E335">
        <f t="shared" si="10"/>
        <v>4.5180400000000001</v>
      </c>
      <c r="F335">
        <v>420660.25</v>
      </c>
      <c r="G335">
        <v>20616.599999999999</v>
      </c>
      <c r="H335" s="1">
        <v>45046</v>
      </c>
      <c r="I335">
        <f t="shared" si="11"/>
        <v>2023</v>
      </c>
    </row>
    <row r="336" spans="1:9" x14ac:dyDescent="0.3">
      <c r="A336" t="s">
        <v>58</v>
      </c>
      <c r="B336" t="s">
        <v>32</v>
      </c>
      <c r="C336" t="s">
        <v>37</v>
      </c>
      <c r="D336">
        <v>1809.07</v>
      </c>
      <c r="E336">
        <f t="shared" si="10"/>
        <v>1.80907</v>
      </c>
      <c r="F336">
        <v>2263311.0099999998</v>
      </c>
      <c r="G336">
        <v>94740.89</v>
      </c>
      <c r="H336" s="1">
        <v>45174</v>
      </c>
      <c r="I336">
        <f t="shared" si="11"/>
        <v>2023</v>
      </c>
    </row>
    <row r="337" spans="1:9" x14ac:dyDescent="0.3">
      <c r="A337" t="s">
        <v>90</v>
      </c>
      <c r="B337" t="s">
        <v>84</v>
      </c>
      <c r="C337" t="s">
        <v>34</v>
      </c>
      <c r="D337">
        <v>154.85</v>
      </c>
      <c r="E337">
        <f t="shared" si="10"/>
        <v>0.15484999999999999</v>
      </c>
      <c r="F337">
        <v>408827.35</v>
      </c>
      <c r="G337">
        <v>62626.2</v>
      </c>
      <c r="H337" s="1">
        <v>45289</v>
      </c>
      <c r="I337">
        <f t="shared" si="11"/>
        <v>2023</v>
      </c>
    </row>
    <row r="338" spans="1:9" x14ac:dyDescent="0.3">
      <c r="A338" t="s">
        <v>39</v>
      </c>
      <c r="B338" t="s">
        <v>40</v>
      </c>
      <c r="C338" t="s">
        <v>34</v>
      </c>
      <c r="E338">
        <f t="shared" si="10"/>
        <v>0</v>
      </c>
      <c r="G338" t="s">
        <v>59</v>
      </c>
      <c r="H338" s="1">
        <v>45150</v>
      </c>
      <c r="I338">
        <f t="shared" si="11"/>
        <v>2023</v>
      </c>
    </row>
    <row r="339" spans="1:9" x14ac:dyDescent="0.3">
      <c r="A339" t="s">
        <v>21</v>
      </c>
      <c r="B339" t="s">
        <v>78</v>
      </c>
      <c r="C339" t="s">
        <v>24</v>
      </c>
      <c r="D339">
        <v>2789.97</v>
      </c>
      <c r="E339">
        <f t="shared" si="10"/>
        <v>2.7899699999999998</v>
      </c>
      <c r="F339">
        <v>7009376.9400000004</v>
      </c>
      <c r="G339">
        <v>1452.97</v>
      </c>
      <c r="H339" s="1">
        <v>45350</v>
      </c>
      <c r="I339">
        <f t="shared" si="11"/>
        <v>2024</v>
      </c>
    </row>
    <row r="340" spans="1:9" x14ac:dyDescent="0.3">
      <c r="A340" t="s">
        <v>65</v>
      </c>
      <c r="B340" t="s">
        <v>63</v>
      </c>
      <c r="C340" t="s">
        <v>24</v>
      </c>
      <c r="D340">
        <v>2992.42</v>
      </c>
      <c r="E340">
        <f t="shared" si="10"/>
        <v>2.9924200000000001</v>
      </c>
      <c r="F340">
        <v>455039.35</v>
      </c>
      <c r="G340">
        <v>77406.09</v>
      </c>
      <c r="H340" s="1">
        <v>45139</v>
      </c>
      <c r="I340">
        <f t="shared" si="11"/>
        <v>2023</v>
      </c>
    </row>
    <row r="341" spans="1:9" x14ac:dyDescent="0.3">
      <c r="A341" t="s">
        <v>65</v>
      </c>
      <c r="B341" t="s">
        <v>55</v>
      </c>
      <c r="C341" t="s">
        <v>72</v>
      </c>
      <c r="D341">
        <v>4626.6499999999996</v>
      </c>
      <c r="E341">
        <f t="shared" si="10"/>
        <v>4.6266499999999997</v>
      </c>
      <c r="F341">
        <v>1375743.63</v>
      </c>
      <c r="G341" t="s">
        <v>37</v>
      </c>
      <c r="H341" s="1">
        <v>45059</v>
      </c>
      <c r="I341">
        <f t="shared" si="11"/>
        <v>2023</v>
      </c>
    </row>
    <row r="342" spans="1:9" x14ac:dyDescent="0.3">
      <c r="A342" t="s">
        <v>86</v>
      </c>
      <c r="B342" t="s">
        <v>84</v>
      </c>
      <c r="C342" t="s">
        <v>24</v>
      </c>
      <c r="D342">
        <v>846.04</v>
      </c>
      <c r="E342">
        <f t="shared" si="10"/>
        <v>0.84604000000000001</v>
      </c>
      <c r="G342">
        <v>9423.01</v>
      </c>
      <c r="H342" s="1">
        <v>45077</v>
      </c>
      <c r="I342">
        <f t="shared" si="11"/>
        <v>2023</v>
      </c>
    </row>
    <row r="343" spans="1:9" x14ac:dyDescent="0.3">
      <c r="A343" t="s">
        <v>44</v>
      </c>
      <c r="B343" t="s">
        <v>84</v>
      </c>
      <c r="C343" t="s">
        <v>72</v>
      </c>
      <c r="D343">
        <v>1530.89</v>
      </c>
      <c r="E343">
        <f t="shared" si="10"/>
        <v>1.5308900000000001</v>
      </c>
      <c r="F343">
        <v>264851.32</v>
      </c>
      <c r="G343">
        <v>35275.79</v>
      </c>
      <c r="H343" s="1">
        <v>45156</v>
      </c>
      <c r="I343">
        <f t="shared" si="11"/>
        <v>2023</v>
      </c>
    </row>
    <row r="344" spans="1:9" x14ac:dyDescent="0.3">
      <c r="A344" t="s">
        <v>21</v>
      </c>
      <c r="C344" t="s">
        <v>34</v>
      </c>
      <c r="D344">
        <v>2795.85</v>
      </c>
      <c r="E344">
        <f t="shared" si="10"/>
        <v>2.7958499999999997</v>
      </c>
      <c r="F344">
        <v>2777075.03</v>
      </c>
      <c r="G344">
        <v>59658.59</v>
      </c>
      <c r="H344" s="1">
        <v>45304</v>
      </c>
      <c r="I344">
        <f t="shared" si="11"/>
        <v>2024</v>
      </c>
    </row>
    <row r="345" spans="1:9" x14ac:dyDescent="0.3">
      <c r="A345" t="s">
        <v>54</v>
      </c>
      <c r="B345" t="s">
        <v>40</v>
      </c>
      <c r="C345" t="s">
        <v>24</v>
      </c>
      <c r="D345">
        <v>2134.84</v>
      </c>
      <c r="E345">
        <f t="shared" si="10"/>
        <v>2.1348400000000001</v>
      </c>
      <c r="F345">
        <v>5945385.2999999998</v>
      </c>
      <c r="G345">
        <v>73024.600000000006</v>
      </c>
      <c r="H345" s="1">
        <v>45106</v>
      </c>
      <c r="I345">
        <f t="shared" si="11"/>
        <v>2023</v>
      </c>
    </row>
    <row r="346" spans="1:9" x14ac:dyDescent="0.3">
      <c r="A346" t="s">
        <v>90</v>
      </c>
      <c r="B346" t="s">
        <v>49</v>
      </c>
      <c r="C346" t="s">
        <v>24</v>
      </c>
      <c r="D346">
        <v>3481.47</v>
      </c>
      <c r="E346">
        <f t="shared" si="10"/>
        <v>3.4814699999999998</v>
      </c>
      <c r="F346">
        <v>1524988.3</v>
      </c>
      <c r="G346">
        <v>45188.65</v>
      </c>
      <c r="H346" s="1">
        <v>45283</v>
      </c>
      <c r="I346">
        <f t="shared" si="11"/>
        <v>2023</v>
      </c>
    </row>
    <row r="347" spans="1:9" x14ac:dyDescent="0.3">
      <c r="A347" t="s">
        <v>39</v>
      </c>
      <c r="B347" t="s">
        <v>40</v>
      </c>
      <c r="C347" t="s">
        <v>72</v>
      </c>
      <c r="D347">
        <v>3791.14</v>
      </c>
      <c r="E347">
        <f t="shared" si="10"/>
        <v>3.79114</v>
      </c>
      <c r="F347">
        <v>9211674.0600000005</v>
      </c>
      <c r="G347">
        <v>94828.19</v>
      </c>
      <c r="H347" s="1">
        <v>45370</v>
      </c>
      <c r="I347">
        <f t="shared" si="11"/>
        <v>2024</v>
      </c>
    </row>
    <row r="348" spans="1:9" x14ac:dyDescent="0.3">
      <c r="A348" t="s">
        <v>48</v>
      </c>
      <c r="B348" t="s">
        <v>84</v>
      </c>
      <c r="C348" t="s">
        <v>72</v>
      </c>
      <c r="D348">
        <v>3197.38</v>
      </c>
      <c r="E348">
        <f t="shared" si="10"/>
        <v>3.1973799999999999</v>
      </c>
      <c r="F348">
        <v>1405265.46</v>
      </c>
      <c r="G348">
        <v>57573.38</v>
      </c>
      <c r="H348" s="1">
        <v>45043</v>
      </c>
      <c r="I348">
        <f t="shared" si="11"/>
        <v>2023</v>
      </c>
    </row>
    <row r="349" spans="1:9" x14ac:dyDescent="0.3">
      <c r="A349" t="s">
        <v>86</v>
      </c>
      <c r="B349" t="s">
        <v>84</v>
      </c>
      <c r="C349" t="s">
        <v>37</v>
      </c>
      <c r="D349">
        <v>3146.33</v>
      </c>
      <c r="E349">
        <f t="shared" si="10"/>
        <v>3.1463299999999998</v>
      </c>
      <c r="F349">
        <v>6958612.8399999999</v>
      </c>
      <c r="G349">
        <v>79299.360000000001</v>
      </c>
      <c r="H349" s="1">
        <v>45359</v>
      </c>
      <c r="I349">
        <f t="shared" si="11"/>
        <v>2024</v>
      </c>
    </row>
    <row r="350" spans="1:9" x14ac:dyDescent="0.3">
      <c r="A350" t="s">
        <v>90</v>
      </c>
      <c r="B350" t="s">
        <v>63</v>
      </c>
      <c r="C350" t="s">
        <v>24</v>
      </c>
      <c r="D350">
        <v>1665.67</v>
      </c>
      <c r="E350">
        <f t="shared" si="10"/>
        <v>1.66567</v>
      </c>
      <c r="F350">
        <v>3482035.5</v>
      </c>
      <c r="G350">
        <v>57299.43</v>
      </c>
      <c r="H350" s="1">
        <v>45351</v>
      </c>
      <c r="I350">
        <f t="shared" si="11"/>
        <v>2024</v>
      </c>
    </row>
    <row r="351" spans="1:9" x14ac:dyDescent="0.3">
      <c r="A351" t="s">
        <v>48</v>
      </c>
      <c r="B351" t="s">
        <v>55</v>
      </c>
      <c r="C351" t="s">
        <v>24</v>
      </c>
      <c r="D351">
        <v>3819.68</v>
      </c>
      <c r="E351">
        <f t="shared" si="10"/>
        <v>3.81968</v>
      </c>
      <c r="F351">
        <v>819696.07</v>
      </c>
      <c r="G351" t="s">
        <v>37</v>
      </c>
      <c r="H351" s="1">
        <v>45298</v>
      </c>
      <c r="I351">
        <f t="shared" si="11"/>
        <v>2024</v>
      </c>
    </row>
    <row r="352" spans="1:9" x14ac:dyDescent="0.3">
      <c r="A352" t="s">
        <v>65</v>
      </c>
      <c r="B352" t="s">
        <v>80</v>
      </c>
      <c r="C352" t="s">
        <v>59</v>
      </c>
      <c r="D352">
        <v>1759.66</v>
      </c>
      <c r="E352">
        <f t="shared" si="10"/>
        <v>1.75966</v>
      </c>
      <c r="F352">
        <v>3563843.09</v>
      </c>
      <c r="G352">
        <v>41487.11</v>
      </c>
      <c r="H352" s="1">
        <v>45381</v>
      </c>
      <c r="I352">
        <f t="shared" si="11"/>
        <v>2024</v>
      </c>
    </row>
    <row r="353" spans="1:9" x14ac:dyDescent="0.3">
      <c r="A353" t="s">
        <v>48</v>
      </c>
      <c r="B353" t="s">
        <v>55</v>
      </c>
      <c r="C353" t="s">
        <v>24</v>
      </c>
      <c r="D353">
        <v>1949.13</v>
      </c>
      <c r="E353">
        <f t="shared" si="10"/>
        <v>1.94913</v>
      </c>
      <c r="F353">
        <v>3030268.36</v>
      </c>
      <c r="G353">
        <v>59918.21</v>
      </c>
      <c r="H353" s="1">
        <v>45292</v>
      </c>
      <c r="I353">
        <f t="shared" si="11"/>
        <v>2024</v>
      </c>
    </row>
    <row r="354" spans="1:9" x14ac:dyDescent="0.3">
      <c r="A354" t="s">
        <v>39</v>
      </c>
      <c r="B354" t="s">
        <v>88</v>
      </c>
      <c r="C354" t="s">
        <v>24</v>
      </c>
      <c r="D354">
        <v>3105.05</v>
      </c>
      <c r="E354">
        <f t="shared" si="10"/>
        <v>3.1050500000000003</v>
      </c>
      <c r="F354">
        <v>8923903.7599999998</v>
      </c>
      <c r="G354">
        <v>31504.41</v>
      </c>
      <c r="H354" s="1">
        <v>45226</v>
      </c>
      <c r="I354">
        <f t="shared" si="11"/>
        <v>2023</v>
      </c>
    </row>
    <row r="355" spans="1:9" x14ac:dyDescent="0.3">
      <c r="A355" t="s">
        <v>48</v>
      </c>
      <c r="B355" t="s">
        <v>84</v>
      </c>
      <c r="C355" t="s">
        <v>72</v>
      </c>
      <c r="D355">
        <v>3791.98</v>
      </c>
      <c r="E355">
        <f t="shared" si="10"/>
        <v>3.7919800000000001</v>
      </c>
      <c r="F355">
        <v>646467.37</v>
      </c>
      <c r="G355">
        <v>67450.25</v>
      </c>
      <c r="H355" s="1">
        <v>45207</v>
      </c>
      <c r="I355">
        <f t="shared" si="11"/>
        <v>2023</v>
      </c>
    </row>
    <row r="356" spans="1:9" x14ac:dyDescent="0.3">
      <c r="A356" t="s">
        <v>58</v>
      </c>
      <c r="B356" t="s">
        <v>78</v>
      </c>
      <c r="C356" t="s">
        <v>24</v>
      </c>
      <c r="D356">
        <v>2310.23</v>
      </c>
      <c r="E356">
        <f t="shared" si="10"/>
        <v>2.3102300000000002</v>
      </c>
      <c r="F356">
        <v>735988.68</v>
      </c>
      <c r="G356">
        <v>70268.45</v>
      </c>
      <c r="H356" s="1">
        <v>45113</v>
      </c>
      <c r="I356">
        <f t="shared" si="11"/>
        <v>2023</v>
      </c>
    </row>
    <row r="357" spans="1:9" x14ac:dyDescent="0.3">
      <c r="A357" t="s">
        <v>58</v>
      </c>
      <c r="B357" t="s">
        <v>55</v>
      </c>
      <c r="C357" t="s">
        <v>72</v>
      </c>
      <c r="D357">
        <v>1179.6600000000001</v>
      </c>
      <c r="E357">
        <f t="shared" si="10"/>
        <v>1.1796600000000002</v>
      </c>
      <c r="F357">
        <v>3659756.89</v>
      </c>
      <c r="G357">
        <v>69224.600000000006</v>
      </c>
      <c r="H357" s="1">
        <v>45115</v>
      </c>
      <c r="I357">
        <f t="shared" si="11"/>
        <v>2023</v>
      </c>
    </row>
    <row r="358" spans="1:9" x14ac:dyDescent="0.3">
      <c r="B358" t="s">
        <v>78</v>
      </c>
      <c r="C358" t="s">
        <v>72</v>
      </c>
      <c r="D358">
        <v>2092.39</v>
      </c>
      <c r="E358">
        <f t="shared" si="10"/>
        <v>2.09239</v>
      </c>
      <c r="F358">
        <v>2182168.1800000002</v>
      </c>
      <c r="G358">
        <v>53117.19</v>
      </c>
      <c r="H358" s="1">
        <v>45081</v>
      </c>
      <c r="I358">
        <f t="shared" si="11"/>
        <v>2023</v>
      </c>
    </row>
    <row r="359" spans="1:9" x14ac:dyDescent="0.3">
      <c r="A359" t="s">
        <v>54</v>
      </c>
      <c r="B359" t="s">
        <v>80</v>
      </c>
      <c r="C359" t="s">
        <v>34</v>
      </c>
      <c r="D359">
        <v>2369.1</v>
      </c>
      <c r="E359">
        <f t="shared" si="10"/>
        <v>2.3691</v>
      </c>
      <c r="F359">
        <v>1004443.44</v>
      </c>
      <c r="G359">
        <v>18176.75</v>
      </c>
      <c r="H359" s="1">
        <v>45327</v>
      </c>
      <c r="I359">
        <f t="shared" si="11"/>
        <v>2024</v>
      </c>
    </row>
    <row r="360" spans="1:9" x14ac:dyDescent="0.3">
      <c r="A360" t="s">
        <v>59</v>
      </c>
      <c r="B360" t="s">
        <v>40</v>
      </c>
      <c r="C360" t="s">
        <v>72</v>
      </c>
      <c r="D360">
        <v>3661.89</v>
      </c>
      <c r="E360">
        <f t="shared" si="10"/>
        <v>3.6618900000000001</v>
      </c>
      <c r="F360">
        <v>929435.29</v>
      </c>
      <c r="G360">
        <v>73255.41</v>
      </c>
      <c r="H360" s="1">
        <v>45202</v>
      </c>
      <c r="I360">
        <f t="shared" si="11"/>
        <v>2023</v>
      </c>
    </row>
    <row r="361" spans="1:9" x14ac:dyDescent="0.3">
      <c r="A361" t="s">
        <v>90</v>
      </c>
      <c r="B361" t="s">
        <v>49</v>
      </c>
      <c r="C361" t="s">
        <v>24</v>
      </c>
      <c r="D361">
        <v>1302.8</v>
      </c>
      <c r="E361">
        <f t="shared" si="10"/>
        <v>1.3028</v>
      </c>
      <c r="F361">
        <v>273164.84999999998</v>
      </c>
      <c r="G361">
        <v>48019.44</v>
      </c>
      <c r="H361" s="1">
        <v>45338</v>
      </c>
      <c r="I361">
        <f t="shared" si="11"/>
        <v>2024</v>
      </c>
    </row>
    <row r="362" spans="1:9" x14ac:dyDescent="0.3">
      <c r="A362" t="s">
        <v>58</v>
      </c>
      <c r="B362" t="s">
        <v>40</v>
      </c>
      <c r="C362" t="s">
        <v>72</v>
      </c>
      <c r="D362">
        <v>4781.53</v>
      </c>
      <c r="E362">
        <f t="shared" si="10"/>
        <v>4.7815300000000001</v>
      </c>
      <c r="F362">
        <v>1362009.26</v>
      </c>
      <c r="G362">
        <v>65835.78</v>
      </c>
      <c r="I362">
        <f t="shared" si="11"/>
        <v>1900</v>
      </c>
    </row>
    <row r="363" spans="1:9" x14ac:dyDescent="0.3">
      <c r="A363" t="s">
        <v>39</v>
      </c>
      <c r="B363" t="s">
        <v>78</v>
      </c>
      <c r="C363" t="s">
        <v>72</v>
      </c>
      <c r="D363">
        <v>3514.14</v>
      </c>
      <c r="E363">
        <f t="shared" si="10"/>
        <v>3.5141399999999998</v>
      </c>
      <c r="G363">
        <v>91504.4</v>
      </c>
      <c r="H363" s="1">
        <v>45219</v>
      </c>
      <c r="I363">
        <f t="shared" si="11"/>
        <v>2023</v>
      </c>
    </row>
    <row r="364" spans="1:9" x14ac:dyDescent="0.3">
      <c r="A364" t="s">
        <v>58</v>
      </c>
      <c r="B364" t="s">
        <v>78</v>
      </c>
      <c r="C364" t="s">
        <v>34</v>
      </c>
      <c r="D364">
        <v>4499.66</v>
      </c>
      <c r="E364">
        <f t="shared" si="10"/>
        <v>4.4996599999999995</v>
      </c>
      <c r="F364">
        <v>523043.18</v>
      </c>
      <c r="G364">
        <v>86000.98</v>
      </c>
      <c r="H364" s="1">
        <v>45253</v>
      </c>
      <c r="I364">
        <f t="shared" si="11"/>
        <v>2023</v>
      </c>
    </row>
    <row r="365" spans="1:9" x14ac:dyDescent="0.3">
      <c r="A365" t="s">
        <v>31</v>
      </c>
      <c r="B365" t="s">
        <v>78</v>
      </c>
      <c r="C365" t="s">
        <v>72</v>
      </c>
      <c r="D365">
        <v>2481.3200000000002</v>
      </c>
      <c r="E365">
        <f t="shared" si="10"/>
        <v>2.4813200000000002</v>
      </c>
      <c r="F365">
        <v>4361819.63</v>
      </c>
      <c r="G365">
        <v>71915.41</v>
      </c>
      <c r="H365" s="1">
        <v>45165</v>
      </c>
      <c r="I365">
        <f t="shared" si="11"/>
        <v>2023</v>
      </c>
    </row>
    <row r="366" spans="1:9" x14ac:dyDescent="0.3">
      <c r="A366" t="s">
        <v>37</v>
      </c>
      <c r="B366" t="s">
        <v>80</v>
      </c>
      <c r="C366" t="s">
        <v>72</v>
      </c>
      <c r="D366">
        <v>1258.1199999999999</v>
      </c>
      <c r="E366">
        <f t="shared" si="10"/>
        <v>1.2581199999999999</v>
      </c>
      <c r="F366">
        <v>1143276.29</v>
      </c>
      <c r="G366">
        <v>45991</v>
      </c>
      <c r="H366" s="1">
        <v>45175</v>
      </c>
      <c r="I366">
        <f t="shared" si="11"/>
        <v>2023</v>
      </c>
    </row>
    <row r="367" spans="1:9" x14ac:dyDescent="0.3">
      <c r="A367" t="s">
        <v>54</v>
      </c>
      <c r="B367" t="s">
        <v>63</v>
      </c>
      <c r="D367">
        <v>434.72</v>
      </c>
      <c r="E367">
        <f t="shared" si="10"/>
        <v>0.43472000000000005</v>
      </c>
      <c r="F367">
        <v>218844.57</v>
      </c>
      <c r="G367">
        <v>57193.27</v>
      </c>
      <c r="H367" s="1">
        <v>45156</v>
      </c>
      <c r="I367">
        <f t="shared" si="11"/>
        <v>2023</v>
      </c>
    </row>
    <row r="368" spans="1:9" x14ac:dyDescent="0.3">
      <c r="A368" t="s">
        <v>59</v>
      </c>
      <c r="B368" t="s">
        <v>32</v>
      </c>
      <c r="C368" t="s">
        <v>34</v>
      </c>
      <c r="D368">
        <v>4701.59</v>
      </c>
      <c r="E368">
        <f t="shared" si="10"/>
        <v>4.7015900000000004</v>
      </c>
      <c r="F368">
        <v>6501723.5</v>
      </c>
      <c r="G368">
        <v>15293.74</v>
      </c>
      <c r="H368" s="1">
        <v>45111</v>
      </c>
      <c r="I368">
        <f t="shared" si="11"/>
        <v>2023</v>
      </c>
    </row>
    <row r="369" spans="1:9" x14ac:dyDescent="0.3">
      <c r="A369" t="s">
        <v>58</v>
      </c>
      <c r="B369" t="s">
        <v>78</v>
      </c>
      <c r="C369" t="s">
        <v>24</v>
      </c>
      <c r="D369">
        <v>262.63</v>
      </c>
      <c r="E369">
        <f t="shared" si="10"/>
        <v>0.26262999999999997</v>
      </c>
      <c r="F369">
        <v>96020.68</v>
      </c>
      <c r="G369">
        <v>92305.07</v>
      </c>
      <c r="H369" s="1">
        <v>45278</v>
      </c>
      <c r="I369">
        <f t="shared" si="11"/>
        <v>2023</v>
      </c>
    </row>
    <row r="370" spans="1:9" x14ac:dyDescent="0.3">
      <c r="A370" t="s">
        <v>65</v>
      </c>
      <c r="B370" t="s">
        <v>55</v>
      </c>
      <c r="C370" t="s">
        <v>24</v>
      </c>
      <c r="D370">
        <v>4665.49</v>
      </c>
      <c r="E370">
        <f t="shared" si="10"/>
        <v>4.6654900000000001</v>
      </c>
      <c r="F370">
        <v>8903530.6099999994</v>
      </c>
      <c r="G370">
        <v>76315.850000000006</v>
      </c>
      <c r="H370" s="1">
        <v>45302</v>
      </c>
      <c r="I370">
        <f t="shared" si="11"/>
        <v>2024</v>
      </c>
    </row>
    <row r="371" spans="1:9" x14ac:dyDescent="0.3">
      <c r="A371" t="s">
        <v>48</v>
      </c>
      <c r="B371" t="s">
        <v>55</v>
      </c>
      <c r="C371" t="s">
        <v>34</v>
      </c>
      <c r="D371">
        <v>2250.0700000000002</v>
      </c>
      <c r="E371">
        <f t="shared" si="10"/>
        <v>2.25007</v>
      </c>
      <c r="F371">
        <v>2395999.41</v>
      </c>
      <c r="G371">
        <v>45507.92</v>
      </c>
      <c r="H371" s="1">
        <v>45094</v>
      </c>
      <c r="I371">
        <f t="shared" si="11"/>
        <v>2023</v>
      </c>
    </row>
    <row r="372" spans="1:9" x14ac:dyDescent="0.3">
      <c r="A372" t="s">
        <v>65</v>
      </c>
      <c r="B372" t="s">
        <v>88</v>
      </c>
      <c r="C372" t="s">
        <v>72</v>
      </c>
      <c r="D372">
        <v>2535.31</v>
      </c>
      <c r="E372">
        <f t="shared" si="10"/>
        <v>2.53531</v>
      </c>
      <c r="G372">
        <v>23951</v>
      </c>
      <c r="H372" s="1">
        <v>45379</v>
      </c>
      <c r="I372">
        <f t="shared" si="11"/>
        <v>2024</v>
      </c>
    </row>
    <row r="373" spans="1:9" x14ac:dyDescent="0.3">
      <c r="A373" t="s">
        <v>86</v>
      </c>
      <c r="B373" t="s">
        <v>84</v>
      </c>
      <c r="C373" t="s">
        <v>34</v>
      </c>
      <c r="D373">
        <v>1623.99</v>
      </c>
      <c r="E373">
        <f t="shared" si="10"/>
        <v>1.62399</v>
      </c>
      <c r="F373">
        <v>1326693.78</v>
      </c>
      <c r="G373">
        <v>25661.54</v>
      </c>
      <c r="H373" s="1">
        <v>45320</v>
      </c>
      <c r="I373">
        <f t="shared" si="11"/>
        <v>2024</v>
      </c>
    </row>
    <row r="374" spans="1:9" x14ac:dyDescent="0.3">
      <c r="A374" t="s">
        <v>90</v>
      </c>
      <c r="B374" t="s">
        <v>80</v>
      </c>
      <c r="C374" t="s">
        <v>24</v>
      </c>
      <c r="D374">
        <v>880.13</v>
      </c>
      <c r="E374">
        <f t="shared" si="10"/>
        <v>0.88012999999999997</v>
      </c>
      <c r="F374">
        <v>221166.99</v>
      </c>
      <c r="G374">
        <v>28301.72</v>
      </c>
      <c r="H374" s="1">
        <v>45113</v>
      </c>
      <c r="I374">
        <f t="shared" si="11"/>
        <v>2023</v>
      </c>
    </row>
    <row r="375" spans="1:9" x14ac:dyDescent="0.3">
      <c r="A375" t="s">
        <v>39</v>
      </c>
      <c r="B375" t="s">
        <v>22</v>
      </c>
      <c r="C375" t="s">
        <v>34</v>
      </c>
      <c r="D375">
        <v>732.72</v>
      </c>
      <c r="E375">
        <f t="shared" si="10"/>
        <v>0.73272000000000004</v>
      </c>
      <c r="F375">
        <v>47393.5</v>
      </c>
      <c r="G375">
        <v>60552.65</v>
      </c>
      <c r="H375" s="1">
        <v>45175</v>
      </c>
      <c r="I375">
        <f t="shared" si="11"/>
        <v>2023</v>
      </c>
    </row>
    <row r="376" spans="1:9" x14ac:dyDescent="0.3">
      <c r="A376" t="s">
        <v>86</v>
      </c>
      <c r="B376" t="s">
        <v>55</v>
      </c>
      <c r="C376" t="s">
        <v>72</v>
      </c>
      <c r="D376">
        <v>2527.5</v>
      </c>
      <c r="E376">
        <f t="shared" si="10"/>
        <v>2.5274999999999999</v>
      </c>
      <c r="F376">
        <v>3060204.49</v>
      </c>
      <c r="G376">
        <v>57194.79</v>
      </c>
      <c r="H376" s="1">
        <v>45033</v>
      </c>
      <c r="I376">
        <f t="shared" si="11"/>
        <v>2023</v>
      </c>
    </row>
    <row r="377" spans="1:9" x14ac:dyDescent="0.3">
      <c r="A377" t="s">
        <v>21</v>
      </c>
      <c r="B377" t="s">
        <v>84</v>
      </c>
      <c r="C377" t="s">
        <v>34</v>
      </c>
      <c r="D377">
        <v>3223.12</v>
      </c>
      <c r="E377">
        <f t="shared" si="10"/>
        <v>3.2231199999999998</v>
      </c>
      <c r="F377">
        <v>5768024.6399999997</v>
      </c>
      <c r="G377">
        <v>15181.7</v>
      </c>
      <c r="H377" s="1">
        <v>45347</v>
      </c>
      <c r="I377">
        <f t="shared" si="11"/>
        <v>2024</v>
      </c>
    </row>
    <row r="378" spans="1:9" x14ac:dyDescent="0.3">
      <c r="A378" t="s">
        <v>44</v>
      </c>
      <c r="B378" t="s">
        <v>63</v>
      </c>
      <c r="C378" t="s">
        <v>24</v>
      </c>
      <c r="D378">
        <v>3976.8</v>
      </c>
      <c r="E378">
        <f t="shared" si="10"/>
        <v>3.9768000000000003</v>
      </c>
      <c r="F378">
        <v>924689.51</v>
      </c>
      <c r="G378">
        <v>57435.63</v>
      </c>
      <c r="H378" s="1">
        <v>45031</v>
      </c>
      <c r="I378">
        <f t="shared" si="11"/>
        <v>2023</v>
      </c>
    </row>
    <row r="379" spans="1:9" x14ac:dyDescent="0.3">
      <c r="A379" t="s">
        <v>54</v>
      </c>
      <c r="B379" t="s">
        <v>88</v>
      </c>
      <c r="C379" t="s">
        <v>34</v>
      </c>
      <c r="D379">
        <v>4873.12</v>
      </c>
      <c r="E379">
        <f t="shared" si="10"/>
        <v>4.8731200000000001</v>
      </c>
      <c r="F379">
        <v>2632478.92</v>
      </c>
      <c r="G379">
        <v>8368.91</v>
      </c>
      <c r="H379" s="1">
        <v>45054</v>
      </c>
      <c r="I379">
        <f t="shared" si="11"/>
        <v>2023</v>
      </c>
    </row>
    <row r="380" spans="1:9" x14ac:dyDescent="0.3">
      <c r="A380" t="s">
        <v>48</v>
      </c>
      <c r="B380" t="s">
        <v>88</v>
      </c>
      <c r="C380" t="s">
        <v>37</v>
      </c>
      <c r="D380">
        <v>2662.71</v>
      </c>
      <c r="E380">
        <f t="shared" si="10"/>
        <v>2.6627100000000001</v>
      </c>
      <c r="F380">
        <v>1227253.69</v>
      </c>
      <c r="G380">
        <v>2191.12</v>
      </c>
      <c r="H380" s="1">
        <v>45124</v>
      </c>
      <c r="I380">
        <f t="shared" si="11"/>
        <v>2023</v>
      </c>
    </row>
    <row r="381" spans="1:9" x14ac:dyDescent="0.3">
      <c r="A381" t="s">
        <v>86</v>
      </c>
      <c r="B381" t="s">
        <v>78</v>
      </c>
      <c r="C381" t="s">
        <v>34</v>
      </c>
      <c r="D381">
        <v>4476.76</v>
      </c>
      <c r="E381">
        <f t="shared" si="10"/>
        <v>4.4767600000000005</v>
      </c>
      <c r="F381">
        <v>4214462.1500000004</v>
      </c>
      <c r="G381">
        <v>38474.29</v>
      </c>
      <c r="H381" s="1">
        <v>45361</v>
      </c>
      <c r="I381">
        <f t="shared" si="11"/>
        <v>2024</v>
      </c>
    </row>
    <row r="382" spans="1:9" x14ac:dyDescent="0.3">
      <c r="A382" t="s">
        <v>65</v>
      </c>
      <c r="B382" t="s">
        <v>22</v>
      </c>
      <c r="C382" t="s">
        <v>24</v>
      </c>
      <c r="D382">
        <v>3597.96</v>
      </c>
      <c r="E382">
        <f t="shared" si="10"/>
        <v>3.59796</v>
      </c>
      <c r="F382">
        <v>2088379.75</v>
      </c>
      <c r="G382">
        <v>13834.29</v>
      </c>
      <c r="H382" s="1">
        <v>45057</v>
      </c>
      <c r="I382">
        <f t="shared" si="11"/>
        <v>2023</v>
      </c>
    </row>
    <row r="383" spans="1:9" x14ac:dyDescent="0.3">
      <c r="A383" t="s">
        <v>65</v>
      </c>
      <c r="B383" t="s">
        <v>80</v>
      </c>
      <c r="C383" t="s">
        <v>24</v>
      </c>
      <c r="D383">
        <v>1584.36</v>
      </c>
      <c r="E383">
        <f t="shared" si="10"/>
        <v>1.58436</v>
      </c>
      <c r="G383" t="s">
        <v>59</v>
      </c>
      <c r="H383" s="1">
        <v>45307</v>
      </c>
      <c r="I383">
        <f t="shared" si="11"/>
        <v>2024</v>
      </c>
    </row>
    <row r="384" spans="1:9" x14ac:dyDescent="0.3">
      <c r="A384" t="s">
        <v>65</v>
      </c>
      <c r="B384" t="s">
        <v>80</v>
      </c>
      <c r="C384" t="s">
        <v>72</v>
      </c>
      <c r="D384">
        <v>3749.72</v>
      </c>
      <c r="E384">
        <f t="shared" si="10"/>
        <v>3.7497199999999999</v>
      </c>
      <c r="F384">
        <v>7489928.0899999999</v>
      </c>
      <c r="G384">
        <v>60364.71</v>
      </c>
      <c r="H384" s="1">
        <v>45285</v>
      </c>
      <c r="I384">
        <f t="shared" si="11"/>
        <v>2023</v>
      </c>
    </row>
    <row r="385" spans="1:9" x14ac:dyDescent="0.3">
      <c r="A385" t="s">
        <v>59</v>
      </c>
      <c r="C385" t="s">
        <v>34</v>
      </c>
      <c r="D385">
        <v>4757.8599999999997</v>
      </c>
      <c r="E385">
        <f t="shared" si="10"/>
        <v>4.75786</v>
      </c>
      <c r="F385">
        <v>3208148.4</v>
      </c>
      <c r="G385">
        <v>75595.86</v>
      </c>
      <c r="H385" s="1">
        <v>45069</v>
      </c>
      <c r="I385">
        <f t="shared" si="11"/>
        <v>2023</v>
      </c>
    </row>
    <row r="386" spans="1:9" x14ac:dyDescent="0.3">
      <c r="A386" t="s">
        <v>86</v>
      </c>
      <c r="B386" t="s">
        <v>78</v>
      </c>
      <c r="C386" t="s">
        <v>72</v>
      </c>
      <c r="D386">
        <v>2969.77</v>
      </c>
      <c r="E386">
        <f t="shared" si="10"/>
        <v>2.96977</v>
      </c>
      <c r="F386">
        <v>5329189.9000000004</v>
      </c>
      <c r="G386">
        <v>92980.35</v>
      </c>
      <c r="H386" s="1">
        <v>45354</v>
      </c>
      <c r="I386">
        <f t="shared" si="11"/>
        <v>2024</v>
      </c>
    </row>
    <row r="387" spans="1:9" x14ac:dyDescent="0.3">
      <c r="A387" t="s">
        <v>65</v>
      </c>
      <c r="B387" t="s">
        <v>40</v>
      </c>
      <c r="C387" t="s">
        <v>34</v>
      </c>
      <c r="D387">
        <v>4699.49</v>
      </c>
      <c r="E387">
        <f t="shared" ref="E387:E450" si="12">D387/1000</f>
        <v>4.6994899999999999</v>
      </c>
      <c r="F387">
        <v>1263322.54</v>
      </c>
      <c r="G387">
        <v>36849.47</v>
      </c>
      <c r="H387" s="1">
        <v>45184</v>
      </c>
      <c r="I387">
        <f t="shared" ref="I387:I450" si="13">YEAR(H387)</f>
        <v>2023</v>
      </c>
    </row>
    <row r="388" spans="1:9" x14ac:dyDescent="0.3">
      <c r="A388" t="s">
        <v>65</v>
      </c>
      <c r="B388" t="s">
        <v>37</v>
      </c>
      <c r="C388" t="s">
        <v>34</v>
      </c>
      <c r="D388">
        <v>3413.72</v>
      </c>
      <c r="E388">
        <f t="shared" si="12"/>
        <v>3.4137199999999996</v>
      </c>
      <c r="F388">
        <v>13119245.48</v>
      </c>
      <c r="H388" s="1">
        <v>45240</v>
      </c>
      <c r="I388">
        <f t="shared" si="13"/>
        <v>2023</v>
      </c>
    </row>
    <row r="389" spans="1:9" x14ac:dyDescent="0.3">
      <c r="A389" t="s">
        <v>21</v>
      </c>
      <c r="B389" t="s">
        <v>32</v>
      </c>
      <c r="C389" t="s">
        <v>72</v>
      </c>
      <c r="D389">
        <v>1364.88</v>
      </c>
      <c r="E389">
        <f t="shared" si="12"/>
        <v>1.3648800000000001</v>
      </c>
      <c r="G389">
        <v>50468.53</v>
      </c>
      <c r="H389" s="1">
        <v>45329</v>
      </c>
      <c r="I389">
        <f t="shared" si="13"/>
        <v>2024</v>
      </c>
    </row>
    <row r="390" spans="1:9" x14ac:dyDescent="0.3">
      <c r="A390" t="s">
        <v>65</v>
      </c>
      <c r="B390" t="s">
        <v>32</v>
      </c>
      <c r="D390">
        <v>1796.66</v>
      </c>
      <c r="E390">
        <f t="shared" si="12"/>
        <v>1.7966600000000001</v>
      </c>
      <c r="F390">
        <v>660930.13</v>
      </c>
      <c r="G390">
        <v>85166.07</v>
      </c>
      <c r="H390" s="1">
        <v>45343</v>
      </c>
      <c r="I390">
        <f t="shared" si="13"/>
        <v>2024</v>
      </c>
    </row>
    <row r="391" spans="1:9" x14ac:dyDescent="0.3">
      <c r="A391" t="s">
        <v>39</v>
      </c>
      <c r="B391" t="s">
        <v>78</v>
      </c>
      <c r="C391" t="s">
        <v>24</v>
      </c>
      <c r="D391">
        <v>1125.77</v>
      </c>
      <c r="E391">
        <f t="shared" si="12"/>
        <v>1.1257699999999999</v>
      </c>
      <c r="F391">
        <v>262421.49</v>
      </c>
      <c r="G391">
        <v>74836.399999999994</v>
      </c>
      <c r="H391" s="1">
        <v>45311</v>
      </c>
      <c r="I391">
        <f t="shared" si="13"/>
        <v>2024</v>
      </c>
    </row>
    <row r="392" spans="1:9" x14ac:dyDescent="0.3">
      <c r="A392" t="s">
        <v>31</v>
      </c>
      <c r="B392" t="s">
        <v>78</v>
      </c>
      <c r="C392" t="s">
        <v>24</v>
      </c>
      <c r="D392">
        <v>589.28</v>
      </c>
      <c r="E392">
        <f t="shared" si="12"/>
        <v>0.58928000000000003</v>
      </c>
      <c r="F392">
        <v>418731.29</v>
      </c>
      <c r="G392">
        <v>55714.77</v>
      </c>
      <c r="H392" s="1">
        <v>45196</v>
      </c>
      <c r="I392">
        <f t="shared" si="13"/>
        <v>2023</v>
      </c>
    </row>
    <row r="393" spans="1:9" x14ac:dyDescent="0.3">
      <c r="A393" t="s">
        <v>59</v>
      </c>
      <c r="B393" t="s">
        <v>40</v>
      </c>
      <c r="C393" t="s">
        <v>34</v>
      </c>
      <c r="D393">
        <v>4007.9</v>
      </c>
      <c r="E393">
        <f t="shared" si="12"/>
        <v>4.0079000000000002</v>
      </c>
      <c r="F393">
        <v>1196703.23</v>
      </c>
      <c r="G393">
        <v>98272.89</v>
      </c>
      <c r="H393" s="1">
        <v>45090</v>
      </c>
      <c r="I393">
        <f t="shared" si="13"/>
        <v>2023</v>
      </c>
    </row>
    <row r="394" spans="1:9" x14ac:dyDescent="0.3">
      <c r="A394" t="s">
        <v>21</v>
      </c>
      <c r="B394" t="s">
        <v>84</v>
      </c>
      <c r="C394" t="s">
        <v>72</v>
      </c>
      <c r="D394">
        <v>3763.74</v>
      </c>
      <c r="E394">
        <f t="shared" si="12"/>
        <v>3.7637399999999999</v>
      </c>
      <c r="F394">
        <v>8895153.4900000002</v>
      </c>
      <c r="G394">
        <v>94395.1</v>
      </c>
      <c r="H394" s="1">
        <v>45149</v>
      </c>
      <c r="I394">
        <f t="shared" si="13"/>
        <v>2023</v>
      </c>
    </row>
    <row r="395" spans="1:9" x14ac:dyDescent="0.3">
      <c r="A395" t="s">
        <v>54</v>
      </c>
      <c r="B395" t="s">
        <v>40</v>
      </c>
      <c r="C395" t="s">
        <v>24</v>
      </c>
      <c r="D395">
        <v>4606.0600000000004</v>
      </c>
      <c r="E395">
        <f t="shared" si="12"/>
        <v>4.6060600000000003</v>
      </c>
      <c r="F395">
        <v>13277973.91</v>
      </c>
      <c r="G395">
        <v>51230.93</v>
      </c>
      <c r="H395" s="1">
        <v>45243</v>
      </c>
      <c r="I395">
        <f t="shared" si="13"/>
        <v>2023</v>
      </c>
    </row>
    <row r="396" spans="1:9" x14ac:dyDescent="0.3">
      <c r="A396" t="s">
        <v>31</v>
      </c>
      <c r="B396" t="s">
        <v>22</v>
      </c>
      <c r="C396" t="s">
        <v>72</v>
      </c>
      <c r="D396">
        <v>1721.97</v>
      </c>
      <c r="E396">
        <f t="shared" si="12"/>
        <v>1.72197</v>
      </c>
      <c r="F396">
        <v>1307601.17</v>
      </c>
      <c r="G396">
        <v>98213.78</v>
      </c>
      <c r="H396" s="1">
        <v>45201</v>
      </c>
      <c r="I396">
        <f t="shared" si="13"/>
        <v>2023</v>
      </c>
    </row>
    <row r="397" spans="1:9" x14ac:dyDescent="0.3">
      <c r="A397" t="s">
        <v>39</v>
      </c>
      <c r="B397" t="s">
        <v>37</v>
      </c>
      <c r="C397" t="s">
        <v>34</v>
      </c>
      <c r="D397">
        <v>717.74</v>
      </c>
      <c r="E397">
        <f t="shared" si="12"/>
        <v>0.71774000000000004</v>
      </c>
      <c r="G397">
        <v>40630.43</v>
      </c>
      <c r="H397" s="1">
        <v>45189</v>
      </c>
      <c r="I397">
        <f t="shared" si="13"/>
        <v>2023</v>
      </c>
    </row>
    <row r="398" spans="1:9" x14ac:dyDescent="0.3">
      <c r="A398" t="s">
        <v>48</v>
      </c>
      <c r="B398" t="s">
        <v>22</v>
      </c>
      <c r="C398" t="s">
        <v>34</v>
      </c>
      <c r="E398">
        <f t="shared" si="12"/>
        <v>0</v>
      </c>
      <c r="G398">
        <v>45045.54</v>
      </c>
      <c r="H398" s="1">
        <v>45312</v>
      </c>
      <c r="I398">
        <f t="shared" si="13"/>
        <v>2024</v>
      </c>
    </row>
    <row r="399" spans="1:9" x14ac:dyDescent="0.3">
      <c r="A399" t="s">
        <v>54</v>
      </c>
      <c r="B399" t="s">
        <v>78</v>
      </c>
      <c r="C399" t="s">
        <v>24</v>
      </c>
      <c r="D399">
        <v>4614.2700000000004</v>
      </c>
      <c r="E399">
        <f t="shared" si="12"/>
        <v>4.6142700000000003</v>
      </c>
      <c r="G399">
        <v>72006.3</v>
      </c>
      <c r="H399" s="1">
        <v>45312</v>
      </c>
      <c r="I399">
        <f t="shared" si="13"/>
        <v>2024</v>
      </c>
    </row>
    <row r="400" spans="1:9" x14ac:dyDescent="0.3">
      <c r="A400" t="s">
        <v>59</v>
      </c>
      <c r="B400" t="s">
        <v>80</v>
      </c>
      <c r="C400" t="s">
        <v>72</v>
      </c>
      <c r="D400">
        <v>1207.8399999999999</v>
      </c>
      <c r="E400">
        <f t="shared" si="12"/>
        <v>1.20784</v>
      </c>
      <c r="F400">
        <v>1444855.05</v>
      </c>
      <c r="G400">
        <v>55971.47</v>
      </c>
      <c r="H400" s="1">
        <v>45058</v>
      </c>
      <c r="I400">
        <f t="shared" si="13"/>
        <v>2023</v>
      </c>
    </row>
    <row r="401" spans="1:9" x14ac:dyDescent="0.3">
      <c r="A401" t="s">
        <v>86</v>
      </c>
      <c r="B401" t="s">
        <v>22</v>
      </c>
      <c r="C401" t="s">
        <v>24</v>
      </c>
      <c r="D401">
        <v>2347.0700000000002</v>
      </c>
      <c r="E401">
        <f t="shared" si="12"/>
        <v>2.34707</v>
      </c>
      <c r="F401">
        <v>5737524.3399999999</v>
      </c>
      <c r="G401">
        <v>46322.7</v>
      </c>
      <c r="H401" s="1">
        <v>45318</v>
      </c>
      <c r="I401">
        <f t="shared" si="13"/>
        <v>2024</v>
      </c>
    </row>
    <row r="402" spans="1:9" x14ac:dyDescent="0.3">
      <c r="A402" t="s">
        <v>90</v>
      </c>
      <c r="B402" t="s">
        <v>78</v>
      </c>
      <c r="C402" t="s">
        <v>24</v>
      </c>
      <c r="D402">
        <v>4495.63</v>
      </c>
      <c r="E402">
        <f t="shared" si="12"/>
        <v>4.4956300000000002</v>
      </c>
      <c r="F402">
        <v>6752526.1699999999</v>
      </c>
      <c r="G402">
        <v>55118.239999999998</v>
      </c>
      <c r="H402" s="1">
        <v>45329</v>
      </c>
      <c r="I402">
        <f t="shared" si="13"/>
        <v>2024</v>
      </c>
    </row>
    <row r="403" spans="1:9" x14ac:dyDescent="0.3">
      <c r="A403" t="s">
        <v>21</v>
      </c>
      <c r="B403" t="s">
        <v>49</v>
      </c>
      <c r="C403" t="s">
        <v>34</v>
      </c>
      <c r="D403">
        <v>4966.4399999999996</v>
      </c>
      <c r="E403">
        <f t="shared" si="12"/>
        <v>4.9664399999999995</v>
      </c>
      <c r="F403">
        <v>6933509.3099999996</v>
      </c>
      <c r="G403">
        <v>69434.33</v>
      </c>
      <c r="H403" s="1">
        <v>45287</v>
      </c>
      <c r="I403">
        <f t="shared" si="13"/>
        <v>2023</v>
      </c>
    </row>
    <row r="404" spans="1:9" x14ac:dyDescent="0.3">
      <c r="A404" t="s">
        <v>48</v>
      </c>
      <c r="B404" t="s">
        <v>63</v>
      </c>
      <c r="C404" t="s">
        <v>59</v>
      </c>
      <c r="D404">
        <v>3777.23</v>
      </c>
      <c r="E404">
        <f t="shared" si="12"/>
        <v>3.7772299999999999</v>
      </c>
      <c r="F404">
        <v>2251241.92</v>
      </c>
      <c r="G404">
        <v>35324.97</v>
      </c>
      <c r="H404" s="1">
        <v>45299</v>
      </c>
      <c r="I404">
        <f t="shared" si="13"/>
        <v>2024</v>
      </c>
    </row>
    <row r="405" spans="1:9" x14ac:dyDescent="0.3">
      <c r="A405" t="s">
        <v>86</v>
      </c>
      <c r="B405" t="s">
        <v>22</v>
      </c>
      <c r="C405" t="s">
        <v>72</v>
      </c>
      <c r="D405">
        <v>3754.38</v>
      </c>
      <c r="E405">
        <f t="shared" si="12"/>
        <v>3.7543800000000003</v>
      </c>
      <c r="F405">
        <v>8616915.9399999995</v>
      </c>
      <c r="G405">
        <v>46814.07</v>
      </c>
      <c r="H405" s="1">
        <v>45130</v>
      </c>
      <c r="I405">
        <f t="shared" si="13"/>
        <v>2023</v>
      </c>
    </row>
    <row r="406" spans="1:9" x14ac:dyDescent="0.3">
      <c r="A406" t="s">
        <v>65</v>
      </c>
      <c r="B406" t="s">
        <v>59</v>
      </c>
      <c r="C406" t="s">
        <v>72</v>
      </c>
      <c r="D406">
        <v>3840.18</v>
      </c>
      <c r="E406">
        <f t="shared" si="12"/>
        <v>3.8401799999999997</v>
      </c>
      <c r="F406">
        <v>6388697.0199999996</v>
      </c>
      <c r="G406">
        <v>46563.24</v>
      </c>
      <c r="H406" s="1">
        <v>45237</v>
      </c>
      <c r="I406">
        <f t="shared" si="13"/>
        <v>2023</v>
      </c>
    </row>
    <row r="407" spans="1:9" x14ac:dyDescent="0.3">
      <c r="A407" t="s">
        <v>37</v>
      </c>
      <c r="B407" t="s">
        <v>84</v>
      </c>
      <c r="C407" t="s">
        <v>24</v>
      </c>
      <c r="D407">
        <v>3634.57</v>
      </c>
      <c r="E407">
        <f t="shared" si="12"/>
        <v>3.6345700000000001</v>
      </c>
      <c r="F407">
        <v>6778849.5899999999</v>
      </c>
      <c r="G407">
        <v>32558.240000000002</v>
      </c>
      <c r="H407" s="1">
        <v>45373</v>
      </c>
      <c r="I407">
        <f t="shared" si="13"/>
        <v>2024</v>
      </c>
    </row>
    <row r="408" spans="1:9" x14ac:dyDescent="0.3">
      <c r="A408" t="s">
        <v>90</v>
      </c>
      <c r="B408" t="s">
        <v>80</v>
      </c>
      <c r="C408" t="s">
        <v>24</v>
      </c>
      <c r="D408">
        <v>3182.85</v>
      </c>
      <c r="E408">
        <f t="shared" si="12"/>
        <v>3.1828499999999997</v>
      </c>
      <c r="F408">
        <v>694590.17</v>
      </c>
      <c r="G408">
        <v>19666.73</v>
      </c>
      <c r="H408" t="s">
        <v>37</v>
      </c>
      <c r="I408" t="e">
        <f t="shared" si="13"/>
        <v>#VALUE!</v>
      </c>
    </row>
    <row r="409" spans="1:9" x14ac:dyDescent="0.3">
      <c r="A409" t="s">
        <v>58</v>
      </c>
      <c r="B409" t="s">
        <v>22</v>
      </c>
      <c r="D409">
        <v>2417.66</v>
      </c>
      <c r="E409">
        <f t="shared" si="12"/>
        <v>2.4176599999999997</v>
      </c>
      <c r="F409">
        <v>248539.32</v>
      </c>
      <c r="G409">
        <v>86070.47</v>
      </c>
      <c r="H409" s="1">
        <v>45347</v>
      </c>
      <c r="I409">
        <f t="shared" si="13"/>
        <v>2024</v>
      </c>
    </row>
    <row r="410" spans="1:9" x14ac:dyDescent="0.3">
      <c r="A410" t="s">
        <v>48</v>
      </c>
      <c r="B410" t="s">
        <v>88</v>
      </c>
      <c r="C410" t="s">
        <v>34</v>
      </c>
      <c r="D410">
        <v>516.87</v>
      </c>
      <c r="E410">
        <f t="shared" si="12"/>
        <v>0.51687000000000005</v>
      </c>
      <c r="F410">
        <v>587110.56999999995</v>
      </c>
      <c r="G410">
        <v>48000.18</v>
      </c>
      <c r="H410" s="1">
        <v>45030</v>
      </c>
      <c r="I410">
        <f t="shared" si="13"/>
        <v>2023</v>
      </c>
    </row>
    <row r="411" spans="1:9" x14ac:dyDescent="0.3">
      <c r="A411" t="s">
        <v>86</v>
      </c>
      <c r="B411" t="s">
        <v>32</v>
      </c>
      <c r="C411" t="s">
        <v>34</v>
      </c>
      <c r="D411">
        <v>4346.57</v>
      </c>
      <c r="E411">
        <f t="shared" si="12"/>
        <v>4.3465699999999998</v>
      </c>
      <c r="F411">
        <v>8223303.5999999996</v>
      </c>
      <c r="G411">
        <v>15071.92</v>
      </c>
      <c r="H411" s="1">
        <v>45298</v>
      </c>
      <c r="I411">
        <f t="shared" si="13"/>
        <v>2024</v>
      </c>
    </row>
    <row r="412" spans="1:9" x14ac:dyDescent="0.3">
      <c r="A412" t="s">
        <v>31</v>
      </c>
      <c r="B412" t="s">
        <v>32</v>
      </c>
      <c r="C412" t="s">
        <v>72</v>
      </c>
      <c r="D412">
        <v>4724.28</v>
      </c>
      <c r="E412">
        <f t="shared" si="12"/>
        <v>4.7242799999999994</v>
      </c>
      <c r="F412">
        <v>91233.88</v>
      </c>
      <c r="G412">
        <v>54362.48</v>
      </c>
      <c r="H412" s="1">
        <v>45221</v>
      </c>
      <c r="I412">
        <f t="shared" si="13"/>
        <v>2023</v>
      </c>
    </row>
    <row r="413" spans="1:9" x14ac:dyDescent="0.3">
      <c r="A413" t="s">
        <v>54</v>
      </c>
      <c r="B413" t="s">
        <v>32</v>
      </c>
      <c r="C413" t="s">
        <v>34</v>
      </c>
      <c r="D413">
        <v>774.57</v>
      </c>
      <c r="E413">
        <f t="shared" si="12"/>
        <v>0.77457000000000009</v>
      </c>
      <c r="G413">
        <v>58962.22</v>
      </c>
      <c r="H413" s="1">
        <v>45227</v>
      </c>
      <c r="I413">
        <f t="shared" si="13"/>
        <v>2023</v>
      </c>
    </row>
    <row r="414" spans="1:9" x14ac:dyDescent="0.3">
      <c r="A414" t="s">
        <v>58</v>
      </c>
      <c r="B414" t="s">
        <v>22</v>
      </c>
      <c r="C414" t="s">
        <v>72</v>
      </c>
      <c r="D414">
        <v>3521</v>
      </c>
      <c r="E414">
        <f t="shared" si="12"/>
        <v>3.5209999999999999</v>
      </c>
      <c r="F414">
        <v>2377567.9300000002</v>
      </c>
      <c r="G414">
        <v>95599.42</v>
      </c>
      <c r="H414" s="1">
        <v>45381</v>
      </c>
      <c r="I414">
        <f t="shared" si="13"/>
        <v>2024</v>
      </c>
    </row>
    <row r="415" spans="1:9" x14ac:dyDescent="0.3">
      <c r="A415" t="s">
        <v>48</v>
      </c>
      <c r="B415" t="s">
        <v>40</v>
      </c>
      <c r="C415" t="s">
        <v>34</v>
      </c>
      <c r="D415">
        <v>4429.3</v>
      </c>
      <c r="E415">
        <f t="shared" si="12"/>
        <v>4.4293000000000005</v>
      </c>
      <c r="F415">
        <v>1410403.4</v>
      </c>
      <c r="G415">
        <v>38800.639999999999</v>
      </c>
      <c r="H415" s="1">
        <v>45267</v>
      </c>
      <c r="I415">
        <f t="shared" si="13"/>
        <v>2023</v>
      </c>
    </row>
    <row r="416" spans="1:9" x14ac:dyDescent="0.3">
      <c r="A416" t="s">
        <v>65</v>
      </c>
      <c r="B416" t="s">
        <v>49</v>
      </c>
      <c r="C416" t="s">
        <v>34</v>
      </c>
      <c r="D416">
        <v>2208.85</v>
      </c>
      <c r="E416">
        <f t="shared" si="12"/>
        <v>2.20885</v>
      </c>
      <c r="F416">
        <v>1809263.73</v>
      </c>
      <c r="G416">
        <v>52498.53</v>
      </c>
      <c r="H416" s="1">
        <v>45035</v>
      </c>
      <c r="I416">
        <f t="shared" si="13"/>
        <v>2023</v>
      </c>
    </row>
    <row r="417" spans="1:9" x14ac:dyDescent="0.3">
      <c r="A417" t="s">
        <v>58</v>
      </c>
      <c r="B417" t="s">
        <v>40</v>
      </c>
      <c r="C417" t="s">
        <v>72</v>
      </c>
      <c r="D417">
        <v>1735.84</v>
      </c>
      <c r="E417">
        <f t="shared" si="12"/>
        <v>1.7358399999999998</v>
      </c>
      <c r="F417">
        <v>212076.25</v>
      </c>
      <c r="G417">
        <v>73511.64</v>
      </c>
      <c r="H417" s="1">
        <v>45255</v>
      </c>
      <c r="I417">
        <f t="shared" si="13"/>
        <v>2023</v>
      </c>
    </row>
    <row r="418" spans="1:9" x14ac:dyDescent="0.3">
      <c r="A418" t="s">
        <v>90</v>
      </c>
      <c r="B418" t="s">
        <v>32</v>
      </c>
      <c r="C418" t="s">
        <v>34</v>
      </c>
      <c r="D418">
        <v>2536.73</v>
      </c>
      <c r="E418">
        <f t="shared" si="12"/>
        <v>2.5367299999999999</v>
      </c>
      <c r="F418">
        <v>2276962.25</v>
      </c>
      <c r="G418">
        <v>63593.32</v>
      </c>
      <c r="H418" s="1">
        <v>45320</v>
      </c>
      <c r="I418">
        <f t="shared" si="13"/>
        <v>2024</v>
      </c>
    </row>
    <row r="419" spans="1:9" x14ac:dyDescent="0.3">
      <c r="A419" t="s">
        <v>58</v>
      </c>
      <c r="B419" t="s">
        <v>59</v>
      </c>
      <c r="C419" t="s">
        <v>24</v>
      </c>
      <c r="D419">
        <v>2338.39</v>
      </c>
      <c r="E419">
        <f t="shared" si="12"/>
        <v>2.33839</v>
      </c>
      <c r="F419">
        <v>835218.89</v>
      </c>
      <c r="G419">
        <v>87818.14</v>
      </c>
      <c r="H419" s="1">
        <v>45270</v>
      </c>
      <c r="I419">
        <f t="shared" si="13"/>
        <v>2023</v>
      </c>
    </row>
    <row r="420" spans="1:9" x14ac:dyDescent="0.3">
      <c r="A420" t="s">
        <v>44</v>
      </c>
      <c r="B420" t="s">
        <v>84</v>
      </c>
      <c r="C420" t="s">
        <v>24</v>
      </c>
      <c r="D420">
        <v>3960.59</v>
      </c>
      <c r="E420">
        <f t="shared" si="12"/>
        <v>3.9605900000000003</v>
      </c>
      <c r="F420">
        <v>3675669.12</v>
      </c>
      <c r="G420">
        <v>21283.89</v>
      </c>
      <c r="H420" s="1">
        <v>45325</v>
      </c>
      <c r="I420">
        <f t="shared" si="13"/>
        <v>2024</v>
      </c>
    </row>
    <row r="421" spans="1:9" x14ac:dyDescent="0.3">
      <c r="A421" t="s">
        <v>31</v>
      </c>
      <c r="B421" t="s">
        <v>32</v>
      </c>
      <c r="C421" t="s">
        <v>24</v>
      </c>
      <c r="D421">
        <v>1815.34</v>
      </c>
      <c r="E421">
        <f t="shared" si="12"/>
        <v>1.81534</v>
      </c>
      <c r="F421">
        <v>4510165.03</v>
      </c>
      <c r="G421">
        <v>9966.52</v>
      </c>
      <c r="H421" s="1">
        <v>45152</v>
      </c>
      <c r="I421">
        <f t="shared" si="13"/>
        <v>2023</v>
      </c>
    </row>
    <row r="422" spans="1:9" x14ac:dyDescent="0.3">
      <c r="A422" t="s">
        <v>90</v>
      </c>
      <c r="B422" t="s">
        <v>22</v>
      </c>
      <c r="C422" t="s">
        <v>34</v>
      </c>
      <c r="D422">
        <v>2193.12</v>
      </c>
      <c r="E422">
        <f t="shared" si="12"/>
        <v>2.19312</v>
      </c>
      <c r="F422">
        <v>4553290.83</v>
      </c>
      <c r="G422">
        <v>72975.429999999993</v>
      </c>
      <c r="H422" s="1">
        <v>45283</v>
      </c>
      <c r="I422">
        <f t="shared" si="13"/>
        <v>2023</v>
      </c>
    </row>
    <row r="423" spans="1:9" x14ac:dyDescent="0.3">
      <c r="A423" t="s">
        <v>65</v>
      </c>
      <c r="B423" t="s">
        <v>40</v>
      </c>
      <c r="C423" t="s">
        <v>72</v>
      </c>
      <c r="D423">
        <v>2934.15</v>
      </c>
      <c r="E423">
        <f t="shared" si="12"/>
        <v>2.9341500000000003</v>
      </c>
      <c r="F423">
        <v>4701833.95</v>
      </c>
      <c r="G423">
        <v>21196.74</v>
      </c>
      <c r="H423" s="1">
        <v>45233</v>
      </c>
      <c r="I423">
        <f t="shared" si="13"/>
        <v>2023</v>
      </c>
    </row>
    <row r="424" spans="1:9" x14ac:dyDescent="0.3">
      <c r="A424" t="s">
        <v>48</v>
      </c>
      <c r="B424" t="s">
        <v>80</v>
      </c>
      <c r="C424" t="s">
        <v>72</v>
      </c>
      <c r="D424">
        <v>2502.89</v>
      </c>
      <c r="E424">
        <f t="shared" si="12"/>
        <v>2.5028899999999998</v>
      </c>
      <c r="F424">
        <v>6381765.5499999998</v>
      </c>
      <c r="G424">
        <v>20371.04</v>
      </c>
      <c r="H424" s="1">
        <v>45237</v>
      </c>
      <c r="I424">
        <f t="shared" si="13"/>
        <v>2023</v>
      </c>
    </row>
    <row r="425" spans="1:9" x14ac:dyDescent="0.3">
      <c r="C425" t="s">
        <v>34</v>
      </c>
      <c r="D425">
        <v>3894.66</v>
      </c>
      <c r="E425">
        <f t="shared" si="12"/>
        <v>3.89466</v>
      </c>
      <c r="G425">
        <v>55091.82</v>
      </c>
      <c r="H425" s="1">
        <v>45165</v>
      </c>
      <c r="I425">
        <f t="shared" si="13"/>
        <v>2023</v>
      </c>
    </row>
    <row r="426" spans="1:9" x14ac:dyDescent="0.3">
      <c r="A426" t="s">
        <v>86</v>
      </c>
      <c r="B426" t="s">
        <v>32</v>
      </c>
      <c r="C426" t="s">
        <v>24</v>
      </c>
      <c r="D426">
        <v>2233.39</v>
      </c>
      <c r="E426">
        <f t="shared" si="12"/>
        <v>2.23339</v>
      </c>
      <c r="F426">
        <v>1777773.53</v>
      </c>
      <c r="G426">
        <v>89787.75</v>
      </c>
      <c r="H426" s="1">
        <v>45191</v>
      </c>
      <c r="I426">
        <f t="shared" si="13"/>
        <v>2023</v>
      </c>
    </row>
    <row r="427" spans="1:9" x14ac:dyDescent="0.3">
      <c r="A427" t="s">
        <v>58</v>
      </c>
      <c r="B427" t="s">
        <v>59</v>
      </c>
      <c r="C427" t="s">
        <v>34</v>
      </c>
      <c r="D427">
        <v>517.47</v>
      </c>
      <c r="E427">
        <f t="shared" si="12"/>
        <v>0.51746999999999999</v>
      </c>
      <c r="F427">
        <v>236503.14</v>
      </c>
      <c r="G427">
        <v>10180.219999999999</v>
      </c>
      <c r="H427" s="1">
        <v>45072</v>
      </c>
      <c r="I427">
        <f t="shared" si="13"/>
        <v>2023</v>
      </c>
    </row>
    <row r="428" spans="1:9" x14ac:dyDescent="0.3">
      <c r="A428" t="s">
        <v>39</v>
      </c>
      <c r="B428" t="s">
        <v>55</v>
      </c>
      <c r="C428" t="s">
        <v>24</v>
      </c>
      <c r="E428">
        <f t="shared" si="12"/>
        <v>0</v>
      </c>
      <c r="G428">
        <v>54493.23</v>
      </c>
      <c r="H428" s="1">
        <v>45216</v>
      </c>
      <c r="I428">
        <f t="shared" si="13"/>
        <v>2023</v>
      </c>
    </row>
    <row r="429" spans="1:9" x14ac:dyDescent="0.3">
      <c r="A429" t="s">
        <v>54</v>
      </c>
      <c r="B429" t="s">
        <v>80</v>
      </c>
      <c r="C429" t="s">
        <v>59</v>
      </c>
      <c r="D429">
        <v>573.75</v>
      </c>
      <c r="E429">
        <f t="shared" si="12"/>
        <v>0.57374999999999998</v>
      </c>
      <c r="F429">
        <v>1610964.52</v>
      </c>
      <c r="G429">
        <v>63062.99</v>
      </c>
      <c r="H429" s="1">
        <v>45327</v>
      </c>
      <c r="I429">
        <f t="shared" si="13"/>
        <v>2024</v>
      </c>
    </row>
    <row r="430" spans="1:9" x14ac:dyDescent="0.3">
      <c r="A430" t="s">
        <v>39</v>
      </c>
      <c r="B430" t="s">
        <v>63</v>
      </c>
      <c r="C430" t="s">
        <v>59</v>
      </c>
      <c r="D430">
        <v>1183.78</v>
      </c>
      <c r="E430">
        <f t="shared" si="12"/>
        <v>1.1837800000000001</v>
      </c>
      <c r="F430">
        <v>1172998.1299999999</v>
      </c>
      <c r="G430">
        <v>26897.32</v>
      </c>
      <c r="H430" s="1">
        <v>45237</v>
      </c>
      <c r="I430">
        <f t="shared" si="13"/>
        <v>2023</v>
      </c>
    </row>
    <row r="431" spans="1:9" x14ac:dyDescent="0.3">
      <c r="A431" t="s">
        <v>39</v>
      </c>
      <c r="B431" t="s">
        <v>78</v>
      </c>
      <c r="C431" t="s">
        <v>37</v>
      </c>
      <c r="D431">
        <v>1943.7</v>
      </c>
      <c r="E431">
        <f t="shared" si="12"/>
        <v>1.9437</v>
      </c>
      <c r="F431">
        <v>5116216.47</v>
      </c>
      <c r="G431">
        <v>69245.399999999994</v>
      </c>
      <c r="H431" s="1">
        <v>45123</v>
      </c>
      <c r="I431">
        <f t="shared" si="13"/>
        <v>2023</v>
      </c>
    </row>
    <row r="432" spans="1:9" x14ac:dyDescent="0.3">
      <c r="A432" t="s">
        <v>44</v>
      </c>
      <c r="B432" t="s">
        <v>32</v>
      </c>
      <c r="C432" t="s">
        <v>59</v>
      </c>
      <c r="D432">
        <v>162.55000000000001</v>
      </c>
      <c r="E432">
        <f t="shared" si="12"/>
        <v>0.16255</v>
      </c>
      <c r="F432">
        <v>30309.24</v>
      </c>
      <c r="G432">
        <v>66486.570000000007</v>
      </c>
      <c r="H432" s="1">
        <v>45251</v>
      </c>
      <c r="I432">
        <f t="shared" si="13"/>
        <v>2023</v>
      </c>
    </row>
    <row r="433" spans="1:9" x14ac:dyDescent="0.3">
      <c r="A433" t="s">
        <v>39</v>
      </c>
      <c r="B433" t="s">
        <v>55</v>
      </c>
      <c r="C433" t="s">
        <v>24</v>
      </c>
      <c r="D433">
        <v>2158.4899999999998</v>
      </c>
      <c r="E433">
        <f t="shared" si="12"/>
        <v>2.1584899999999996</v>
      </c>
      <c r="F433">
        <v>1572554.94</v>
      </c>
      <c r="G433">
        <v>20875.689999999999</v>
      </c>
      <c r="H433" s="1">
        <v>45282</v>
      </c>
      <c r="I433">
        <f t="shared" si="13"/>
        <v>2023</v>
      </c>
    </row>
    <row r="434" spans="1:9" x14ac:dyDescent="0.3">
      <c r="A434" t="s">
        <v>54</v>
      </c>
      <c r="B434" t="s">
        <v>63</v>
      </c>
      <c r="C434" t="s">
        <v>24</v>
      </c>
      <c r="D434">
        <v>135.72999999999999</v>
      </c>
      <c r="E434">
        <f t="shared" si="12"/>
        <v>0.13572999999999999</v>
      </c>
      <c r="F434">
        <v>150425.26999999999</v>
      </c>
      <c r="G434">
        <v>47997.14</v>
      </c>
      <c r="H434" s="1">
        <v>45089</v>
      </c>
      <c r="I434">
        <f t="shared" si="13"/>
        <v>2023</v>
      </c>
    </row>
    <row r="435" spans="1:9" x14ac:dyDescent="0.3">
      <c r="A435" t="s">
        <v>65</v>
      </c>
      <c r="B435" t="s">
        <v>84</v>
      </c>
      <c r="C435" t="s">
        <v>72</v>
      </c>
      <c r="D435">
        <v>4886.09</v>
      </c>
      <c r="E435">
        <f t="shared" si="12"/>
        <v>4.8860900000000003</v>
      </c>
      <c r="G435">
        <v>77084.87</v>
      </c>
      <c r="H435" s="1">
        <v>45257</v>
      </c>
      <c r="I435">
        <f t="shared" si="13"/>
        <v>2023</v>
      </c>
    </row>
    <row r="436" spans="1:9" x14ac:dyDescent="0.3">
      <c r="A436" t="s">
        <v>54</v>
      </c>
      <c r="B436" t="s">
        <v>22</v>
      </c>
      <c r="C436" t="s">
        <v>34</v>
      </c>
      <c r="D436">
        <v>2530.19</v>
      </c>
      <c r="E436">
        <f t="shared" si="12"/>
        <v>2.5301900000000002</v>
      </c>
      <c r="F436">
        <v>7978668.25</v>
      </c>
      <c r="G436">
        <v>1979.2</v>
      </c>
      <c r="H436" s="1">
        <v>45148</v>
      </c>
      <c r="I436">
        <f t="shared" si="13"/>
        <v>2023</v>
      </c>
    </row>
    <row r="437" spans="1:9" x14ac:dyDescent="0.3">
      <c r="A437" t="s">
        <v>86</v>
      </c>
      <c r="B437" t="s">
        <v>32</v>
      </c>
      <c r="C437" t="s">
        <v>37</v>
      </c>
      <c r="D437">
        <v>4801.03</v>
      </c>
      <c r="E437">
        <f t="shared" si="12"/>
        <v>4.8010299999999999</v>
      </c>
      <c r="F437">
        <v>5325335.12</v>
      </c>
      <c r="G437">
        <v>17171.89</v>
      </c>
      <c r="H437" s="1">
        <v>45036</v>
      </c>
      <c r="I437">
        <f t="shared" si="13"/>
        <v>2023</v>
      </c>
    </row>
    <row r="438" spans="1:9" x14ac:dyDescent="0.3">
      <c r="A438" t="s">
        <v>54</v>
      </c>
      <c r="B438" t="s">
        <v>32</v>
      </c>
      <c r="C438" t="s">
        <v>24</v>
      </c>
      <c r="D438">
        <v>776.61</v>
      </c>
      <c r="E438">
        <f t="shared" si="12"/>
        <v>0.77661000000000002</v>
      </c>
      <c r="F438">
        <v>2510252.04</v>
      </c>
      <c r="G438" t="s">
        <v>37</v>
      </c>
      <c r="H438" s="1">
        <v>45316</v>
      </c>
      <c r="I438">
        <f t="shared" si="13"/>
        <v>2024</v>
      </c>
    </row>
    <row r="439" spans="1:9" x14ac:dyDescent="0.3">
      <c r="A439" t="s">
        <v>39</v>
      </c>
      <c r="B439" t="s">
        <v>32</v>
      </c>
      <c r="C439" t="s">
        <v>34</v>
      </c>
      <c r="D439">
        <v>1513.44</v>
      </c>
      <c r="E439">
        <f t="shared" si="12"/>
        <v>1.5134400000000001</v>
      </c>
      <c r="F439">
        <v>1723981.3</v>
      </c>
      <c r="G439">
        <v>43210.78</v>
      </c>
      <c r="H439" s="1">
        <v>45247</v>
      </c>
      <c r="I439">
        <f t="shared" si="13"/>
        <v>2023</v>
      </c>
    </row>
    <row r="440" spans="1:9" x14ac:dyDescent="0.3">
      <c r="A440" t="s">
        <v>39</v>
      </c>
      <c r="B440" t="s">
        <v>32</v>
      </c>
      <c r="C440" t="s">
        <v>72</v>
      </c>
      <c r="D440">
        <v>3526.84</v>
      </c>
      <c r="E440">
        <f t="shared" si="12"/>
        <v>3.52684</v>
      </c>
      <c r="F440">
        <v>3521681.64</v>
      </c>
      <c r="G440">
        <v>47891.29</v>
      </c>
      <c r="H440" s="1">
        <v>45141</v>
      </c>
      <c r="I440">
        <f t="shared" si="13"/>
        <v>2023</v>
      </c>
    </row>
    <row r="441" spans="1:9" x14ac:dyDescent="0.3">
      <c r="A441" t="s">
        <v>31</v>
      </c>
      <c r="B441" t="s">
        <v>80</v>
      </c>
      <c r="C441" t="s">
        <v>34</v>
      </c>
      <c r="D441">
        <v>3217.78</v>
      </c>
      <c r="E441">
        <f t="shared" si="12"/>
        <v>3.2177800000000003</v>
      </c>
      <c r="F441">
        <v>297816.8</v>
      </c>
      <c r="G441">
        <v>54824.08</v>
      </c>
      <c r="H441" s="1">
        <v>45367</v>
      </c>
      <c r="I441">
        <f t="shared" si="13"/>
        <v>2024</v>
      </c>
    </row>
    <row r="442" spans="1:9" x14ac:dyDescent="0.3">
      <c r="A442" t="s">
        <v>86</v>
      </c>
      <c r="B442" t="s">
        <v>88</v>
      </c>
      <c r="C442" t="s">
        <v>59</v>
      </c>
      <c r="D442">
        <v>2822.04</v>
      </c>
      <c r="E442">
        <f t="shared" si="12"/>
        <v>2.8220399999999999</v>
      </c>
      <c r="F442">
        <v>2011947.46</v>
      </c>
      <c r="G442">
        <v>56458.31</v>
      </c>
      <c r="H442" s="1">
        <v>45171</v>
      </c>
      <c r="I442">
        <f t="shared" si="13"/>
        <v>2023</v>
      </c>
    </row>
    <row r="443" spans="1:9" x14ac:dyDescent="0.3">
      <c r="A443" t="s">
        <v>39</v>
      </c>
      <c r="B443" t="s">
        <v>55</v>
      </c>
      <c r="C443" t="s">
        <v>34</v>
      </c>
      <c r="D443">
        <v>911.48</v>
      </c>
      <c r="E443">
        <f t="shared" si="12"/>
        <v>0.91148000000000007</v>
      </c>
      <c r="F443">
        <v>963854.1</v>
      </c>
      <c r="G443">
        <v>41475.94</v>
      </c>
      <c r="H443" s="1">
        <v>45273</v>
      </c>
      <c r="I443">
        <f t="shared" si="13"/>
        <v>2023</v>
      </c>
    </row>
    <row r="444" spans="1:9" x14ac:dyDescent="0.3">
      <c r="A444" t="s">
        <v>21</v>
      </c>
      <c r="C444" t="s">
        <v>72</v>
      </c>
      <c r="D444">
        <v>1735.39</v>
      </c>
      <c r="E444">
        <f t="shared" si="12"/>
        <v>1.7353900000000002</v>
      </c>
      <c r="F444">
        <v>305102.39</v>
      </c>
      <c r="G444">
        <v>2073.11</v>
      </c>
      <c r="H444" s="1">
        <v>45096</v>
      </c>
      <c r="I444">
        <f t="shared" si="13"/>
        <v>2023</v>
      </c>
    </row>
    <row r="445" spans="1:9" x14ac:dyDescent="0.3">
      <c r="A445" t="s">
        <v>21</v>
      </c>
      <c r="B445" t="s">
        <v>40</v>
      </c>
      <c r="C445" t="s">
        <v>34</v>
      </c>
      <c r="D445">
        <v>137.75</v>
      </c>
      <c r="E445">
        <f t="shared" si="12"/>
        <v>0.13775000000000001</v>
      </c>
      <c r="F445">
        <v>270056.56</v>
      </c>
      <c r="G445">
        <v>53442.79</v>
      </c>
      <c r="H445" s="1">
        <v>45314</v>
      </c>
      <c r="I445">
        <f t="shared" si="13"/>
        <v>2024</v>
      </c>
    </row>
    <row r="446" spans="1:9" x14ac:dyDescent="0.3">
      <c r="A446" t="s">
        <v>86</v>
      </c>
      <c r="B446" t="s">
        <v>37</v>
      </c>
      <c r="C446" t="s">
        <v>72</v>
      </c>
      <c r="D446">
        <v>1266.77</v>
      </c>
      <c r="E446">
        <f t="shared" si="12"/>
        <v>1.26677</v>
      </c>
      <c r="F446">
        <v>3096677.28</v>
      </c>
      <c r="G446">
        <v>86398.23</v>
      </c>
      <c r="H446" s="1">
        <v>45293</v>
      </c>
      <c r="I446">
        <f t="shared" si="13"/>
        <v>2024</v>
      </c>
    </row>
    <row r="447" spans="1:9" x14ac:dyDescent="0.3">
      <c r="A447" t="s">
        <v>37</v>
      </c>
      <c r="C447" t="s">
        <v>72</v>
      </c>
      <c r="D447">
        <v>831.29</v>
      </c>
      <c r="E447">
        <f t="shared" si="12"/>
        <v>0.83128999999999997</v>
      </c>
      <c r="G447">
        <v>66502.17</v>
      </c>
      <c r="H447" s="1">
        <v>45240</v>
      </c>
      <c r="I447">
        <f t="shared" si="13"/>
        <v>2023</v>
      </c>
    </row>
    <row r="448" spans="1:9" x14ac:dyDescent="0.3">
      <c r="A448" t="s">
        <v>59</v>
      </c>
      <c r="C448" t="s">
        <v>72</v>
      </c>
      <c r="D448">
        <v>2374.31</v>
      </c>
      <c r="E448">
        <f t="shared" si="12"/>
        <v>2.3743099999999999</v>
      </c>
      <c r="G448">
        <v>93441.34</v>
      </c>
      <c r="H448" s="1">
        <v>45234</v>
      </c>
      <c r="I448">
        <f t="shared" si="13"/>
        <v>2023</v>
      </c>
    </row>
    <row r="449" spans="1:9" x14ac:dyDescent="0.3">
      <c r="A449" t="s">
        <v>54</v>
      </c>
      <c r="B449" t="s">
        <v>22</v>
      </c>
      <c r="C449" t="s">
        <v>72</v>
      </c>
      <c r="D449">
        <v>2886.13</v>
      </c>
      <c r="E449">
        <f t="shared" si="12"/>
        <v>2.8861300000000001</v>
      </c>
      <c r="F449">
        <v>1033984.93</v>
      </c>
      <c r="G449">
        <v>24306.75</v>
      </c>
      <c r="H449" s="1">
        <v>45319</v>
      </c>
      <c r="I449">
        <f t="shared" si="13"/>
        <v>2024</v>
      </c>
    </row>
    <row r="450" spans="1:9" x14ac:dyDescent="0.3">
      <c r="A450" t="s">
        <v>39</v>
      </c>
      <c r="B450" t="s">
        <v>63</v>
      </c>
      <c r="C450" t="s">
        <v>72</v>
      </c>
      <c r="D450">
        <v>1313.41</v>
      </c>
      <c r="E450">
        <f t="shared" si="12"/>
        <v>1.3134100000000002</v>
      </c>
      <c r="F450">
        <v>3325276.73</v>
      </c>
      <c r="G450" t="s">
        <v>37</v>
      </c>
      <c r="H450" t="s">
        <v>37</v>
      </c>
      <c r="I450" t="e">
        <f t="shared" si="13"/>
        <v>#VALUE!</v>
      </c>
    </row>
    <row r="451" spans="1:9" x14ac:dyDescent="0.3">
      <c r="A451" t="s">
        <v>86</v>
      </c>
      <c r="B451" t="s">
        <v>78</v>
      </c>
      <c r="C451" t="s">
        <v>34</v>
      </c>
      <c r="D451">
        <v>1602.76</v>
      </c>
      <c r="E451">
        <f t="shared" ref="E451:E501" si="14">D451/1000</f>
        <v>1.60276</v>
      </c>
      <c r="F451">
        <v>1982812.86</v>
      </c>
      <c r="G451">
        <v>18609</v>
      </c>
      <c r="H451" s="1">
        <v>45059</v>
      </c>
      <c r="I451">
        <f t="shared" ref="I451:I501" si="15">YEAR(H451)</f>
        <v>2023</v>
      </c>
    </row>
    <row r="452" spans="1:9" x14ac:dyDescent="0.3">
      <c r="A452" t="s">
        <v>48</v>
      </c>
      <c r="B452" t="s">
        <v>49</v>
      </c>
      <c r="C452" t="s">
        <v>37</v>
      </c>
      <c r="D452">
        <v>303.87</v>
      </c>
      <c r="E452">
        <f t="shared" si="14"/>
        <v>0.30387000000000003</v>
      </c>
      <c r="F452">
        <v>246058.12</v>
      </c>
      <c r="G452">
        <v>61649.8</v>
      </c>
      <c r="H452" s="1">
        <v>45346</v>
      </c>
      <c r="I452">
        <f t="shared" si="15"/>
        <v>2024</v>
      </c>
    </row>
    <row r="453" spans="1:9" x14ac:dyDescent="0.3">
      <c r="A453" t="s">
        <v>86</v>
      </c>
      <c r="B453" t="s">
        <v>80</v>
      </c>
      <c r="C453" t="s">
        <v>34</v>
      </c>
      <c r="D453">
        <v>2015.92</v>
      </c>
      <c r="E453">
        <f t="shared" si="14"/>
        <v>2.0159199999999999</v>
      </c>
      <c r="F453">
        <v>495694.57</v>
      </c>
      <c r="G453">
        <v>14602.01</v>
      </c>
      <c r="H453" s="1">
        <v>45295</v>
      </c>
      <c r="I453">
        <f t="shared" si="15"/>
        <v>2024</v>
      </c>
    </row>
    <row r="454" spans="1:9" x14ac:dyDescent="0.3">
      <c r="A454" t="s">
        <v>54</v>
      </c>
      <c r="B454" t="s">
        <v>49</v>
      </c>
      <c r="C454" t="s">
        <v>24</v>
      </c>
      <c r="D454">
        <v>3533.92</v>
      </c>
      <c r="E454">
        <f t="shared" si="14"/>
        <v>3.5339200000000002</v>
      </c>
      <c r="F454">
        <v>895921.17</v>
      </c>
      <c r="G454">
        <v>7408.42</v>
      </c>
      <c r="H454" s="1">
        <v>45265</v>
      </c>
      <c r="I454">
        <f t="shared" si="15"/>
        <v>2023</v>
      </c>
    </row>
    <row r="455" spans="1:9" x14ac:dyDescent="0.3">
      <c r="A455" t="s">
        <v>90</v>
      </c>
      <c r="B455" t="s">
        <v>84</v>
      </c>
      <c r="C455" t="s">
        <v>24</v>
      </c>
      <c r="D455">
        <v>3050.22</v>
      </c>
      <c r="E455">
        <f t="shared" si="14"/>
        <v>3.0502199999999999</v>
      </c>
      <c r="F455">
        <v>7294634.6799999997</v>
      </c>
      <c r="G455">
        <v>50952.31</v>
      </c>
      <c r="H455" s="1">
        <v>45148</v>
      </c>
      <c r="I455">
        <f t="shared" si="15"/>
        <v>2023</v>
      </c>
    </row>
    <row r="456" spans="1:9" x14ac:dyDescent="0.3">
      <c r="A456" t="s">
        <v>21</v>
      </c>
      <c r="B456" t="s">
        <v>32</v>
      </c>
      <c r="C456" t="s">
        <v>72</v>
      </c>
      <c r="D456">
        <v>797.58</v>
      </c>
      <c r="E456">
        <f t="shared" si="14"/>
        <v>0.79758000000000007</v>
      </c>
      <c r="F456">
        <v>390689.14</v>
      </c>
      <c r="G456">
        <v>65730.27</v>
      </c>
      <c r="H456" s="1">
        <v>45099</v>
      </c>
      <c r="I456">
        <f t="shared" si="15"/>
        <v>2023</v>
      </c>
    </row>
    <row r="457" spans="1:9" x14ac:dyDescent="0.3">
      <c r="A457" t="s">
        <v>31</v>
      </c>
      <c r="B457" t="s">
        <v>84</v>
      </c>
      <c r="C457" t="s">
        <v>72</v>
      </c>
      <c r="D457">
        <v>554.13</v>
      </c>
      <c r="E457">
        <f t="shared" si="14"/>
        <v>0.55413000000000001</v>
      </c>
      <c r="F457">
        <v>429384.25</v>
      </c>
      <c r="G457">
        <v>85549.6</v>
      </c>
      <c r="H457" s="1">
        <v>45040</v>
      </c>
      <c r="I457">
        <f t="shared" si="15"/>
        <v>2023</v>
      </c>
    </row>
    <row r="458" spans="1:9" x14ac:dyDescent="0.3">
      <c r="A458" t="s">
        <v>65</v>
      </c>
      <c r="B458" t="s">
        <v>84</v>
      </c>
      <c r="C458" t="s">
        <v>72</v>
      </c>
      <c r="D458">
        <v>2245.98</v>
      </c>
      <c r="E458">
        <f t="shared" si="14"/>
        <v>2.2459799999999999</v>
      </c>
      <c r="F458">
        <v>3613544.64</v>
      </c>
      <c r="G458">
        <v>32589.43</v>
      </c>
      <c r="H458" s="1">
        <v>45368</v>
      </c>
      <c r="I458">
        <f t="shared" si="15"/>
        <v>2024</v>
      </c>
    </row>
    <row r="459" spans="1:9" x14ac:dyDescent="0.3">
      <c r="A459" t="s">
        <v>86</v>
      </c>
      <c r="B459" t="s">
        <v>49</v>
      </c>
      <c r="C459" t="s">
        <v>72</v>
      </c>
      <c r="D459">
        <v>4492.3900000000003</v>
      </c>
      <c r="E459">
        <f t="shared" si="14"/>
        <v>4.4923900000000003</v>
      </c>
      <c r="F459">
        <v>5456498.2199999997</v>
      </c>
      <c r="G459">
        <v>46147.22</v>
      </c>
      <c r="H459" s="1">
        <v>45033</v>
      </c>
      <c r="I459">
        <f t="shared" si="15"/>
        <v>2023</v>
      </c>
    </row>
    <row r="460" spans="1:9" x14ac:dyDescent="0.3">
      <c r="A460" t="s">
        <v>44</v>
      </c>
      <c r="B460" t="s">
        <v>55</v>
      </c>
      <c r="C460" t="s">
        <v>24</v>
      </c>
      <c r="D460">
        <v>1573.03</v>
      </c>
      <c r="E460">
        <f t="shared" si="14"/>
        <v>1.5730299999999999</v>
      </c>
      <c r="F460">
        <v>2821749.35</v>
      </c>
      <c r="G460">
        <v>48805.58</v>
      </c>
      <c r="H460" s="1">
        <v>45243</v>
      </c>
      <c r="I460">
        <f t="shared" si="15"/>
        <v>2023</v>
      </c>
    </row>
    <row r="461" spans="1:9" x14ac:dyDescent="0.3">
      <c r="A461" t="s">
        <v>37</v>
      </c>
      <c r="B461" t="s">
        <v>78</v>
      </c>
      <c r="C461" t="s">
        <v>59</v>
      </c>
      <c r="D461">
        <v>1968.53</v>
      </c>
      <c r="E461">
        <f t="shared" si="14"/>
        <v>1.9685299999999999</v>
      </c>
      <c r="F461">
        <v>234768.86</v>
      </c>
      <c r="G461">
        <v>73963.53</v>
      </c>
      <c r="H461" s="1">
        <v>45241</v>
      </c>
      <c r="I461">
        <f t="shared" si="15"/>
        <v>2023</v>
      </c>
    </row>
    <row r="462" spans="1:9" x14ac:dyDescent="0.3">
      <c r="A462" t="s">
        <v>86</v>
      </c>
      <c r="B462" t="s">
        <v>22</v>
      </c>
      <c r="C462" t="s">
        <v>72</v>
      </c>
      <c r="D462">
        <v>1054.78</v>
      </c>
      <c r="E462">
        <f t="shared" si="14"/>
        <v>1.0547800000000001</v>
      </c>
      <c r="G462">
        <v>59005.02</v>
      </c>
      <c r="H462" s="1">
        <v>45377</v>
      </c>
      <c r="I462">
        <f t="shared" si="15"/>
        <v>2024</v>
      </c>
    </row>
    <row r="463" spans="1:9" x14ac:dyDescent="0.3">
      <c r="B463" t="s">
        <v>49</v>
      </c>
      <c r="C463" t="s">
        <v>72</v>
      </c>
      <c r="D463">
        <v>784.6</v>
      </c>
      <c r="E463">
        <f t="shared" si="14"/>
        <v>0.78460000000000008</v>
      </c>
      <c r="F463">
        <v>312623.71000000002</v>
      </c>
      <c r="G463">
        <v>11311.13</v>
      </c>
      <c r="H463" s="1">
        <v>45371</v>
      </c>
      <c r="I463">
        <f t="shared" si="15"/>
        <v>2024</v>
      </c>
    </row>
    <row r="464" spans="1:9" x14ac:dyDescent="0.3">
      <c r="A464" t="s">
        <v>54</v>
      </c>
      <c r="B464" t="s">
        <v>78</v>
      </c>
      <c r="C464" t="s">
        <v>72</v>
      </c>
      <c r="D464">
        <v>1220.05</v>
      </c>
      <c r="E464">
        <f t="shared" si="14"/>
        <v>1.2200499999999999</v>
      </c>
      <c r="F464">
        <v>265885.5</v>
      </c>
      <c r="G464">
        <v>23909.22</v>
      </c>
      <c r="H464" s="1">
        <v>45342</v>
      </c>
      <c r="I464">
        <f t="shared" si="15"/>
        <v>2024</v>
      </c>
    </row>
    <row r="465" spans="1:9" x14ac:dyDescent="0.3">
      <c r="A465" t="s">
        <v>44</v>
      </c>
      <c r="B465" t="s">
        <v>84</v>
      </c>
      <c r="C465" t="s">
        <v>72</v>
      </c>
      <c r="D465">
        <v>1975.02</v>
      </c>
      <c r="E465">
        <f t="shared" si="14"/>
        <v>1.97502</v>
      </c>
      <c r="F465">
        <v>1433379.46</v>
      </c>
      <c r="G465">
        <v>21749.66</v>
      </c>
      <c r="H465" s="1">
        <v>45098</v>
      </c>
      <c r="I465">
        <f t="shared" si="15"/>
        <v>2023</v>
      </c>
    </row>
    <row r="466" spans="1:9" x14ac:dyDescent="0.3">
      <c r="A466" t="s">
        <v>37</v>
      </c>
      <c r="B466" t="s">
        <v>80</v>
      </c>
      <c r="C466" t="s">
        <v>24</v>
      </c>
      <c r="D466">
        <v>1068.73</v>
      </c>
      <c r="E466">
        <f t="shared" si="14"/>
        <v>1.06873</v>
      </c>
      <c r="G466">
        <v>42896.49</v>
      </c>
      <c r="H466" s="1">
        <v>45241</v>
      </c>
      <c r="I466">
        <f t="shared" si="15"/>
        <v>2023</v>
      </c>
    </row>
    <row r="467" spans="1:9" x14ac:dyDescent="0.3">
      <c r="B467" t="s">
        <v>78</v>
      </c>
      <c r="C467" t="s">
        <v>72</v>
      </c>
      <c r="D467">
        <v>3392.88</v>
      </c>
      <c r="E467">
        <f t="shared" si="14"/>
        <v>3.3928799999999999</v>
      </c>
      <c r="F467">
        <v>1789100.91</v>
      </c>
      <c r="G467">
        <v>46315.29</v>
      </c>
      <c r="H467" s="1">
        <v>45125</v>
      </c>
      <c r="I467">
        <f t="shared" si="15"/>
        <v>2023</v>
      </c>
    </row>
    <row r="468" spans="1:9" x14ac:dyDescent="0.3">
      <c r="A468" t="s">
        <v>65</v>
      </c>
      <c r="B468" t="s">
        <v>55</v>
      </c>
      <c r="C468" t="s">
        <v>34</v>
      </c>
      <c r="D468">
        <v>879.27</v>
      </c>
      <c r="E468">
        <f t="shared" si="14"/>
        <v>0.87927</v>
      </c>
      <c r="F468">
        <v>2420208.61</v>
      </c>
      <c r="G468">
        <v>77783.72</v>
      </c>
      <c r="H468" t="s">
        <v>59</v>
      </c>
      <c r="I468" t="e">
        <f t="shared" si="15"/>
        <v>#VALUE!</v>
      </c>
    </row>
    <row r="469" spans="1:9" x14ac:dyDescent="0.3">
      <c r="A469" t="s">
        <v>44</v>
      </c>
      <c r="B469" t="s">
        <v>55</v>
      </c>
      <c r="C469" t="s">
        <v>34</v>
      </c>
      <c r="D469">
        <v>3220.96</v>
      </c>
      <c r="E469">
        <f t="shared" si="14"/>
        <v>3.2209599999999998</v>
      </c>
      <c r="F469">
        <v>35650.230000000003</v>
      </c>
      <c r="G469">
        <v>13071.97</v>
      </c>
      <c r="H469" s="1">
        <v>45257</v>
      </c>
      <c r="I469">
        <f t="shared" si="15"/>
        <v>2023</v>
      </c>
    </row>
    <row r="470" spans="1:9" x14ac:dyDescent="0.3">
      <c r="A470" t="s">
        <v>86</v>
      </c>
      <c r="B470" t="s">
        <v>63</v>
      </c>
      <c r="C470" t="s">
        <v>34</v>
      </c>
      <c r="D470">
        <v>134.63</v>
      </c>
      <c r="E470">
        <f t="shared" si="14"/>
        <v>0.13463</v>
      </c>
      <c r="F470">
        <v>102032.31</v>
      </c>
      <c r="G470">
        <v>56651.74</v>
      </c>
      <c r="H470" s="1">
        <v>45310</v>
      </c>
      <c r="I470">
        <f t="shared" si="15"/>
        <v>2024</v>
      </c>
    </row>
    <row r="471" spans="1:9" x14ac:dyDescent="0.3">
      <c r="A471" t="s">
        <v>37</v>
      </c>
      <c r="B471" t="s">
        <v>63</v>
      </c>
      <c r="C471" t="s">
        <v>72</v>
      </c>
      <c r="D471">
        <v>894.91</v>
      </c>
      <c r="E471">
        <f t="shared" si="14"/>
        <v>0.89490999999999998</v>
      </c>
      <c r="F471">
        <v>217859.75</v>
      </c>
      <c r="G471">
        <v>35297.769999999997</v>
      </c>
      <c r="H471" s="1">
        <v>45273</v>
      </c>
      <c r="I471">
        <f t="shared" si="15"/>
        <v>2023</v>
      </c>
    </row>
    <row r="472" spans="1:9" x14ac:dyDescent="0.3">
      <c r="A472" t="s">
        <v>86</v>
      </c>
      <c r="B472" t="s">
        <v>49</v>
      </c>
      <c r="C472" t="s">
        <v>37</v>
      </c>
      <c r="D472">
        <v>3000.36</v>
      </c>
      <c r="E472">
        <f t="shared" si="14"/>
        <v>3.0003600000000001</v>
      </c>
      <c r="F472">
        <v>6232428.2000000002</v>
      </c>
      <c r="G472">
        <v>81857.72</v>
      </c>
      <c r="H472" s="1">
        <v>45355</v>
      </c>
      <c r="I472">
        <f t="shared" si="15"/>
        <v>2024</v>
      </c>
    </row>
    <row r="473" spans="1:9" x14ac:dyDescent="0.3">
      <c r="A473" t="s">
        <v>54</v>
      </c>
      <c r="B473" t="s">
        <v>84</v>
      </c>
      <c r="C473" t="s">
        <v>24</v>
      </c>
      <c r="D473">
        <v>547.58000000000004</v>
      </c>
      <c r="E473">
        <f t="shared" si="14"/>
        <v>0.54758000000000007</v>
      </c>
      <c r="F473">
        <v>111477.32</v>
      </c>
      <c r="G473">
        <v>78985.75</v>
      </c>
      <c r="H473" s="1">
        <v>45302</v>
      </c>
      <c r="I473">
        <f t="shared" si="15"/>
        <v>2024</v>
      </c>
    </row>
    <row r="474" spans="1:9" x14ac:dyDescent="0.3">
      <c r="A474" t="s">
        <v>21</v>
      </c>
      <c r="B474" t="s">
        <v>55</v>
      </c>
      <c r="C474" t="s">
        <v>24</v>
      </c>
      <c r="D474">
        <v>4178.12</v>
      </c>
      <c r="E474">
        <f t="shared" si="14"/>
        <v>4.1781199999999998</v>
      </c>
      <c r="F474">
        <v>6936162.6100000003</v>
      </c>
      <c r="G474">
        <v>86590.45</v>
      </c>
      <c r="H474" s="1">
        <v>45202</v>
      </c>
      <c r="I474">
        <f t="shared" si="15"/>
        <v>2023</v>
      </c>
    </row>
    <row r="475" spans="1:9" x14ac:dyDescent="0.3">
      <c r="A475" t="s">
        <v>65</v>
      </c>
      <c r="B475" t="s">
        <v>59</v>
      </c>
      <c r="C475" t="s">
        <v>34</v>
      </c>
      <c r="D475">
        <v>1663.79</v>
      </c>
      <c r="E475">
        <f t="shared" si="14"/>
        <v>1.6637899999999999</v>
      </c>
      <c r="F475">
        <v>2069510.18</v>
      </c>
      <c r="G475">
        <v>88586.17</v>
      </c>
      <c r="H475" s="1">
        <v>45253</v>
      </c>
      <c r="I475">
        <f t="shared" si="15"/>
        <v>2023</v>
      </c>
    </row>
    <row r="476" spans="1:9" x14ac:dyDescent="0.3">
      <c r="A476" t="s">
        <v>31</v>
      </c>
      <c r="B476" t="s">
        <v>80</v>
      </c>
      <c r="C476" t="s">
        <v>34</v>
      </c>
      <c r="D476">
        <v>1868.56</v>
      </c>
      <c r="E476">
        <f t="shared" si="14"/>
        <v>1.86856</v>
      </c>
      <c r="F476">
        <v>2209724.2999999998</v>
      </c>
      <c r="G476">
        <v>59199.47</v>
      </c>
      <c r="H476" s="1">
        <v>45174</v>
      </c>
      <c r="I476">
        <f t="shared" si="15"/>
        <v>2023</v>
      </c>
    </row>
    <row r="477" spans="1:9" x14ac:dyDescent="0.3">
      <c r="A477" t="s">
        <v>58</v>
      </c>
      <c r="B477" t="s">
        <v>32</v>
      </c>
      <c r="C477" t="s">
        <v>24</v>
      </c>
      <c r="D477">
        <v>4068.95</v>
      </c>
      <c r="E477">
        <f t="shared" si="14"/>
        <v>4.0689500000000001</v>
      </c>
      <c r="F477">
        <v>6778792.5800000001</v>
      </c>
      <c r="G477">
        <v>73148.88</v>
      </c>
      <c r="H477" s="1">
        <v>45210</v>
      </c>
      <c r="I477">
        <f t="shared" si="15"/>
        <v>2023</v>
      </c>
    </row>
    <row r="478" spans="1:9" x14ac:dyDescent="0.3">
      <c r="A478" t="s">
        <v>44</v>
      </c>
      <c r="B478" t="s">
        <v>78</v>
      </c>
      <c r="C478" t="s">
        <v>72</v>
      </c>
      <c r="D478">
        <v>2614.69</v>
      </c>
      <c r="E478">
        <f t="shared" si="14"/>
        <v>2.61469</v>
      </c>
      <c r="F478">
        <v>3101382.12</v>
      </c>
      <c r="G478">
        <v>23725.24</v>
      </c>
      <c r="H478" s="1">
        <v>45114</v>
      </c>
      <c r="I478">
        <f t="shared" si="15"/>
        <v>2023</v>
      </c>
    </row>
    <row r="479" spans="1:9" x14ac:dyDescent="0.3">
      <c r="A479" t="s">
        <v>37</v>
      </c>
      <c r="B479" t="s">
        <v>84</v>
      </c>
      <c r="D479">
        <v>1526.34</v>
      </c>
      <c r="E479">
        <f t="shared" si="14"/>
        <v>1.5263399999999998</v>
      </c>
      <c r="F479">
        <v>42357.77</v>
      </c>
      <c r="G479">
        <v>65959.67</v>
      </c>
      <c r="H479" s="1">
        <v>45148</v>
      </c>
      <c r="I479">
        <f t="shared" si="15"/>
        <v>2023</v>
      </c>
    </row>
    <row r="480" spans="1:9" x14ac:dyDescent="0.3">
      <c r="A480" t="s">
        <v>31</v>
      </c>
      <c r="B480" t="s">
        <v>84</v>
      </c>
      <c r="C480" t="s">
        <v>34</v>
      </c>
      <c r="D480">
        <v>654.95000000000005</v>
      </c>
      <c r="E480">
        <f t="shared" si="14"/>
        <v>0.65495000000000003</v>
      </c>
      <c r="F480">
        <v>31489.21</v>
      </c>
      <c r="G480">
        <v>29723.21</v>
      </c>
      <c r="H480" s="1">
        <v>45256</v>
      </c>
      <c r="I480">
        <f t="shared" si="15"/>
        <v>2023</v>
      </c>
    </row>
    <row r="481" spans="1:9" x14ac:dyDescent="0.3">
      <c r="A481" t="s">
        <v>65</v>
      </c>
      <c r="B481" t="s">
        <v>63</v>
      </c>
      <c r="C481" t="s">
        <v>37</v>
      </c>
      <c r="D481">
        <v>2558.8200000000002</v>
      </c>
      <c r="E481">
        <f t="shared" si="14"/>
        <v>2.5588200000000003</v>
      </c>
      <c r="G481">
        <v>89684.01</v>
      </c>
      <c r="H481" s="1">
        <v>45297</v>
      </c>
      <c r="I481">
        <f t="shared" si="15"/>
        <v>2024</v>
      </c>
    </row>
    <row r="482" spans="1:9" x14ac:dyDescent="0.3">
      <c r="A482" t="s">
        <v>37</v>
      </c>
      <c r="B482" t="s">
        <v>40</v>
      </c>
      <c r="C482" t="s">
        <v>59</v>
      </c>
      <c r="D482">
        <v>374.45</v>
      </c>
      <c r="E482">
        <f t="shared" si="14"/>
        <v>0.37445000000000001</v>
      </c>
      <c r="F482">
        <v>47454.39</v>
      </c>
      <c r="G482">
        <v>82273.66</v>
      </c>
      <c r="H482" s="1">
        <v>45065</v>
      </c>
      <c r="I482">
        <f t="shared" si="15"/>
        <v>2023</v>
      </c>
    </row>
    <row r="483" spans="1:9" x14ac:dyDescent="0.3">
      <c r="A483" t="s">
        <v>48</v>
      </c>
      <c r="B483" t="s">
        <v>49</v>
      </c>
      <c r="C483" t="s">
        <v>34</v>
      </c>
      <c r="D483">
        <v>3572.89</v>
      </c>
      <c r="E483">
        <f t="shared" si="14"/>
        <v>3.5728899999999997</v>
      </c>
      <c r="F483">
        <v>2399684.0499999998</v>
      </c>
      <c r="G483">
        <v>35333.53</v>
      </c>
      <c r="H483" s="1">
        <v>45224</v>
      </c>
      <c r="I483">
        <f t="shared" si="15"/>
        <v>2023</v>
      </c>
    </row>
    <row r="484" spans="1:9" x14ac:dyDescent="0.3">
      <c r="A484" t="s">
        <v>48</v>
      </c>
      <c r="B484" t="s">
        <v>63</v>
      </c>
      <c r="C484" t="s">
        <v>34</v>
      </c>
      <c r="D484">
        <v>1488.23</v>
      </c>
      <c r="E484">
        <f t="shared" si="14"/>
        <v>1.4882299999999999</v>
      </c>
      <c r="F484">
        <v>864482.74</v>
      </c>
      <c r="G484">
        <v>16980.580000000002</v>
      </c>
      <c r="H484" s="1">
        <v>45355</v>
      </c>
      <c r="I484">
        <f t="shared" si="15"/>
        <v>2024</v>
      </c>
    </row>
    <row r="485" spans="1:9" x14ac:dyDescent="0.3">
      <c r="A485" t="s">
        <v>39</v>
      </c>
      <c r="B485" t="s">
        <v>63</v>
      </c>
      <c r="C485" t="s">
        <v>24</v>
      </c>
      <c r="D485">
        <v>1329.87</v>
      </c>
      <c r="E485">
        <f t="shared" si="14"/>
        <v>1.3298699999999999</v>
      </c>
      <c r="F485">
        <v>4513685.17</v>
      </c>
      <c r="G485">
        <v>81393.02</v>
      </c>
      <c r="H485" s="1">
        <v>45214</v>
      </c>
      <c r="I485">
        <f t="shared" si="15"/>
        <v>2023</v>
      </c>
    </row>
    <row r="486" spans="1:9" x14ac:dyDescent="0.3">
      <c r="B486" t="s">
        <v>59</v>
      </c>
      <c r="C486" t="s">
        <v>24</v>
      </c>
      <c r="D486">
        <v>3062.1</v>
      </c>
      <c r="E486">
        <f t="shared" si="14"/>
        <v>3.0621</v>
      </c>
      <c r="F486">
        <v>10648887.57</v>
      </c>
      <c r="G486">
        <v>74246.89</v>
      </c>
      <c r="H486" s="1">
        <v>45374</v>
      </c>
      <c r="I486">
        <f t="shared" si="15"/>
        <v>2024</v>
      </c>
    </row>
    <row r="487" spans="1:9" x14ac:dyDescent="0.3">
      <c r="A487" t="s">
        <v>90</v>
      </c>
      <c r="B487" t="s">
        <v>59</v>
      </c>
      <c r="C487" t="s">
        <v>37</v>
      </c>
      <c r="D487">
        <v>173.88</v>
      </c>
      <c r="E487">
        <f t="shared" si="14"/>
        <v>0.17388000000000001</v>
      </c>
      <c r="F487">
        <v>21155.21</v>
      </c>
      <c r="G487">
        <v>3310.6</v>
      </c>
      <c r="H487" s="1">
        <v>45097</v>
      </c>
      <c r="I487">
        <f t="shared" si="15"/>
        <v>2023</v>
      </c>
    </row>
    <row r="488" spans="1:9" x14ac:dyDescent="0.3">
      <c r="A488" t="s">
        <v>48</v>
      </c>
      <c r="B488" t="s">
        <v>78</v>
      </c>
      <c r="C488" t="s">
        <v>24</v>
      </c>
      <c r="D488">
        <v>3782.42</v>
      </c>
      <c r="E488">
        <f t="shared" si="14"/>
        <v>3.7824200000000001</v>
      </c>
      <c r="F488">
        <v>1111629.03</v>
      </c>
      <c r="G488">
        <v>94193.14</v>
      </c>
      <c r="H488" s="1">
        <v>45295</v>
      </c>
      <c r="I488">
        <f t="shared" si="15"/>
        <v>2024</v>
      </c>
    </row>
    <row r="489" spans="1:9" x14ac:dyDescent="0.3">
      <c r="B489" t="s">
        <v>84</v>
      </c>
      <c r="C489" t="s">
        <v>24</v>
      </c>
      <c r="D489">
        <v>4776.8</v>
      </c>
      <c r="E489">
        <f t="shared" si="14"/>
        <v>4.7768000000000006</v>
      </c>
      <c r="G489">
        <v>90941.99</v>
      </c>
      <c r="H489" s="1">
        <v>45249</v>
      </c>
      <c r="I489">
        <f t="shared" si="15"/>
        <v>2023</v>
      </c>
    </row>
    <row r="490" spans="1:9" x14ac:dyDescent="0.3">
      <c r="A490" t="s">
        <v>54</v>
      </c>
      <c r="B490" t="s">
        <v>80</v>
      </c>
      <c r="C490" t="s">
        <v>72</v>
      </c>
      <c r="D490">
        <v>239.61</v>
      </c>
      <c r="E490">
        <f t="shared" si="14"/>
        <v>0.23961000000000002</v>
      </c>
      <c r="F490">
        <v>235063.02</v>
      </c>
      <c r="G490">
        <v>95959.19</v>
      </c>
      <c r="H490" s="1">
        <v>45103</v>
      </c>
      <c r="I490">
        <f t="shared" si="15"/>
        <v>2023</v>
      </c>
    </row>
    <row r="491" spans="1:9" x14ac:dyDescent="0.3">
      <c r="A491" t="s">
        <v>21</v>
      </c>
      <c r="B491" t="s">
        <v>22</v>
      </c>
      <c r="C491" t="s">
        <v>24</v>
      </c>
      <c r="D491">
        <v>4377.8100000000004</v>
      </c>
      <c r="E491">
        <f t="shared" si="14"/>
        <v>4.3778100000000002</v>
      </c>
      <c r="G491">
        <v>95352.47</v>
      </c>
      <c r="H491" s="1">
        <v>45175</v>
      </c>
      <c r="I491">
        <f t="shared" si="15"/>
        <v>2023</v>
      </c>
    </row>
    <row r="492" spans="1:9" x14ac:dyDescent="0.3">
      <c r="A492" t="s">
        <v>65</v>
      </c>
      <c r="B492" t="s">
        <v>22</v>
      </c>
      <c r="C492" t="s">
        <v>24</v>
      </c>
      <c r="D492">
        <v>1839.78</v>
      </c>
      <c r="E492">
        <f t="shared" si="14"/>
        <v>1.83978</v>
      </c>
      <c r="G492">
        <v>41325.89</v>
      </c>
      <c r="H492" s="1">
        <v>45112</v>
      </c>
      <c r="I492">
        <f t="shared" si="15"/>
        <v>2023</v>
      </c>
    </row>
    <row r="493" spans="1:9" x14ac:dyDescent="0.3">
      <c r="A493" t="s">
        <v>54</v>
      </c>
      <c r="B493" t="s">
        <v>88</v>
      </c>
      <c r="C493" t="s">
        <v>24</v>
      </c>
      <c r="D493">
        <v>1802.97</v>
      </c>
      <c r="E493">
        <f t="shared" si="14"/>
        <v>1.80297</v>
      </c>
      <c r="F493">
        <v>3108079.04</v>
      </c>
      <c r="G493">
        <v>79023.56</v>
      </c>
      <c r="H493" s="1">
        <v>45165</v>
      </c>
      <c r="I493">
        <f t="shared" si="15"/>
        <v>2023</v>
      </c>
    </row>
    <row r="494" spans="1:9" x14ac:dyDescent="0.3">
      <c r="A494" t="s">
        <v>31</v>
      </c>
      <c r="B494" t="s">
        <v>55</v>
      </c>
      <c r="C494" t="s">
        <v>34</v>
      </c>
      <c r="D494">
        <v>4231.04</v>
      </c>
      <c r="E494">
        <f t="shared" si="14"/>
        <v>4.2310400000000001</v>
      </c>
      <c r="F494">
        <v>6774683.71</v>
      </c>
      <c r="G494">
        <v>48535.98</v>
      </c>
      <c r="H494" s="1">
        <v>45042</v>
      </c>
      <c r="I494">
        <f t="shared" si="15"/>
        <v>2023</v>
      </c>
    </row>
    <row r="495" spans="1:9" x14ac:dyDescent="0.3">
      <c r="A495" t="s">
        <v>39</v>
      </c>
      <c r="B495" t="s">
        <v>55</v>
      </c>
      <c r="C495" t="s">
        <v>34</v>
      </c>
      <c r="D495">
        <v>4286.1499999999996</v>
      </c>
      <c r="E495">
        <f t="shared" si="14"/>
        <v>4.2861499999999992</v>
      </c>
      <c r="F495">
        <v>3361693.88</v>
      </c>
      <c r="G495">
        <v>17485.82</v>
      </c>
      <c r="H495" s="1">
        <v>45029</v>
      </c>
      <c r="I495">
        <f t="shared" si="15"/>
        <v>2023</v>
      </c>
    </row>
    <row r="496" spans="1:9" x14ac:dyDescent="0.3">
      <c r="A496" t="s">
        <v>21</v>
      </c>
      <c r="B496" t="s">
        <v>32</v>
      </c>
      <c r="C496" t="s">
        <v>24</v>
      </c>
      <c r="E496">
        <f t="shared" si="14"/>
        <v>0</v>
      </c>
      <c r="G496">
        <v>1070.99</v>
      </c>
      <c r="H496" s="1">
        <v>45219</v>
      </c>
      <c r="I496">
        <f t="shared" si="15"/>
        <v>2023</v>
      </c>
    </row>
    <row r="497" spans="1:9" x14ac:dyDescent="0.3">
      <c r="A497" t="s">
        <v>44</v>
      </c>
      <c r="B497" t="s">
        <v>22</v>
      </c>
      <c r="C497" t="s">
        <v>72</v>
      </c>
      <c r="D497">
        <v>2023.1</v>
      </c>
      <c r="E497">
        <f t="shared" si="14"/>
        <v>2.0230999999999999</v>
      </c>
      <c r="F497">
        <v>1024742.64</v>
      </c>
      <c r="G497">
        <v>27940.080000000002</v>
      </c>
      <c r="H497" s="1">
        <v>45023</v>
      </c>
      <c r="I497">
        <f t="shared" si="15"/>
        <v>2023</v>
      </c>
    </row>
    <row r="498" spans="1:9" x14ac:dyDescent="0.3">
      <c r="A498" t="s">
        <v>44</v>
      </c>
      <c r="B498" t="s">
        <v>88</v>
      </c>
      <c r="C498" t="s">
        <v>72</v>
      </c>
      <c r="D498">
        <v>3223.27</v>
      </c>
      <c r="E498">
        <f t="shared" si="14"/>
        <v>3.2232699999999999</v>
      </c>
      <c r="F498">
        <v>5953618.21</v>
      </c>
      <c r="G498">
        <v>68258.75</v>
      </c>
      <c r="H498" s="1">
        <v>45180</v>
      </c>
      <c r="I498">
        <f t="shared" si="15"/>
        <v>2023</v>
      </c>
    </row>
    <row r="499" spans="1:9" x14ac:dyDescent="0.3">
      <c r="B499" t="s">
        <v>88</v>
      </c>
      <c r="C499" t="s">
        <v>72</v>
      </c>
      <c r="D499">
        <v>2133.31</v>
      </c>
      <c r="E499">
        <f t="shared" si="14"/>
        <v>2.1333099999999998</v>
      </c>
      <c r="F499">
        <v>221572.83</v>
      </c>
      <c r="G499">
        <v>2280.9899999999998</v>
      </c>
      <c r="H499" s="1">
        <v>45322</v>
      </c>
      <c r="I499">
        <f t="shared" si="15"/>
        <v>2024</v>
      </c>
    </row>
    <row r="500" spans="1:9" x14ac:dyDescent="0.3">
      <c r="A500" t="s">
        <v>54</v>
      </c>
      <c r="B500" t="s">
        <v>55</v>
      </c>
      <c r="C500" t="s">
        <v>72</v>
      </c>
      <c r="D500">
        <v>4112.78</v>
      </c>
      <c r="E500">
        <f t="shared" si="14"/>
        <v>4.1127799999999999</v>
      </c>
      <c r="G500">
        <v>54915.02</v>
      </c>
      <c r="H500" s="1">
        <v>45193</v>
      </c>
      <c r="I500">
        <f t="shared" si="15"/>
        <v>2023</v>
      </c>
    </row>
    <row r="501" spans="1:9" x14ac:dyDescent="0.3">
      <c r="A501" t="s">
        <v>31</v>
      </c>
      <c r="B501" t="s">
        <v>84</v>
      </c>
      <c r="C501" t="s">
        <v>72</v>
      </c>
      <c r="D501" t="s">
        <v>37</v>
      </c>
      <c r="E501" t="e">
        <f t="shared" si="14"/>
        <v>#VALUE!</v>
      </c>
      <c r="G501" t="s">
        <v>59</v>
      </c>
      <c r="H501" s="1">
        <v>45145</v>
      </c>
      <c r="I501">
        <f t="shared" si="15"/>
        <v>2023</v>
      </c>
    </row>
  </sheetData>
  <pageMargins left="0.7" right="0.7" top="0.75" bottom="0.75" header="0.3" footer="0.3"/>
  <pageSetup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501"/>
  <sheetViews>
    <sheetView workbookViewId="0">
      <selection activeCell="H5" sqref="H5"/>
    </sheetView>
  </sheetViews>
  <sheetFormatPr defaultRowHeight="14.4" x14ac:dyDescent="0.3"/>
  <cols>
    <col min="1" max="2" width="9.21875" bestFit="1" customWidth="1"/>
    <col min="3" max="3" width="10.21875" bestFit="1" customWidth="1"/>
    <col min="4" max="4" width="10.77734375" hidden="1" customWidth="1"/>
    <col min="5" max="5" width="18.33203125" hidden="1" customWidth="1"/>
    <col min="6" max="6" width="16.33203125" customWidth="1"/>
    <col min="7" max="7" width="12.6640625" bestFit="1" customWidth="1"/>
    <col min="8" max="8" width="21.109375" bestFit="1" customWidth="1"/>
    <col min="9" max="9" width="13.77734375" hidden="1" customWidth="1"/>
    <col min="10" max="10" width="14.33203125" bestFit="1" customWidth="1"/>
    <col min="12" max="12" width="9.5546875" bestFit="1" customWidth="1"/>
    <col min="13" max="13" width="14.33203125" customWidth="1"/>
  </cols>
  <sheetData>
    <row r="1" spans="1:13" x14ac:dyDescent="0.3">
      <c r="A1" s="3" t="s">
        <v>1</v>
      </c>
      <c r="B1" s="4" t="s">
        <v>2</v>
      </c>
      <c r="C1" s="4" t="s">
        <v>4</v>
      </c>
      <c r="D1" s="4" t="s">
        <v>6</v>
      </c>
      <c r="E1" s="4" t="s">
        <v>567</v>
      </c>
      <c r="F1" s="4" t="s">
        <v>567</v>
      </c>
      <c r="G1" s="4" t="s">
        <v>8</v>
      </c>
      <c r="H1" s="4" t="s">
        <v>9</v>
      </c>
      <c r="I1" t="s">
        <v>12</v>
      </c>
      <c r="J1" s="2" t="s">
        <v>568</v>
      </c>
      <c r="L1" s="39" t="s">
        <v>570</v>
      </c>
      <c r="M1" s="39"/>
    </row>
    <row r="2" spans="1:13" x14ac:dyDescent="0.3">
      <c r="A2" t="s">
        <v>21</v>
      </c>
      <c r="B2" t="s">
        <v>22</v>
      </c>
      <c r="C2" t="s">
        <v>24</v>
      </c>
      <c r="D2">
        <v>1654.76</v>
      </c>
      <c r="E2">
        <f t="shared" ref="E2:E65" si="0">D2/1000</f>
        <v>1.65476</v>
      </c>
      <c r="F2">
        <f>IFERROR(E2,0)</f>
        <v>1.65476</v>
      </c>
      <c r="G2">
        <v>2510066.7200000002</v>
      </c>
      <c r="H2">
        <v>8977.19</v>
      </c>
      <c r="I2" s="1">
        <v>45232</v>
      </c>
      <c r="J2">
        <f>YEAR(I2)</f>
        <v>2023</v>
      </c>
      <c r="L2" s="36" t="s">
        <v>1</v>
      </c>
      <c r="M2" s="37"/>
    </row>
    <row r="3" spans="1:13" x14ac:dyDescent="0.3">
      <c r="A3" t="s">
        <v>31</v>
      </c>
      <c r="B3" t="s">
        <v>32</v>
      </c>
      <c r="C3" t="s">
        <v>34</v>
      </c>
      <c r="D3">
        <v>1957.61</v>
      </c>
      <c r="E3">
        <f t="shared" si="0"/>
        <v>1.9576099999999999</v>
      </c>
      <c r="F3">
        <f t="shared" ref="F3:F12" si="1">IFERROR(E3,0)</f>
        <v>1.9576099999999999</v>
      </c>
      <c r="G3">
        <v>4469713.42</v>
      </c>
      <c r="H3">
        <v>47882.55</v>
      </c>
      <c r="I3" s="1">
        <v>45176</v>
      </c>
      <c r="J3">
        <f t="shared" ref="J3:J66" si="2">YEAR(I3)</f>
        <v>2023</v>
      </c>
      <c r="L3" s="5" t="s">
        <v>37</v>
      </c>
      <c r="M3" s="5" t="s">
        <v>21</v>
      </c>
    </row>
    <row r="4" spans="1:13" x14ac:dyDescent="0.3">
      <c r="A4" t="s">
        <v>39</v>
      </c>
      <c r="B4" t="s">
        <v>40</v>
      </c>
      <c r="C4" t="s">
        <v>24</v>
      </c>
      <c r="D4">
        <v>4679.6499999999996</v>
      </c>
      <c r="E4">
        <f t="shared" si="0"/>
        <v>4.6796499999999996</v>
      </c>
      <c r="F4">
        <f t="shared" si="1"/>
        <v>4.6796499999999996</v>
      </c>
      <c r="G4">
        <v>9283667.0299999993</v>
      </c>
      <c r="H4">
        <v>69370.320000000007</v>
      </c>
      <c r="I4" s="1">
        <v>45288</v>
      </c>
      <c r="J4">
        <f t="shared" si="2"/>
        <v>2023</v>
      </c>
      <c r="L4" s="5" t="s">
        <v>59</v>
      </c>
      <c r="M4" s="5" t="s">
        <v>86</v>
      </c>
    </row>
    <row r="5" spans="1:13" x14ac:dyDescent="0.3">
      <c r="A5" t="s">
        <v>44</v>
      </c>
      <c r="B5" t="s">
        <v>22</v>
      </c>
      <c r="C5" t="s">
        <v>34</v>
      </c>
      <c r="D5">
        <v>420.18</v>
      </c>
      <c r="E5">
        <f t="shared" si="0"/>
        <v>0.42018</v>
      </c>
      <c r="F5">
        <f t="shared" si="1"/>
        <v>0.42018</v>
      </c>
      <c r="G5">
        <v>82066.2</v>
      </c>
      <c r="H5">
        <v>43454.15</v>
      </c>
      <c r="I5" s="1">
        <v>45299</v>
      </c>
      <c r="J5">
        <f t="shared" si="2"/>
        <v>2024</v>
      </c>
      <c r="L5" s="6"/>
      <c r="M5" s="6"/>
    </row>
    <row r="6" spans="1:13" hidden="1" x14ac:dyDescent="0.3">
      <c r="A6" t="s">
        <v>48</v>
      </c>
      <c r="B6" t="s">
        <v>49</v>
      </c>
      <c r="C6" t="s">
        <v>34</v>
      </c>
      <c r="D6" t="s">
        <v>37</v>
      </c>
      <c r="E6" t="e">
        <f t="shared" si="0"/>
        <v>#VALUE!</v>
      </c>
      <c r="F6">
        <f t="shared" si="1"/>
        <v>0</v>
      </c>
      <c r="H6">
        <v>69673.69</v>
      </c>
      <c r="I6" s="1">
        <v>45223</v>
      </c>
      <c r="J6">
        <f t="shared" si="2"/>
        <v>2023</v>
      </c>
      <c r="L6" s="38" t="s">
        <v>2</v>
      </c>
      <c r="M6" s="38"/>
    </row>
    <row r="7" spans="1:13" x14ac:dyDescent="0.3">
      <c r="A7" t="s">
        <v>54</v>
      </c>
      <c r="B7" t="s">
        <v>55</v>
      </c>
      <c r="C7" t="s">
        <v>34</v>
      </c>
      <c r="D7">
        <v>1294.28</v>
      </c>
      <c r="E7">
        <f t="shared" si="0"/>
        <v>1.2942799999999999</v>
      </c>
      <c r="F7">
        <f t="shared" si="1"/>
        <v>1.2942799999999999</v>
      </c>
      <c r="G7">
        <v>1068176.53</v>
      </c>
      <c r="H7">
        <v>54319.48</v>
      </c>
      <c r="I7" s="1">
        <v>45212</v>
      </c>
      <c r="J7">
        <f t="shared" si="2"/>
        <v>2023</v>
      </c>
      <c r="L7" s="5" t="s">
        <v>37</v>
      </c>
      <c r="M7" s="5" t="s">
        <v>63</v>
      </c>
    </row>
    <row r="8" spans="1:13" x14ac:dyDescent="0.3">
      <c r="A8" t="s">
        <v>58</v>
      </c>
      <c r="B8" t="s">
        <v>22</v>
      </c>
      <c r="C8" t="s">
        <v>34</v>
      </c>
      <c r="D8">
        <v>3205.36</v>
      </c>
      <c r="E8">
        <f t="shared" si="0"/>
        <v>3.2053600000000002</v>
      </c>
      <c r="F8">
        <f t="shared" si="1"/>
        <v>3.2053600000000002</v>
      </c>
      <c r="G8">
        <v>2988889.22</v>
      </c>
      <c r="H8">
        <v>44731.25</v>
      </c>
      <c r="I8" s="1">
        <v>45250</v>
      </c>
      <c r="J8">
        <f t="shared" si="2"/>
        <v>2023</v>
      </c>
      <c r="L8" s="5" t="s">
        <v>59</v>
      </c>
      <c r="M8" s="5" t="s">
        <v>22</v>
      </c>
    </row>
    <row r="9" spans="1:13" x14ac:dyDescent="0.3">
      <c r="A9" t="s">
        <v>21</v>
      </c>
      <c r="B9" t="s">
        <v>63</v>
      </c>
      <c r="C9" t="s">
        <v>24</v>
      </c>
      <c r="D9">
        <v>747.58</v>
      </c>
      <c r="E9">
        <f t="shared" si="0"/>
        <v>0.74758000000000002</v>
      </c>
      <c r="F9">
        <f t="shared" si="1"/>
        <v>0.74758000000000002</v>
      </c>
      <c r="G9">
        <v>2146124.33</v>
      </c>
      <c r="H9">
        <v>80654.179999999993</v>
      </c>
      <c r="I9" s="1">
        <v>45072</v>
      </c>
      <c r="J9">
        <f t="shared" si="2"/>
        <v>2023</v>
      </c>
      <c r="L9" s="6"/>
      <c r="M9" s="6"/>
    </row>
    <row r="10" spans="1:13" x14ac:dyDescent="0.3">
      <c r="A10" t="s">
        <v>65</v>
      </c>
      <c r="B10" t="s">
        <v>55</v>
      </c>
      <c r="C10" t="s">
        <v>34</v>
      </c>
      <c r="D10">
        <v>4757.72</v>
      </c>
      <c r="E10">
        <f t="shared" si="0"/>
        <v>4.7577199999999999</v>
      </c>
      <c r="F10">
        <f t="shared" si="1"/>
        <v>4.7577199999999999</v>
      </c>
      <c r="G10">
        <v>1438937.21</v>
      </c>
      <c r="H10">
        <v>21508.58</v>
      </c>
      <c r="I10" s="1">
        <v>45030</v>
      </c>
      <c r="J10">
        <f t="shared" si="2"/>
        <v>2023</v>
      </c>
      <c r="L10" s="38" t="s">
        <v>569</v>
      </c>
      <c r="M10" s="38"/>
    </row>
    <row r="11" spans="1:13" x14ac:dyDescent="0.3">
      <c r="A11" t="s">
        <v>31</v>
      </c>
      <c r="B11" t="s">
        <v>55</v>
      </c>
      <c r="C11" t="s">
        <v>72</v>
      </c>
      <c r="D11">
        <v>718.34</v>
      </c>
      <c r="E11">
        <f t="shared" si="0"/>
        <v>0.71833999999999998</v>
      </c>
      <c r="F11">
        <f t="shared" si="1"/>
        <v>0.71833999999999998</v>
      </c>
      <c r="G11">
        <v>74047.42</v>
      </c>
      <c r="H11">
        <v>31939.83</v>
      </c>
      <c r="I11" s="1">
        <v>45360</v>
      </c>
      <c r="J11">
        <f t="shared" si="2"/>
        <v>2024</v>
      </c>
      <c r="L11" s="5" t="s">
        <v>37</v>
      </c>
      <c r="M11" s="5" t="s">
        <v>72</v>
      </c>
    </row>
    <row r="12" spans="1:13" hidden="1" x14ac:dyDescent="0.3">
      <c r="A12" t="s">
        <v>21</v>
      </c>
      <c r="B12" t="s">
        <v>49</v>
      </c>
      <c r="C12" t="s">
        <v>24</v>
      </c>
      <c r="D12">
        <v>4861.87</v>
      </c>
      <c r="E12">
        <f t="shared" si="0"/>
        <v>4.8618699999999997</v>
      </c>
      <c r="F12">
        <f t="shared" si="1"/>
        <v>4.8618699999999997</v>
      </c>
      <c r="G12">
        <v>1267003.32</v>
      </c>
      <c r="H12" t="s">
        <v>59</v>
      </c>
      <c r="I12" t="s">
        <v>59</v>
      </c>
      <c r="J12" t="e">
        <f t="shared" si="2"/>
        <v>#VALUE!</v>
      </c>
      <c r="L12" s="5" t="s">
        <v>59</v>
      </c>
      <c r="M12" s="5" t="s">
        <v>24</v>
      </c>
    </row>
    <row r="13" spans="1:13" ht="14.55" hidden="1" customHeight="1" x14ac:dyDescent="0.3">
      <c r="A13" t="s">
        <v>21</v>
      </c>
      <c r="C13" t="s">
        <v>72</v>
      </c>
      <c r="D13">
        <v>923.85</v>
      </c>
      <c r="E13">
        <f t="shared" si="0"/>
        <v>0.92385000000000006</v>
      </c>
      <c r="G13">
        <v>560128.41</v>
      </c>
      <c r="H13">
        <v>45441.62</v>
      </c>
      <c r="I13" s="1">
        <v>45340</v>
      </c>
      <c r="J13">
        <f t="shared" si="2"/>
        <v>2024</v>
      </c>
    </row>
    <row r="14" spans="1:13" x14ac:dyDescent="0.3">
      <c r="A14" t="s">
        <v>31</v>
      </c>
      <c r="B14" t="s">
        <v>22</v>
      </c>
      <c r="C14" t="s">
        <v>24</v>
      </c>
      <c r="D14">
        <v>1883.1</v>
      </c>
      <c r="E14">
        <f t="shared" si="0"/>
        <v>1.8831</v>
      </c>
      <c r="F14">
        <f t="shared" ref="F14:F22" si="3">IFERROR(E14,0)</f>
        <v>1.8831</v>
      </c>
      <c r="G14">
        <v>1058128.01</v>
      </c>
      <c r="H14">
        <v>33519.18</v>
      </c>
      <c r="I14" s="1">
        <v>45202</v>
      </c>
      <c r="J14">
        <f t="shared" si="2"/>
        <v>2023</v>
      </c>
    </row>
    <row r="15" spans="1:13" hidden="1" x14ac:dyDescent="0.3">
      <c r="A15" t="s">
        <v>31</v>
      </c>
      <c r="B15" t="s">
        <v>22</v>
      </c>
      <c r="C15" t="s">
        <v>24</v>
      </c>
      <c r="D15">
        <v>2258.9299999999998</v>
      </c>
      <c r="E15">
        <f t="shared" si="0"/>
        <v>2.2589299999999999</v>
      </c>
      <c r="F15">
        <f t="shared" si="3"/>
        <v>2.2589299999999999</v>
      </c>
      <c r="G15">
        <v>3323527.57</v>
      </c>
      <c r="I15" s="1">
        <v>45058</v>
      </c>
      <c r="J15">
        <f t="shared" si="2"/>
        <v>2023</v>
      </c>
      <c r="L15" s="38" t="s">
        <v>574</v>
      </c>
      <c r="M15" s="38"/>
    </row>
    <row r="16" spans="1:13" x14ac:dyDescent="0.3">
      <c r="A16" t="s">
        <v>65</v>
      </c>
      <c r="B16" t="s">
        <v>63</v>
      </c>
      <c r="C16" t="s">
        <v>72</v>
      </c>
      <c r="D16">
        <v>2625.34</v>
      </c>
      <c r="E16">
        <f t="shared" si="0"/>
        <v>2.62534</v>
      </c>
      <c r="F16">
        <f t="shared" si="3"/>
        <v>2.62534</v>
      </c>
      <c r="G16">
        <v>511977</v>
      </c>
      <c r="H16">
        <v>55055.360000000001</v>
      </c>
      <c r="I16" s="1">
        <v>45086</v>
      </c>
      <c r="J16">
        <f t="shared" si="2"/>
        <v>2023</v>
      </c>
      <c r="L16" s="5" t="s">
        <v>37</v>
      </c>
      <c r="M16" s="8" t="s">
        <v>573</v>
      </c>
    </row>
    <row r="17" spans="1:13" x14ac:dyDescent="0.3">
      <c r="A17" t="s">
        <v>21</v>
      </c>
      <c r="B17" t="s">
        <v>40</v>
      </c>
      <c r="C17" t="s">
        <v>24</v>
      </c>
      <c r="D17">
        <v>1673.94</v>
      </c>
      <c r="E17">
        <f t="shared" si="0"/>
        <v>1.67394</v>
      </c>
      <c r="F17">
        <f t="shared" si="3"/>
        <v>1.67394</v>
      </c>
      <c r="G17">
        <v>1406519.38</v>
      </c>
      <c r="H17">
        <v>78349.89</v>
      </c>
      <c r="I17" s="1">
        <v>45364</v>
      </c>
      <c r="J17">
        <f t="shared" si="2"/>
        <v>2024</v>
      </c>
      <c r="L17" s="5" t="s">
        <v>59</v>
      </c>
      <c r="M17" s="8" t="s">
        <v>573</v>
      </c>
    </row>
    <row r="18" spans="1:13" x14ac:dyDescent="0.3">
      <c r="A18" t="s">
        <v>31</v>
      </c>
      <c r="B18" t="s">
        <v>78</v>
      </c>
      <c r="C18" t="s">
        <v>24</v>
      </c>
      <c r="D18">
        <v>1522.78</v>
      </c>
      <c r="E18">
        <f t="shared" si="0"/>
        <v>1.52278</v>
      </c>
      <c r="F18">
        <f t="shared" si="3"/>
        <v>1.52278</v>
      </c>
      <c r="G18">
        <v>1049041.1599999999</v>
      </c>
      <c r="H18">
        <v>87918.06</v>
      </c>
      <c r="I18" s="1">
        <v>45045</v>
      </c>
      <c r="J18">
        <f t="shared" si="2"/>
        <v>2023</v>
      </c>
      <c r="M18" s="7"/>
    </row>
    <row r="19" spans="1:13" x14ac:dyDescent="0.3">
      <c r="A19" t="s">
        <v>54</v>
      </c>
      <c r="B19" t="s">
        <v>80</v>
      </c>
      <c r="C19" t="s">
        <v>72</v>
      </c>
      <c r="D19">
        <v>2141.2800000000002</v>
      </c>
      <c r="E19">
        <f t="shared" si="0"/>
        <v>2.1412800000000001</v>
      </c>
      <c r="F19">
        <f t="shared" si="3"/>
        <v>2.1412800000000001</v>
      </c>
      <c r="G19">
        <v>982397.85</v>
      </c>
      <c r="H19">
        <v>24932.05</v>
      </c>
      <c r="I19" s="1">
        <v>45114</v>
      </c>
      <c r="J19">
        <f t="shared" si="2"/>
        <v>2023</v>
      </c>
    </row>
    <row r="20" spans="1:13" x14ac:dyDescent="0.3">
      <c r="A20" t="s">
        <v>86</v>
      </c>
      <c r="B20" t="s">
        <v>55</v>
      </c>
      <c r="C20" t="s">
        <v>24</v>
      </c>
      <c r="D20">
        <v>4700.8500000000004</v>
      </c>
      <c r="E20">
        <f t="shared" si="0"/>
        <v>4.70085</v>
      </c>
      <c r="F20">
        <f t="shared" si="3"/>
        <v>4.70085</v>
      </c>
      <c r="G20">
        <v>1103660.8600000001</v>
      </c>
      <c r="H20">
        <v>71165.240000000005</v>
      </c>
      <c r="I20" s="1">
        <v>45322</v>
      </c>
      <c r="J20">
        <f t="shared" si="2"/>
        <v>2024</v>
      </c>
      <c r="L20" s="5" t="s">
        <v>575</v>
      </c>
      <c r="M20" s="5" t="s">
        <v>571</v>
      </c>
    </row>
    <row r="21" spans="1:13" x14ac:dyDescent="0.3">
      <c r="A21" t="s">
        <v>21</v>
      </c>
      <c r="B21" t="s">
        <v>55</v>
      </c>
      <c r="C21" t="s">
        <v>34</v>
      </c>
      <c r="D21">
        <v>3411.76</v>
      </c>
      <c r="E21">
        <f t="shared" si="0"/>
        <v>3.4117600000000001</v>
      </c>
      <c r="F21">
        <f t="shared" si="3"/>
        <v>3.4117600000000001</v>
      </c>
      <c r="G21">
        <v>378692.05</v>
      </c>
      <c r="H21">
        <v>15501.14</v>
      </c>
      <c r="I21" s="1">
        <v>45292</v>
      </c>
      <c r="J21">
        <f t="shared" si="2"/>
        <v>2024</v>
      </c>
      <c r="L21" s="5" t="s">
        <v>572</v>
      </c>
      <c r="M21" s="8" t="s">
        <v>573</v>
      </c>
    </row>
    <row r="22" spans="1:13" x14ac:dyDescent="0.3">
      <c r="A22" t="s">
        <v>44</v>
      </c>
      <c r="B22" t="s">
        <v>84</v>
      </c>
      <c r="C22" t="s">
        <v>34</v>
      </c>
      <c r="D22">
        <v>2147.64</v>
      </c>
      <c r="E22">
        <f t="shared" si="0"/>
        <v>2.14764</v>
      </c>
      <c r="F22">
        <f t="shared" si="3"/>
        <v>2.14764</v>
      </c>
      <c r="G22">
        <v>4425826.45</v>
      </c>
      <c r="H22">
        <v>67765.710000000006</v>
      </c>
      <c r="I22" s="1">
        <v>45280</v>
      </c>
      <c r="J22">
        <f t="shared" si="2"/>
        <v>2023</v>
      </c>
      <c r="L22" s="5" t="s">
        <v>576</v>
      </c>
      <c r="M22" s="5" t="s">
        <v>577</v>
      </c>
    </row>
    <row r="23" spans="1:13" ht="14.55" hidden="1" customHeight="1" x14ac:dyDescent="0.3">
      <c r="A23" t="s">
        <v>86</v>
      </c>
      <c r="B23" t="s">
        <v>63</v>
      </c>
      <c r="D23">
        <v>3833.11</v>
      </c>
      <c r="E23">
        <f t="shared" si="0"/>
        <v>3.83311</v>
      </c>
      <c r="G23">
        <v>6234925.9900000002</v>
      </c>
      <c r="H23">
        <v>14062.49</v>
      </c>
      <c r="I23" s="1">
        <v>45219</v>
      </c>
      <c r="J23">
        <f t="shared" si="2"/>
        <v>2023</v>
      </c>
    </row>
    <row r="24" spans="1:13" x14ac:dyDescent="0.3">
      <c r="A24" t="s">
        <v>58</v>
      </c>
      <c r="B24" t="s">
        <v>88</v>
      </c>
      <c r="C24" t="s">
        <v>24</v>
      </c>
      <c r="D24">
        <v>4894.6000000000004</v>
      </c>
      <c r="E24">
        <f t="shared" si="0"/>
        <v>4.8946000000000005</v>
      </c>
      <c r="F24">
        <f t="shared" ref="F24:F33" si="4">IFERROR(E24,0)</f>
        <v>4.8946000000000005</v>
      </c>
      <c r="G24">
        <v>7200831.2699999996</v>
      </c>
      <c r="H24">
        <v>73420.23</v>
      </c>
      <c r="I24" s="1">
        <v>45090</v>
      </c>
      <c r="J24">
        <f t="shared" si="2"/>
        <v>2023</v>
      </c>
    </row>
    <row r="25" spans="1:13" x14ac:dyDescent="0.3">
      <c r="A25" t="s">
        <v>90</v>
      </c>
      <c r="B25" t="s">
        <v>40</v>
      </c>
      <c r="C25" t="s">
        <v>24</v>
      </c>
      <c r="D25">
        <v>1096.3499999999999</v>
      </c>
      <c r="E25">
        <f t="shared" si="0"/>
        <v>1.0963499999999999</v>
      </c>
      <c r="F25">
        <f t="shared" si="4"/>
        <v>1.0963499999999999</v>
      </c>
      <c r="G25">
        <v>1616547.9</v>
      </c>
      <c r="H25">
        <v>70673.09</v>
      </c>
      <c r="I25" s="1">
        <v>45255</v>
      </c>
      <c r="J25">
        <f t="shared" si="2"/>
        <v>2023</v>
      </c>
    </row>
    <row r="26" spans="1:13" x14ac:dyDescent="0.3">
      <c r="A26" t="s">
        <v>90</v>
      </c>
      <c r="B26" t="s">
        <v>32</v>
      </c>
      <c r="C26" t="s">
        <v>34</v>
      </c>
      <c r="D26">
        <v>3244.87</v>
      </c>
      <c r="E26">
        <f t="shared" si="0"/>
        <v>3.2448699999999997</v>
      </c>
      <c r="F26">
        <f t="shared" si="4"/>
        <v>3.2448699999999997</v>
      </c>
      <c r="G26">
        <v>2299065.6800000002</v>
      </c>
      <c r="H26">
        <v>28199.33</v>
      </c>
      <c r="I26" s="1">
        <v>45198</v>
      </c>
      <c r="J26">
        <f t="shared" si="2"/>
        <v>2023</v>
      </c>
    </row>
    <row r="27" spans="1:13" x14ac:dyDescent="0.3">
      <c r="A27" t="s">
        <v>86</v>
      </c>
      <c r="B27" t="s">
        <v>55</v>
      </c>
      <c r="C27" t="s">
        <v>34</v>
      </c>
      <c r="D27">
        <v>978.84</v>
      </c>
      <c r="E27">
        <f t="shared" si="0"/>
        <v>0.97884000000000004</v>
      </c>
      <c r="F27">
        <f t="shared" si="4"/>
        <v>0.97884000000000004</v>
      </c>
      <c r="G27">
        <v>87042.17</v>
      </c>
      <c r="H27">
        <v>0</v>
      </c>
      <c r="I27" s="1">
        <v>45199</v>
      </c>
      <c r="J27">
        <f t="shared" si="2"/>
        <v>2023</v>
      </c>
    </row>
    <row r="28" spans="1:13" x14ac:dyDescent="0.3">
      <c r="A28" t="s">
        <v>39</v>
      </c>
      <c r="B28" t="s">
        <v>80</v>
      </c>
      <c r="C28" t="s">
        <v>24</v>
      </c>
      <c r="D28">
        <v>930.96</v>
      </c>
      <c r="E28">
        <f t="shared" si="0"/>
        <v>0.93096000000000001</v>
      </c>
      <c r="F28">
        <f t="shared" si="4"/>
        <v>0.93096000000000001</v>
      </c>
      <c r="G28">
        <v>144718.38</v>
      </c>
      <c r="H28">
        <v>33624.629999999997</v>
      </c>
      <c r="I28" s="1">
        <v>45177</v>
      </c>
      <c r="J28">
        <f t="shared" si="2"/>
        <v>2023</v>
      </c>
    </row>
    <row r="29" spans="1:13" x14ac:dyDescent="0.3">
      <c r="A29" t="s">
        <v>31</v>
      </c>
      <c r="B29" t="s">
        <v>49</v>
      </c>
      <c r="C29" t="s">
        <v>72</v>
      </c>
      <c r="D29">
        <v>2763.86</v>
      </c>
      <c r="E29">
        <f t="shared" si="0"/>
        <v>2.7638600000000002</v>
      </c>
      <c r="F29">
        <f t="shared" si="4"/>
        <v>2.7638600000000002</v>
      </c>
      <c r="G29">
        <v>1565980.97</v>
      </c>
      <c r="H29">
        <v>39722.28</v>
      </c>
      <c r="I29" s="1">
        <v>45029</v>
      </c>
      <c r="J29">
        <f t="shared" si="2"/>
        <v>2023</v>
      </c>
    </row>
    <row r="30" spans="1:13" x14ac:dyDescent="0.3">
      <c r="A30" t="s">
        <v>44</v>
      </c>
      <c r="B30" t="s">
        <v>78</v>
      </c>
      <c r="C30" t="s">
        <v>24</v>
      </c>
      <c r="D30">
        <v>3320.81</v>
      </c>
      <c r="E30">
        <f t="shared" si="0"/>
        <v>3.3208099999999998</v>
      </c>
      <c r="F30">
        <f t="shared" si="4"/>
        <v>3.3208099999999998</v>
      </c>
      <c r="G30">
        <v>1688602</v>
      </c>
      <c r="H30">
        <v>81560.09</v>
      </c>
      <c r="I30" s="1">
        <v>45278</v>
      </c>
      <c r="J30">
        <f t="shared" si="2"/>
        <v>2023</v>
      </c>
    </row>
    <row r="31" spans="1:13" x14ac:dyDescent="0.3">
      <c r="A31" t="s">
        <v>44</v>
      </c>
      <c r="B31" t="s">
        <v>40</v>
      </c>
      <c r="C31" t="s">
        <v>24</v>
      </c>
      <c r="D31">
        <v>1412.66</v>
      </c>
      <c r="E31">
        <f t="shared" si="0"/>
        <v>1.41266</v>
      </c>
      <c r="F31">
        <f t="shared" si="4"/>
        <v>1.41266</v>
      </c>
      <c r="G31">
        <v>357905.89</v>
      </c>
      <c r="H31">
        <v>61415.92</v>
      </c>
      <c r="I31" s="1">
        <v>45047</v>
      </c>
      <c r="J31">
        <f t="shared" si="2"/>
        <v>2023</v>
      </c>
    </row>
    <row r="32" spans="1:13" x14ac:dyDescent="0.3">
      <c r="A32" t="s">
        <v>90</v>
      </c>
      <c r="B32" t="s">
        <v>78</v>
      </c>
      <c r="C32" t="s">
        <v>34</v>
      </c>
      <c r="D32">
        <v>2491.42</v>
      </c>
      <c r="E32">
        <f t="shared" si="0"/>
        <v>2.4914200000000002</v>
      </c>
      <c r="F32">
        <f t="shared" si="4"/>
        <v>2.4914200000000002</v>
      </c>
      <c r="G32">
        <v>3723377.36</v>
      </c>
      <c r="H32">
        <v>5548.35</v>
      </c>
      <c r="I32" s="1">
        <v>45157</v>
      </c>
      <c r="J32">
        <f t="shared" si="2"/>
        <v>2023</v>
      </c>
    </row>
    <row r="33" spans="1:10" x14ac:dyDescent="0.3">
      <c r="A33" t="s">
        <v>86</v>
      </c>
      <c r="B33" t="s">
        <v>63</v>
      </c>
      <c r="C33" t="s">
        <v>34</v>
      </c>
      <c r="D33">
        <v>4385.04</v>
      </c>
      <c r="E33">
        <f t="shared" si="0"/>
        <v>4.38504</v>
      </c>
      <c r="F33">
        <f t="shared" si="4"/>
        <v>4.38504</v>
      </c>
      <c r="G33">
        <v>4445578.1100000003</v>
      </c>
      <c r="H33">
        <v>66182.13</v>
      </c>
      <c r="I33" s="1">
        <v>45044</v>
      </c>
      <c r="J33">
        <f t="shared" si="2"/>
        <v>2023</v>
      </c>
    </row>
    <row r="34" spans="1:10" ht="14.55" hidden="1" customHeight="1" x14ac:dyDescent="0.3">
      <c r="A34" t="s">
        <v>58</v>
      </c>
      <c r="B34" t="s">
        <v>80</v>
      </c>
      <c r="D34">
        <v>2973.54</v>
      </c>
      <c r="E34">
        <f t="shared" si="0"/>
        <v>2.9735399999999998</v>
      </c>
      <c r="G34">
        <v>796789.78</v>
      </c>
      <c r="H34">
        <v>70448.460000000006</v>
      </c>
      <c r="I34" s="1">
        <v>45049</v>
      </c>
      <c r="J34">
        <f t="shared" si="2"/>
        <v>2023</v>
      </c>
    </row>
    <row r="35" spans="1:10" ht="14.55" hidden="1" customHeight="1" x14ac:dyDescent="0.3">
      <c r="A35" t="s">
        <v>31</v>
      </c>
      <c r="C35" t="s">
        <v>34</v>
      </c>
      <c r="D35">
        <v>4908.93</v>
      </c>
      <c r="E35">
        <f t="shared" si="0"/>
        <v>4.9089300000000007</v>
      </c>
      <c r="G35">
        <v>6440226.5300000003</v>
      </c>
      <c r="H35">
        <v>24066.78</v>
      </c>
      <c r="I35" s="1">
        <v>45231</v>
      </c>
      <c r="J35">
        <f t="shared" si="2"/>
        <v>2023</v>
      </c>
    </row>
    <row r="36" spans="1:10" x14ac:dyDescent="0.3">
      <c r="A36" t="s">
        <v>31</v>
      </c>
      <c r="B36" t="s">
        <v>88</v>
      </c>
      <c r="C36" t="s">
        <v>72</v>
      </c>
      <c r="D36">
        <v>691.61</v>
      </c>
      <c r="E36">
        <f t="shared" si="0"/>
        <v>0.69161000000000006</v>
      </c>
      <c r="F36">
        <f t="shared" ref="F36:F43" si="5">IFERROR(E36,0)</f>
        <v>0.69161000000000006</v>
      </c>
      <c r="G36">
        <v>23939.11</v>
      </c>
      <c r="H36">
        <v>45767.92</v>
      </c>
      <c r="I36" s="1">
        <v>45339</v>
      </c>
      <c r="J36">
        <f t="shared" si="2"/>
        <v>2024</v>
      </c>
    </row>
    <row r="37" spans="1:10" x14ac:dyDescent="0.3">
      <c r="A37" t="s">
        <v>44</v>
      </c>
      <c r="B37" t="s">
        <v>63</v>
      </c>
      <c r="C37" t="s">
        <v>34</v>
      </c>
      <c r="D37">
        <v>4006.27</v>
      </c>
      <c r="E37">
        <f t="shared" si="0"/>
        <v>4.0062699999999998</v>
      </c>
      <c r="F37">
        <f t="shared" si="5"/>
        <v>4.0062699999999998</v>
      </c>
      <c r="G37">
        <v>6197012.6100000003</v>
      </c>
      <c r="H37">
        <v>97424.01</v>
      </c>
      <c r="I37" s="1">
        <v>45105</v>
      </c>
      <c r="J37">
        <f t="shared" si="2"/>
        <v>2023</v>
      </c>
    </row>
    <row r="38" spans="1:10" x14ac:dyDescent="0.3">
      <c r="A38" t="s">
        <v>58</v>
      </c>
      <c r="B38" t="s">
        <v>80</v>
      </c>
      <c r="C38" t="s">
        <v>72</v>
      </c>
      <c r="D38">
        <v>2038.42</v>
      </c>
      <c r="E38">
        <f t="shared" si="0"/>
        <v>2.0384199999999999</v>
      </c>
      <c r="F38">
        <f t="shared" si="5"/>
        <v>2.0384199999999999</v>
      </c>
      <c r="G38">
        <v>4936785.8</v>
      </c>
      <c r="H38">
        <v>19026.09</v>
      </c>
      <c r="I38" s="1">
        <v>45271</v>
      </c>
      <c r="J38">
        <f t="shared" si="2"/>
        <v>2023</v>
      </c>
    </row>
    <row r="39" spans="1:10" hidden="1" x14ac:dyDescent="0.3">
      <c r="A39" t="s">
        <v>21</v>
      </c>
      <c r="B39" t="s">
        <v>63</v>
      </c>
      <c r="C39" t="s">
        <v>34</v>
      </c>
      <c r="D39">
        <v>556.21</v>
      </c>
      <c r="E39">
        <f t="shared" si="0"/>
        <v>0.55620999999999998</v>
      </c>
      <c r="F39">
        <f t="shared" si="5"/>
        <v>0.55620999999999998</v>
      </c>
      <c r="G39">
        <v>1926564.04</v>
      </c>
      <c r="H39">
        <v>30160.400000000001</v>
      </c>
      <c r="J39">
        <f t="shared" si="2"/>
        <v>1900</v>
      </c>
    </row>
    <row r="40" spans="1:10" x14ac:dyDescent="0.3">
      <c r="A40" t="s">
        <v>44</v>
      </c>
      <c r="B40" t="s">
        <v>22</v>
      </c>
      <c r="C40" t="s">
        <v>72</v>
      </c>
      <c r="D40">
        <v>2898.98</v>
      </c>
      <c r="E40">
        <f t="shared" si="0"/>
        <v>2.8989799999999999</v>
      </c>
      <c r="F40">
        <f t="shared" si="5"/>
        <v>2.8989799999999999</v>
      </c>
      <c r="G40">
        <v>10967465.49</v>
      </c>
      <c r="H40">
        <v>56080.06</v>
      </c>
      <c r="I40" s="1">
        <v>45336</v>
      </c>
      <c r="J40">
        <f t="shared" si="2"/>
        <v>2024</v>
      </c>
    </row>
    <row r="41" spans="1:10" x14ac:dyDescent="0.3">
      <c r="A41" t="s">
        <v>90</v>
      </c>
      <c r="B41" t="s">
        <v>55</v>
      </c>
      <c r="C41" t="s">
        <v>24</v>
      </c>
      <c r="D41">
        <v>3511.3</v>
      </c>
      <c r="E41">
        <f t="shared" si="0"/>
        <v>3.5113000000000003</v>
      </c>
      <c r="F41">
        <f t="shared" si="5"/>
        <v>3.5113000000000003</v>
      </c>
      <c r="G41">
        <v>7739319.5300000003</v>
      </c>
      <c r="H41">
        <v>3865.87</v>
      </c>
      <c r="I41" s="1">
        <v>45254</v>
      </c>
      <c r="J41">
        <f t="shared" si="2"/>
        <v>2023</v>
      </c>
    </row>
    <row r="42" spans="1:10" x14ac:dyDescent="0.3">
      <c r="A42" t="s">
        <v>90</v>
      </c>
      <c r="B42" t="s">
        <v>63</v>
      </c>
      <c r="C42" t="s">
        <v>72</v>
      </c>
      <c r="D42">
        <v>2386.8200000000002</v>
      </c>
      <c r="E42">
        <f t="shared" si="0"/>
        <v>2.3868200000000002</v>
      </c>
      <c r="F42">
        <f t="shared" si="5"/>
        <v>2.3868200000000002</v>
      </c>
      <c r="G42">
        <v>4270050.0999999996</v>
      </c>
      <c r="H42">
        <v>80737.55</v>
      </c>
      <c r="I42" s="1">
        <v>45030</v>
      </c>
      <c r="J42">
        <f t="shared" si="2"/>
        <v>2023</v>
      </c>
    </row>
    <row r="43" spans="1:10" x14ac:dyDescent="0.3">
      <c r="A43" t="s">
        <v>39</v>
      </c>
      <c r="B43" t="s">
        <v>84</v>
      </c>
      <c r="C43" t="s">
        <v>34</v>
      </c>
      <c r="D43">
        <v>4727.07</v>
      </c>
      <c r="E43">
        <f t="shared" si="0"/>
        <v>4.7270699999999994</v>
      </c>
      <c r="F43">
        <f t="shared" si="5"/>
        <v>4.7270699999999994</v>
      </c>
      <c r="G43">
        <v>9437532.8599999994</v>
      </c>
      <c r="H43">
        <v>78115.179999999993</v>
      </c>
      <c r="I43" s="1">
        <v>45239</v>
      </c>
      <c r="J43">
        <f t="shared" si="2"/>
        <v>2023</v>
      </c>
    </row>
    <row r="44" spans="1:10" ht="14.55" hidden="1" customHeight="1" x14ac:dyDescent="0.3">
      <c r="B44" t="s">
        <v>32</v>
      </c>
      <c r="C44" t="s">
        <v>34</v>
      </c>
      <c r="D44" t="s">
        <v>37</v>
      </c>
      <c r="E44" t="e">
        <f t="shared" si="0"/>
        <v>#VALUE!</v>
      </c>
      <c r="H44">
        <v>1921.15</v>
      </c>
      <c r="I44" s="1">
        <v>45231</v>
      </c>
      <c r="J44">
        <f t="shared" si="2"/>
        <v>2023</v>
      </c>
    </row>
    <row r="45" spans="1:10" x14ac:dyDescent="0.3">
      <c r="A45" t="s">
        <v>65</v>
      </c>
      <c r="B45" t="s">
        <v>32</v>
      </c>
      <c r="C45" t="s">
        <v>34</v>
      </c>
      <c r="D45">
        <v>4944.46</v>
      </c>
      <c r="E45">
        <f t="shared" si="0"/>
        <v>4.9444600000000003</v>
      </c>
      <c r="F45">
        <f>IFERROR(E45,0)</f>
        <v>4.9444600000000003</v>
      </c>
      <c r="G45">
        <v>590965.81000000006</v>
      </c>
      <c r="H45">
        <v>39185.83</v>
      </c>
      <c r="I45" s="1">
        <v>45308</v>
      </c>
      <c r="J45">
        <f t="shared" si="2"/>
        <v>2024</v>
      </c>
    </row>
    <row r="46" spans="1:10" x14ac:dyDescent="0.3">
      <c r="A46" t="s">
        <v>21</v>
      </c>
      <c r="B46" t="s">
        <v>22</v>
      </c>
      <c r="C46" t="s">
        <v>72</v>
      </c>
      <c r="D46">
        <v>4259.34</v>
      </c>
      <c r="E46">
        <f t="shared" si="0"/>
        <v>4.2593399999999999</v>
      </c>
      <c r="F46">
        <f>IFERROR(E46,0)</f>
        <v>4.2593399999999999</v>
      </c>
      <c r="G46">
        <v>1659464.42</v>
      </c>
      <c r="H46">
        <v>60816.12</v>
      </c>
      <c r="I46" s="1">
        <v>45249</v>
      </c>
      <c r="J46">
        <f t="shared" si="2"/>
        <v>2023</v>
      </c>
    </row>
    <row r="47" spans="1:10" hidden="1" x14ac:dyDescent="0.3">
      <c r="A47" t="s">
        <v>39</v>
      </c>
      <c r="B47" t="s">
        <v>63</v>
      </c>
      <c r="C47" t="s">
        <v>72</v>
      </c>
      <c r="D47" t="s">
        <v>59</v>
      </c>
      <c r="E47" t="e">
        <f t="shared" si="0"/>
        <v>#VALUE!</v>
      </c>
      <c r="F47">
        <f>IFERROR(E47,0)</f>
        <v>0</v>
      </c>
      <c r="H47">
        <v>80674.89</v>
      </c>
      <c r="I47" s="1">
        <v>45177</v>
      </c>
      <c r="J47">
        <f t="shared" si="2"/>
        <v>2023</v>
      </c>
    </row>
    <row r="48" spans="1:10" x14ac:dyDescent="0.3">
      <c r="A48" t="s">
        <v>39</v>
      </c>
      <c r="B48" t="s">
        <v>40</v>
      </c>
      <c r="C48" t="s">
        <v>72</v>
      </c>
      <c r="D48">
        <v>258.3</v>
      </c>
      <c r="E48">
        <f t="shared" si="0"/>
        <v>0.25830000000000003</v>
      </c>
      <c r="F48">
        <f>IFERROR(E48,0)</f>
        <v>0.25830000000000003</v>
      </c>
      <c r="G48">
        <v>735882.7</v>
      </c>
      <c r="H48">
        <v>71245</v>
      </c>
      <c r="I48" s="1">
        <v>45116</v>
      </c>
      <c r="J48">
        <f t="shared" si="2"/>
        <v>2023</v>
      </c>
    </row>
    <row r="49" spans="1:10" x14ac:dyDescent="0.3">
      <c r="A49" t="s">
        <v>65</v>
      </c>
      <c r="B49" t="s">
        <v>84</v>
      </c>
      <c r="C49" t="s">
        <v>72</v>
      </c>
      <c r="D49">
        <v>2761.09</v>
      </c>
      <c r="E49">
        <f t="shared" si="0"/>
        <v>2.7610900000000003</v>
      </c>
      <c r="F49">
        <f>IFERROR(E49,0)</f>
        <v>2.7610900000000003</v>
      </c>
      <c r="G49">
        <v>3413861.38</v>
      </c>
      <c r="H49">
        <v>29000.07</v>
      </c>
      <c r="I49" s="1">
        <v>45337</v>
      </c>
      <c r="J49">
        <f t="shared" si="2"/>
        <v>2024</v>
      </c>
    </row>
    <row r="50" spans="1:10" ht="14.55" hidden="1" customHeight="1" x14ac:dyDescent="0.3">
      <c r="A50" t="s">
        <v>58</v>
      </c>
      <c r="B50" t="s">
        <v>63</v>
      </c>
      <c r="D50">
        <v>1520.2</v>
      </c>
      <c r="E50">
        <f t="shared" si="0"/>
        <v>1.5202</v>
      </c>
      <c r="G50">
        <v>1746516.28</v>
      </c>
      <c r="H50">
        <v>57699.14</v>
      </c>
      <c r="I50" s="1">
        <v>45089</v>
      </c>
      <c r="J50">
        <f t="shared" si="2"/>
        <v>2023</v>
      </c>
    </row>
    <row r="51" spans="1:10" x14ac:dyDescent="0.3">
      <c r="A51" t="s">
        <v>48</v>
      </c>
      <c r="B51" t="s">
        <v>55</v>
      </c>
      <c r="C51" t="s">
        <v>72</v>
      </c>
      <c r="D51">
        <v>3240.11</v>
      </c>
      <c r="E51">
        <f t="shared" si="0"/>
        <v>3.24011</v>
      </c>
      <c r="F51">
        <f t="shared" ref="F51:F56" si="6">IFERROR(E51,0)</f>
        <v>3.24011</v>
      </c>
      <c r="G51">
        <v>4437872.3899999997</v>
      </c>
      <c r="H51">
        <v>81451.600000000006</v>
      </c>
      <c r="I51" s="1">
        <v>45318</v>
      </c>
      <c r="J51">
        <f t="shared" si="2"/>
        <v>2024</v>
      </c>
    </row>
    <row r="52" spans="1:10" hidden="1" x14ac:dyDescent="0.3">
      <c r="A52" t="s">
        <v>86</v>
      </c>
      <c r="B52" t="s">
        <v>84</v>
      </c>
      <c r="C52" t="s">
        <v>34</v>
      </c>
      <c r="D52">
        <v>3548.31</v>
      </c>
      <c r="E52">
        <f t="shared" si="0"/>
        <v>3.5483099999999999</v>
      </c>
      <c r="F52">
        <f t="shared" si="6"/>
        <v>3.5483099999999999</v>
      </c>
      <c r="H52">
        <v>66449.850000000006</v>
      </c>
      <c r="I52" s="1">
        <v>45227</v>
      </c>
      <c r="J52">
        <f t="shared" si="2"/>
        <v>2023</v>
      </c>
    </row>
    <row r="53" spans="1:10" x14ac:dyDescent="0.3">
      <c r="A53" t="s">
        <v>86</v>
      </c>
      <c r="B53" t="s">
        <v>78</v>
      </c>
      <c r="C53" t="s">
        <v>24</v>
      </c>
      <c r="D53">
        <v>3067</v>
      </c>
      <c r="E53">
        <f t="shared" si="0"/>
        <v>3.0670000000000002</v>
      </c>
      <c r="F53">
        <f t="shared" si="6"/>
        <v>3.0670000000000002</v>
      </c>
      <c r="G53">
        <v>7432067.2699999996</v>
      </c>
      <c r="H53">
        <v>74398.009999999995</v>
      </c>
      <c r="I53" s="1">
        <v>45136</v>
      </c>
      <c r="J53">
        <f t="shared" si="2"/>
        <v>2023</v>
      </c>
    </row>
    <row r="54" spans="1:10" hidden="1" x14ac:dyDescent="0.3">
      <c r="A54" t="s">
        <v>21</v>
      </c>
      <c r="B54" t="s">
        <v>22</v>
      </c>
      <c r="C54" t="s">
        <v>24</v>
      </c>
      <c r="D54">
        <v>3705.33</v>
      </c>
      <c r="E54">
        <f t="shared" si="0"/>
        <v>3.70533</v>
      </c>
      <c r="F54">
        <f t="shared" si="6"/>
        <v>3.70533</v>
      </c>
      <c r="H54">
        <v>49942.47</v>
      </c>
      <c r="I54" s="1">
        <v>45278</v>
      </c>
      <c r="J54">
        <f t="shared" si="2"/>
        <v>2023</v>
      </c>
    </row>
    <row r="55" spans="1:10" x14ac:dyDescent="0.3">
      <c r="A55" t="s">
        <v>21</v>
      </c>
      <c r="B55" t="s">
        <v>49</v>
      </c>
      <c r="C55" t="s">
        <v>24</v>
      </c>
      <c r="D55">
        <v>4833.67</v>
      </c>
      <c r="E55">
        <f t="shared" si="0"/>
        <v>4.8336699999999997</v>
      </c>
      <c r="F55">
        <f t="shared" si="6"/>
        <v>4.8336699999999997</v>
      </c>
      <c r="G55">
        <v>3350264.05</v>
      </c>
      <c r="H55">
        <v>48178.99</v>
      </c>
      <c r="I55" s="1">
        <v>45114</v>
      </c>
      <c r="J55">
        <f t="shared" si="2"/>
        <v>2023</v>
      </c>
    </row>
    <row r="56" spans="1:10" hidden="1" x14ac:dyDescent="0.3">
      <c r="A56" t="s">
        <v>44</v>
      </c>
      <c r="B56" t="s">
        <v>49</v>
      </c>
      <c r="C56" t="s">
        <v>24</v>
      </c>
      <c r="E56">
        <f t="shared" si="0"/>
        <v>0</v>
      </c>
      <c r="F56">
        <f t="shared" si="6"/>
        <v>0</v>
      </c>
      <c r="H56">
        <v>58013.38</v>
      </c>
      <c r="I56" s="1">
        <v>45093</v>
      </c>
      <c r="J56">
        <f t="shared" si="2"/>
        <v>2023</v>
      </c>
    </row>
    <row r="57" spans="1:10" ht="14.55" hidden="1" customHeight="1" x14ac:dyDescent="0.3">
      <c r="B57" t="s">
        <v>22</v>
      </c>
      <c r="C57" t="s">
        <v>72</v>
      </c>
      <c r="D57">
        <v>1840.03</v>
      </c>
      <c r="E57">
        <f t="shared" si="0"/>
        <v>1.8400300000000001</v>
      </c>
      <c r="G57">
        <v>4756237.6100000003</v>
      </c>
      <c r="H57">
        <v>36953.32</v>
      </c>
      <c r="I57" s="1">
        <v>45124</v>
      </c>
      <c r="J57">
        <f t="shared" si="2"/>
        <v>2023</v>
      </c>
    </row>
    <row r="58" spans="1:10" x14ac:dyDescent="0.3">
      <c r="A58" t="s">
        <v>48</v>
      </c>
      <c r="B58" t="s">
        <v>55</v>
      </c>
      <c r="C58" t="s">
        <v>34</v>
      </c>
      <c r="D58">
        <v>2231.39</v>
      </c>
      <c r="E58">
        <f t="shared" si="0"/>
        <v>2.2313899999999998</v>
      </c>
      <c r="F58">
        <f t="shared" ref="F58:F63" si="7">IFERROR(E58,0)</f>
        <v>2.2313899999999998</v>
      </c>
      <c r="G58">
        <v>3823067.26</v>
      </c>
      <c r="H58">
        <v>19668.53</v>
      </c>
      <c r="I58" s="1">
        <v>45233</v>
      </c>
      <c r="J58">
        <f t="shared" si="2"/>
        <v>2023</v>
      </c>
    </row>
    <row r="59" spans="1:10" x14ac:dyDescent="0.3">
      <c r="A59" t="s">
        <v>54</v>
      </c>
      <c r="B59" t="s">
        <v>55</v>
      </c>
      <c r="C59" t="s">
        <v>72</v>
      </c>
      <c r="D59">
        <v>4233.38</v>
      </c>
      <c r="E59">
        <f t="shared" si="0"/>
        <v>4.2333800000000004</v>
      </c>
      <c r="F59">
        <f t="shared" si="7"/>
        <v>4.2333800000000004</v>
      </c>
      <c r="G59">
        <v>54747.34</v>
      </c>
      <c r="H59">
        <v>93685.31</v>
      </c>
      <c r="I59" s="1">
        <v>45128</v>
      </c>
      <c r="J59">
        <f t="shared" si="2"/>
        <v>2023</v>
      </c>
    </row>
    <row r="60" spans="1:10" x14ac:dyDescent="0.3">
      <c r="A60" t="s">
        <v>58</v>
      </c>
      <c r="B60" t="s">
        <v>80</v>
      </c>
      <c r="C60" t="s">
        <v>72</v>
      </c>
      <c r="D60">
        <v>3477.32</v>
      </c>
      <c r="E60">
        <f t="shared" si="0"/>
        <v>3.4773200000000002</v>
      </c>
      <c r="F60">
        <f t="shared" si="7"/>
        <v>3.4773200000000002</v>
      </c>
      <c r="G60">
        <v>1349965.17</v>
      </c>
      <c r="H60">
        <v>24639.87</v>
      </c>
      <c r="I60" s="1">
        <v>45271</v>
      </c>
      <c r="J60">
        <f t="shared" si="2"/>
        <v>2023</v>
      </c>
    </row>
    <row r="61" spans="1:10" x14ac:dyDescent="0.3">
      <c r="A61" t="s">
        <v>44</v>
      </c>
      <c r="B61" t="s">
        <v>63</v>
      </c>
      <c r="C61" t="s">
        <v>72</v>
      </c>
      <c r="D61">
        <v>4127.93</v>
      </c>
      <c r="E61">
        <f t="shared" si="0"/>
        <v>4.1279300000000001</v>
      </c>
      <c r="F61">
        <f t="shared" si="7"/>
        <v>4.1279300000000001</v>
      </c>
      <c r="G61">
        <v>1487959.84</v>
      </c>
      <c r="H61">
        <v>66095.66</v>
      </c>
      <c r="I61" s="1">
        <v>45298</v>
      </c>
      <c r="J61">
        <f t="shared" si="2"/>
        <v>2024</v>
      </c>
    </row>
    <row r="62" spans="1:10" x14ac:dyDescent="0.3">
      <c r="A62" t="s">
        <v>44</v>
      </c>
      <c r="B62" t="s">
        <v>88</v>
      </c>
      <c r="C62" t="s">
        <v>72</v>
      </c>
      <c r="D62">
        <v>1898.71</v>
      </c>
      <c r="E62">
        <f t="shared" si="0"/>
        <v>1.8987100000000001</v>
      </c>
      <c r="F62">
        <f t="shared" si="7"/>
        <v>1.8987100000000001</v>
      </c>
      <c r="G62">
        <v>4238809.32</v>
      </c>
      <c r="H62">
        <v>87108.86</v>
      </c>
      <c r="I62" s="1">
        <v>45212</v>
      </c>
      <c r="J62">
        <f t="shared" si="2"/>
        <v>2023</v>
      </c>
    </row>
    <row r="63" spans="1:10" x14ac:dyDescent="0.3">
      <c r="A63" t="s">
        <v>21</v>
      </c>
      <c r="B63" t="s">
        <v>78</v>
      </c>
      <c r="C63" t="s">
        <v>34</v>
      </c>
      <c r="D63">
        <v>3906.18</v>
      </c>
      <c r="E63">
        <f t="shared" si="0"/>
        <v>3.90618</v>
      </c>
      <c r="F63">
        <f t="shared" si="7"/>
        <v>3.90618</v>
      </c>
      <c r="G63">
        <v>2660914.8199999998</v>
      </c>
      <c r="H63">
        <v>0</v>
      </c>
      <c r="I63" s="1">
        <v>45028</v>
      </c>
      <c r="J63">
        <f t="shared" si="2"/>
        <v>2023</v>
      </c>
    </row>
    <row r="64" spans="1:10" ht="14.55" hidden="1" customHeight="1" x14ac:dyDescent="0.3">
      <c r="C64" t="s">
        <v>24</v>
      </c>
      <c r="D64" t="s">
        <v>37</v>
      </c>
      <c r="E64" t="e">
        <f t="shared" si="0"/>
        <v>#VALUE!</v>
      </c>
      <c r="H64">
        <v>9691.7099999999991</v>
      </c>
      <c r="I64" s="1">
        <v>45140</v>
      </c>
      <c r="J64">
        <f t="shared" si="2"/>
        <v>2023</v>
      </c>
    </row>
    <row r="65" spans="1:10" hidden="1" x14ac:dyDescent="0.3">
      <c r="A65" t="s">
        <v>90</v>
      </c>
      <c r="B65" t="s">
        <v>84</v>
      </c>
      <c r="C65" t="s">
        <v>24</v>
      </c>
      <c r="E65">
        <f t="shared" si="0"/>
        <v>0</v>
      </c>
      <c r="F65">
        <f t="shared" ref="F65:F75" si="8">IFERROR(E65,0)</f>
        <v>0</v>
      </c>
      <c r="H65">
        <v>95515.21</v>
      </c>
      <c r="I65" s="1">
        <v>45038</v>
      </c>
      <c r="J65">
        <f t="shared" si="2"/>
        <v>2023</v>
      </c>
    </row>
    <row r="66" spans="1:10" hidden="1" x14ac:dyDescent="0.3">
      <c r="A66" t="s">
        <v>65</v>
      </c>
      <c r="B66" t="s">
        <v>32</v>
      </c>
      <c r="C66" t="s">
        <v>34</v>
      </c>
      <c r="D66">
        <v>2553.2199999999998</v>
      </c>
      <c r="E66">
        <f t="shared" ref="E66:E129" si="9">D66/1000</f>
        <v>2.5532199999999996</v>
      </c>
      <c r="F66">
        <f t="shared" si="8"/>
        <v>2.5532199999999996</v>
      </c>
      <c r="G66">
        <v>1278157.76</v>
      </c>
      <c r="I66" s="1">
        <v>45093</v>
      </c>
      <c r="J66">
        <f t="shared" si="2"/>
        <v>2023</v>
      </c>
    </row>
    <row r="67" spans="1:10" x14ac:dyDescent="0.3">
      <c r="A67" t="s">
        <v>54</v>
      </c>
      <c r="B67" t="s">
        <v>22</v>
      </c>
      <c r="C67" t="s">
        <v>72</v>
      </c>
      <c r="D67">
        <v>3301.06</v>
      </c>
      <c r="E67">
        <f t="shared" si="9"/>
        <v>3.3010600000000001</v>
      </c>
      <c r="F67">
        <f t="shared" si="8"/>
        <v>3.3010600000000001</v>
      </c>
      <c r="G67">
        <v>3771136.89</v>
      </c>
      <c r="H67">
        <v>43305.06</v>
      </c>
      <c r="I67" s="1">
        <v>45339</v>
      </c>
      <c r="J67">
        <f t="shared" ref="J67:J130" si="10">YEAR(I67)</f>
        <v>2024</v>
      </c>
    </row>
    <row r="68" spans="1:10" x14ac:dyDescent="0.3">
      <c r="A68" t="s">
        <v>44</v>
      </c>
      <c r="B68" t="s">
        <v>84</v>
      </c>
      <c r="C68" t="s">
        <v>34</v>
      </c>
      <c r="D68">
        <v>3239.03</v>
      </c>
      <c r="E68">
        <f t="shared" si="9"/>
        <v>3.2390300000000001</v>
      </c>
      <c r="F68">
        <f t="shared" si="8"/>
        <v>3.2390300000000001</v>
      </c>
      <c r="G68">
        <v>171943.26</v>
      </c>
      <c r="H68">
        <v>56929.32</v>
      </c>
      <c r="I68" s="1">
        <v>45032</v>
      </c>
      <c r="J68">
        <f t="shared" si="10"/>
        <v>2023</v>
      </c>
    </row>
    <row r="69" spans="1:10" x14ac:dyDescent="0.3">
      <c r="A69" t="s">
        <v>44</v>
      </c>
      <c r="B69" t="s">
        <v>40</v>
      </c>
      <c r="C69" t="s">
        <v>24</v>
      </c>
      <c r="D69">
        <v>1703.96</v>
      </c>
      <c r="E69">
        <f t="shared" si="9"/>
        <v>1.7039600000000001</v>
      </c>
      <c r="F69">
        <f t="shared" si="8"/>
        <v>1.7039600000000001</v>
      </c>
      <c r="G69">
        <v>158280.84</v>
      </c>
      <c r="H69">
        <v>16592.11</v>
      </c>
      <c r="I69" s="1">
        <v>45298</v>
      </c>
      <c r="J69">
        <f t="shared" si="10"/>
        <v>2024</v>
      </c>
    </row>
    <row r="70" spans="1:10" x14ac:dyDescent="0.3">
      <c r="A70" t="s">
        <v>86</v>
      </c>
      <c r="B70" t="s">
        <v>22</v>
      </c>
      <c r="C70" t="s">
        <v>72</v>
      </c>
      <c r="D70">
        <v>1196.5899999999999</v>
      </c>
      <c r="E70">
        <f t="shared" si="9"/>
        <v>1.1965899999999998</v>
      </c>
      <c r="F70">
        <f t="shared" si="8"/>
        <v>1.1965899999999998</v>
      </c>
      <c r="G70">
        <v>992082.72</v>
      </c>
      <c r="H70">
        <v>30909.69</v>
      </c>
      <c r="I70" s="1">
        <v>45098</v>
      </c>
      <c r="J70">
        <f t="shared" si="10"/>
        <v>2023</v>
      </c>
    </row>
    <row r="71" spans="1:10" x14ac:dyDescent="0.3">
      <c r="A71" t="s">
        <v>86</v>
      </c>
      <c r="B71" t="s">
        <v>80</v>
      </c>
      <c r="C71" t="s">
        <v>34</v>
      </c>
      <c r="D71">
        <v>831.16</v>
      </c>
      <c r="E71">
        <f t="shared" si="9"/>
        <v>0.83116000000000001</v>
      </c>
      <c r="F71">
        <f t="shared" si="8"/>
        <v>0.83116000000000001</v>
      </c>
      <c r="G71">
        <v>2213176.94</v>
      </c>
      <c r="H71">
        <v>4087.29</v>
      </c>
      <c r="I71" s="1">
        <v>45224</v>
      </c>
      <c r="J71">
        <f t="shared" si="10"/>
        <v>2023</v>
      </c>
    </row>
    <row r="72" spans="1:10" hidden="1" x14ac:dyDescent="0.3">
      <c r="A72" t="s">
        <v>21</v>
      </c>
      <c r="B72" t="s">
        <v>63</v>
      </c>
      <c r="C72" t="s">
        <v>34</v>
      </c>
      <c r="D72" t="s">
        <v>59</v>
      </c>
      <c r="E72" t="e">
        <f t="shared" si="9"/>
        <v>#VALUE!</v>
      </c>
      <c r="F72">
        <f t="shared" si="8"/>
        <v>0</v>
      </c>
      <c r="H72">
        <v>31937.47</v>
      </c>
      <c r="I72" s="1">
        <v>45186</v>
      </c>
      <c r="J72">
        <f t="shared" si="10"/>
        <v>2023</v>
      </c>
    </row>
    <row r="73" spans="1:10" x14ac:dyDescent="0.3">
      <c r="A73" t="s">
        <v>86</v>
      </c>
      <c r="B73" t="s">
        <v>22</v>
      </c>
      <c r="C73" t="s">
        <v>72</v>
      </c>
      <c r="D73">
        <v>513.57000000000005</v>
      </c>
      <c r="E73">
        <f t="shared" si="9"/>
        <v>0.51357000000000008</v>
      </c>
      <c r="F73">
        <f t="shared" si="8"/>
        <v>0.51357000000000008</v>
      </c>
      <c r="G73">
        <v>433011.51</v>
      </c>
      <c r="H73">
        <v>17592.439999999999</v>
      </c>
      <c r="I73" s="1">
        <v>45178</v>
      </c>
      <c r="J73">
        <f t="shared" si="10"/>
        <v>2023</v>
      </c>
    </row>
    <row r="74" spans="1:10" x14ac:dyDescent="0.3">
      <c r="A74" t="s">
        <v>48</v>
      </c>
      <c r="B74" t="s">
        <v>22</v>
      </c>
      <c r="C74" t="s">
        <v>72</v>
      </c>
      <c r="D74">
        <v>4296.5600000000004</v>
      </c>
      <c r="E74">
        <f t="shared" si="9"/>
        <v>4.2965600000000004</v>
      </c>
      <c r="F74">
        <f t="shared" si="8"/>
        <v>4.2965600000000004</v>
      </c>
      <c r="G74">
        <v>11567139.970000001</v>
      </c>
      <c r="H74">
        <v>7176.35</v>
      </c>
      <c r="I74" s="1">
        <v>45072</v>
      </c>
      <c r="J74">
        <f t="shared" si="10"/>
        <v>2023</v>
      </c>
    </row>
    <row r="75" spans="1:10" hidden="1" x14ac:dyDescent="0.3">
      <c r="A75" t="s">
        <v>65</v>
      </c>
      <c r="B75" t="s">
        <v>88</v>
      </c>
      <c r="C75" t="s">
        <v>24</v>
      </c>
      <c r="D75">
        <v>3270.66</v>
      </c>
      <c r="E75">
        <f t="shared" si="9"/>
        <v>3.2706599999999999</v>
      </c>
      <c r="F75">
        <f t="shared" si="8"/>
        <v>3.2706599999999999</v>
      </c>
      <c r="G75">
        <v>4349772.4000000004</v>
      </c>
      <c r="H75">
        <v>54514.65</v>
      </c>
      <c r="J75">
        <f t="shared" si="10"/>
        <v>1900</v>
      </c>
    </row>
    <row r="76" spans="1:10" ht="14.55" hidden="1" customHeight="1" x14ac:dyDescent="0.3">
      <c r="B76" t="s">
        <v>63</v>
      </c>
      <c r="C76" t="s">
        <v>72</v>
      </c>
      <c r="D76">
        <v>2188.44</v>
      </c>
      <c r="E76">
        <f t="shared" si="9"/>
        <v>2.1884399999999999</v>
      </c>
      <c r="H76">
        <v>92687.56</v>
      </c>
      <c r="I76" s="1">
        <v>45155</v>
      </c>
      <c r="J76">
        <f t="shared" si="10"/>
        <v>2023</v>
      </c>
    </row>
    <row r="77" spans="1:10" ht="14.55" hidden="1" customHeight="1" x14ac:dyDescent="0.3">
      <c r="B77" t="s">
        <v>49</v>
      </c>
      <c r="C77" t="s">
        <v>72</v>
      </c>
      <c r="D77">
        <v>364.74</v>
      </c>
      <c r="E77">
        <f t="shared" si="9"/>
        <v>0.36474000000000001</v>
      </c>
      <c r="G77">
        <v>121575.14</v>
      </c>
      <c r="H77">
        <v>58924.13</v>
      </c>
      <c r="I77" s="1">
        <v>45155</v>
      </c>
      <c r="J77">
        <f t="shared" si="10"/>
        <v>2023</v>
      </c>
    </row>
    <row r="78" spans="1:10" x14ac:dyDescent="0.3">
      <c r="A78" t="s">
        <v>86</v>
      </c>
      <c r="B78" t="s">
        <v>22</v>
      </c>
      <c r="C78" t="s">
        <v>72</v>
      </c>
      <c r="D78">
        <v>4577.3999999999996</v>
      </c>
      <c r="E78">
        <f t="shared" si="9"/>
        <v>4.5773999999999999</v>
      </c>
      <c r="F78">
        <f>IFERROR(E78,0)</f>
        <v>4.5773999999999999</v>
      </c>
      <c r="G78">
        <v>8050145.21</v>
      </c>
      <c r="H78">
        <v>17018.48</v>
      </c>
      <c r="I78" s="1">
        <v>45370</v>
      </c>
      <c r="J78">
        <f t="shared" si="10"/>
        <v>2024</v>
      </c>
    </row>
    <row r="79" spans="1:10" x14ac:dyDescent="0.3">
      <c r="A79" t="s">
        <v>39</v>
      </c>
      <c r="B79" t="s">
        <v>80</v>
      </c>
      <c r="C79" t="s">
        <v>24</v>
      </c>
      <c r="D79">
        <v>1926.79</v>
      </c>
      <c r="E79">
        <f t="shared" si="9"/>
        <v>1.92679</v>
      </c>
      <c r="F79">
        <f>IFERROR(E79,0)</f>
        <v>1.92679</v>
      </c>
      <c r="G79">
        <v>3604538.73</v>
      </c>
      <c r="H79">
        <v>9643.57</v>
      </c>
      <c r="I79" s="1">
        <v>45084</v>
      </c>
      <c r="J79">
        <f t="shared" si="10"/>
        <v>2023</v>
      </c>
    </row>
    <row r="80" spans="1:10" x14ac:dyDescent="0.3">
      <c r="A80" t="s">
        <v>31</v>
      </c>
      <c r="B80" t="s">
        <v>55</v>
      </c>
      <c r="C80" t="s">
        <v>24</v>
      </c>
      <c r="D80">
        <v>4533.08</v>
      </c>
      <c r="E80">
        <f t="shared" si="9"/>
        <v>4.53308</v>
      </c>
      <c r="F80">
        <f>IFERROR(E80,0)</f>
        <v>4.53308</v>
      </c>
      <c r="G80">
        <v>4937032.7300000004</v>
      </c>
      <c r="H80">
        <v>96990.95</v>
      </c>
      <c r="I80" s="1">
        <v>45243</v>
      </c>
      <c r="J80">
        <f t="shared" si="10"/>
        <v>2023</v>
      </c>
    </row>
    <row r="81" spans="1:10" x14ac:dyDescent="0.3">
      <c r="A81" t="s">
        <v>86</v>
      </c>
      <c r="B81" t="s">
        <v>78</v>
      </c>
      <c r="C81" t="s">
        <v>24</v>
      </c>
      <c r="D81">
        <v>4889.87</v>
      </c>
      <c r="E81">
        <f t="shared" si="9"/>
        <v>4.8898700000000002</v>
      </c>
      <c r="F81">
        <f>IFERROR(E81,0)</f>
        <v>4.8898700000000002</v>
      </c>
      <c r="G81">
        <v>8647735.0999999996</v>
      </c>
      <c r="H81">
        <v>75855.289999999994</v>
      </c>
      <c r="I81" s="1">
        <v>45038</v>
      </c>
      <c r="J81">
        <f t="shared" si="10"/>
        <v>2023</v>
      </c>
    </row>
    <row r="82" spans="1:10" x14ac:dyDescent="0.3">
      <c r="A82" t="s">
        <v>54</v>
      </c>
      <c r="B82" t="s">
        <v>55</v>
      </c>
      <c r="C82" t="s">
        <v>34</v>
      </c>
      <c r="D82">
        <v>1666.44</v>
      </c>
      <c r="E82">
        <f t="shared" si="9"/>
        <v>1.6664400000000001</v>
      </c>
      <c r="F82">
        <f>IFERROR(E82,0)</f>
        <v>1.6664400000000001</v>
      </c>
      <c r="G82">
        <v>770084.25</v>
      </c>
      <c r="H82">
        <v>36889.75</v>
      </c>
      <c r="I82" s="1">
        <v>45113</v>
      </c>
      <c r="J82">
        <f t="shared" si="10"/>
        <v>2023</v>
      </c>
    </row>
    <row r="83" spans="1:10" ht="14.55" hidden="1" customHeight="1" x14ac:dyDescent="0.3">
      <c r="A83" t="s">
        <v>86</v>
      </c>
      <c r="B83" t="s">
        <v>40</v>
      </c>
      <c r="D83">
        <v>3797.3</v>
      </c>
      <c r="E83">
        <f t="shared" si="9"/>
        <v>3.7973000000000003</v>
      </c>
      <c r="G83">
        <v>312272.09999999998</v>
      </c>
      <c r="H83">
        <v>57453.3</v>
      </c>
      <c r="I83" s="1">
        <v>45260</v>
      </c>
      <c r="J83">
        <f t="shared" si="10"/>
        <v>2023</v>
      </c>
    </row>
    <row r="84" spans="1:10" x14ac:dyDescent="0.3">
      <c r="A84" t="s">
        <v>31</v>
      </c>
      <c r="B84" t="s">
        <v>40</v>
      </c>
      <c r="C84" t="s">
        <v>34</v>
      </c>
      <c r="D84">
        <v>3393.27</v>
      </c>
      <c r="E84">
        <f t="shared" si="9"/>
        <v>3.3932699999999998</v>
      </c>
      <c r="F84">
        <f t="shared" ref="F84:F100" si="11">IFERROR(E84,0)</f>
        <v>3.3932699999999998</v>
      </c>
      <c r="G84">
        <v>1828973.89</v>
      </c>
      <c r="H84">
        <v>40623.32</v>
      </c>
      <c r="I84" s="1">
        <v>45072</v>
      </c>
      <c r="J84">
        <f t="shared" si="10"/>
        <v>2023</v>
      </c>
    </row>
    <row r="85" spans="1:10" x14ac:dyDescent="0.3">
      <c r="A85" t="s">
        <v>86</v>
      </c>
      <c r="B85" t="s">
        <v>80</v>
      </c>
      <c r="C85" t="s">
        <v>24</v>
      </c>
      <c r="D85">
        <v>3918.97</v>
      </c>
      <c r="E85">
        <f t="shared" si="9"/>
        <v>3.9189699999999998</v>
      </c>
      <c r="F85">
        <f t="shared" si="11"/>
        <v>3.9189699999999998</v>
      </c>
      <c r="G85">
        <v>4391939.5199999996</v>
      </c>
      <c r="H85">
        <v>5466.73</v>
      </c>
      <c r="I85" s="1">
        <v>45199</v>
      </c>
      <c r="J85">
        <f t="shared" si="10"/>
        <v>2023</v>
      </c>
    </row>
    <row r="86" spans="1:10" x14ac:dyDescent="0.3">
      <c r="A86" t="s">
        <v>21</v>
      </c>
      <c r="B86" t="s">
        <v>22</v>
      </c>
      <c r="C86" t="s">
        <v>72</v>
      </c>
      <c r="D86">
        <v>1399.26</v>
      </c>
      <c r="E86">
        <f t="shared" si="9"/>
        <v>1.3992599999999999</v>
      </c>
      <c r="F86">
        <f t="shared" si="11"/>
        <v>1.3992599999999999</v>
      </c>
      <c r="G86">
        <v>178457.7</v>
      </c>
      <c r="H86">
        <v>65502.14</v>
      </c>
      <c r="I86" s="1">
        <v>45312</v>
      </c>
      <c r="J86">
        <f t="shared" si="10"/>
        <v>2024</v>
      </c>
    </row>
    <row r="87" spans="1:10" x14ac:dyDescent="0.3">
      <c r="A87" t="s">
        <v>21</v>
      </c>
      <c r="B87" t="s">
        <v>88</v>
      </c>
      <c r="C87" t="s">
        <v>24</v>
      </c>
      <c r="D87">
        <v>768.51</v>
      </c>
      <c r="E87">
        <f t="shared" si="9"/>
        <v>0.76851000000000003</v>
      </c>
      <c r="F87">
        <f t="shared" si="11"/>
        <v>0.76851000000000003</v>
      </c>
      <c r="G87">
        <v>447127.11</v>
      </c>
      <c r="H87">
        <v>93224.01</v>
      </c>
      <c r="I87" s="1">
        <v>45137</v>
      </c>
      <c r="J87">
        <f t="shared" si="10"/>
        <v>2023</v>
      </c>
    </row>
    <row r="88" spans="1:10" x14ac:dyDescent="0.3">
      <c r="A88" t="s">
        <v>90</v>
      </c>
      <c r="B88" t="s">
        <v>32</v>
      </c>
      <c r="C88" t="s">
        <v>72</v>
      </c>
      <c r="D88">
        <v>698.06</v>
      </c>
      <c r="E88">
        <f t="shared" si="9"/>
        <v>0.6980599999999999</v>
      </c>
      <c r="F88">
        <f t="shared" si="11"/>
        <v>0.6980599999999999</v>
      </c>
      <c r="G88">
        <v>1945146.42</v>
      </c>
      <c r="H88">
        <v>82203.89</v>
      </c>
      <c r="I88" s="1">
        <v>45297</v>
      </c>
      <c r="J88">
        <f t="shared" si="10"/>
        <v>2024</v>
      </c>
    </row>
    <row r="89" spans="1:10" x14ac:dyDescent="0.3">
      <c r="A89" t="s">
        <v>48</v>
      </c>
      <c r="B89" t="s">
        <v>84</v>
      </c>
      <c r="C89" t="s">
        <v>24</v>
      </c>
      <c r="D89">
        <v>4873.2299999999996</v>
      </c>
      <c r="E89">
        <f t="shared" si="9"/>
        <v>4.8732299999999995</v>
      </c>
      <c r="F89">
        <f t="shared" si="11"/>
        <v>4.8732299999999995</v>
      </c>
      <c r="G89">
        <v>1684940.71</v>
      </c>
      <c r="H89">
        <v>78430.070000000007</v>
      </c>
      <c r="I89" s="1">
        <v>45031</v>
      </c>
      <c r="J89">
        <f t="shared" si="10"/>
        <v>2023</v>
      </c>
    </row>
    <row r="90" spans="1:10" x14ac:dyDescent="0.3">
      <c r="A90" t="s">
        <v>90</v>
      </c>
      <c r="B90" t="s">
        <v>22</v>
      </c>
      <c r="C90" t="s">
        <v>34</v>
      </c>
      <c r="D90">
        <v>1761.97</v>
      </c>
      <c r="E90">
        <f t="shared" si="9"/>
        <v>1.76197</v>
      </c>
      <c r="F90">
        <f t="shared" si="11"/>
        <v>1.76197</v>
      </c>
      <c r="G90">
        <v>3476854.88</v>
      </c>
      <c r="H90">
        <v>52180.3</v>
      </c>
      <c r="I90" s="1">
        <v>45100</v>
      </c>
      <c r="J90">
        <f t="shared" si="10"/>
        <v>2023</v>
      </c>
    </row>
    <row r="91" spans="1:10" x14ac:dyDescent="0.3">
      <c r="A91" t="s">
        <v>48</v>
      </c>
      <c r="B91" t="s">
        <v>84</v>
      </c>
      <c r="C91" t="s">
        <v>24</v>
      </c>
      <c r="D91">
        <v>853.5</v>
      </c>
      <c r="E91">
        <f t="shared" si="9"/>
        <v>0.85350000000000004</v>
      </c>
      <c r="F91">
        <f t="shared" si="11"/>
        <v>0.85350000000000004</v>
      </c>
      <c r="G91">
        <v>1780451.36</v>
      </c>
      <c r="H91">
        <v>95238.12</v>
      </c>
      <c r="I91" s="1">
        <v>45223</v>
      </c>
      <c r="J91">
        <f t="shared" si="10"/>
        <v>2023</v>
      </c>
    </row>
    <row r="92" spans="1:10" x14ac:dyDescent="0.3">
      <c r="A92" t="s">
        <v>90</v>
      </c>
      <c r="B92" t="s">
        <v>22</v>
      </c>
      <c r="C92" t="s">
        <v>24</v>
      </c>
      <c r="D92">
        <v>1318.4</v>
      </c>
      <c r="E92">
        <f t="shared" si="9"/>
        <v>1.3184</v>
      </c>
      <c r="F92">
        <f t="shared" si="11"/>
        <v>1.3184</v>
      </c>
      <c r="G92">
        <v>86179.06</v>
      </c>
      <c r="H92">
        <v>5480.61</v>
      </c>
      <c r="I92" s="1">
        <v>45057</v>
      </c>
      <c r="J92">
        <f t="shared" si="10"/>
        <v>2023</v>
      </c>
    </row>
    <row r="93" spans="1:10" x14ac:dyDescent="0.3">
      <c r="A93" t="s">
        <v>54</v>
      </c>
      <c r="B93" t="s">
        <v>22</v>
      </c>
      <c r="C93" t="s">
        <v>72</v>
      </c>
      <c r="D93">
        <v>670.65</v>
      </c>
      <c r="E93">
        <f t="shared" si="9"/>
        <v>0.67064999999999997</v>
      </c>
      <c r="F93">
        <f t="shared" si="11"/>
        <v>0.67064999999999997</v>
      </c>
      <c r="G93">
        <v>149853.39000000001</v>
      </c>
      <c r="H93">
        <v>73970.75</v>
      </c>
      <c r="I93" s="1">
        <v>45300</v>
      </c>
      <c r="J93">
        <f t="shared" si="10"/>
        <v>2024</v>
      </c>
    </row>
    <row r="94" spans="1:10" x14ac:dyDescent="0.3">
      <c r="A94" t="s">
        <v>48</v>
      </c>
      <c r="B94" t="s">
        <v>22</v>
      </c>
      <c r="C94" t="s">
        <v>72</v>
      </c>
      <c r="D94">
        <v>4720.97</v>
      </c>
      <c r="E94">
        <f t="shared" si="9"/>
        <v>4.7209700000000003</v>
      </c>
      <c r="F94">
        <f t="shared" si="11"/>
        <v>4.7209700000000003</v>
      </c>
      <c r="G94">
        <v>1021542.37</v>
      </c>
      <c r="H94">
        <v>49150.16</v>
      </c>
      <c r="I94" s="1">
        <v>45073</v>
      </c>
      <c r="J94">
        <f t="shared" si="10"/>
        <v>2023</v>
      </c>
    </row>
    <row r="95" spans="1:10" x14ac:dyDescent="0.3">
      <c r="A95" t="s">
        <v>44</v>
      </c>
      <c r="B95" t="s">
        <v>80</v>
      </c>
      <c r="C95" t="s">
        <v>34</v>
      </c>
      <c r="D95">
        <v>1218.0899999999999</v>
      </c>
      <c r="E95">
        <f t="shared" si="9"/>
        <v>1.2180899999999999</v>
      </c>
      <c r="F95">
        <f t="shared" si="11"/>
        <v>1.2180899999999999</v>
      </c>
      <c r="G95">
        <v>2246011.06</v>
      </c>
      <c r="H95">
        <v>30276.720000000001</v>
      </c>
      <c r="I95" s="1">
        <v>45021</v>
      </c>
      <c r="J95">
        <f t="shared" si="10"/>
        <v>2023</v>
      </c>
    </row>
    <row r="96" spans="1:10" x14ac:dyDescent="0.3">
      <c r="A96" t="s">
        <v>54</v>
      </c>
      <c r="B96" t="s">
        <v>63</v>
      </c>
      <c r="C96" t="s">
        <v>34</v>
      </c>
      <c r="D96">
        <v>3659.9</v>
      </c>
      <c r="E96">
        <f t="shared" si="9"/>
        <v>3.6598999999999999</v>
      </c>
      <c r="F96">
        <f t="shared" si="11"/>
        <v>3.6598999999999999</v>
      </c>
      <c r="G96">
        <v>1846530.81</v>
      </c>
      <c r="H96">
        <v>71720.75</v>
      </c>
      <c r="I96" s="1">
        <v>45260</v>
      </c>
      <c r="J96">
        <f t="shared" si="10"/>
        <v>2023</v>
      </c>
    </row>
    <row r="97" spans="1:10" x14ac:dyDescent="0.3">
      <c r="A97" t="s">
        <v>90</v>
      </c>
      <c r="B97" t="s">
        <v>84</v>
      </c>
      <c r="C97" t="s">
        <v>34</v>
      </c>
      <c r="D97">
        <v>692.25</v>
      </c>
      <c r="E97">
        <f t="shared" si="9"/>
        <v>0.69225000000000003</v>
      </c>
      <c r="F97">
        <f t="shared" si="11"/>
        <v>0.69225000000000003</v>
      </c>
      <c r="G97">
        <v>166173.5</v>
      </c>
      <c r="H97">
        <v>76433.17</v>
      </c>
      <c r="I97" s="1">
        <v>45226</v>
      </c>
      <c r="J97">
        <f t="shared" si="10"/>
        <v>2023</v>
      </c>
    </row>
    <row r="98" spans="1:10" x14ac:dyDescent="0.3">
      <c r="A98" t="s">
        <v>21</v>
      </c>
      <c r="B98" t="s">
        <v>80</v>
      </c>
      <c r="C98" t="s">
        <v>34</v>
      </c>
      <c r="D98">
        <v>320.42</v>
      </c>
      <c r="E98">
        <f t="shared" si="9"/>
        <v>0.32042000000000004</v>
      </c>
      <c r="F98">
        <f t="shared" si="11"/>
        <v>0.32042000000000004</v>
      </c>
      <c r="G98">
        <v>163208.94</v>
      </c>
      <c r="H98">
        <v>21053.39</v>
      </c>
      <c r="I98" s="1">
        <v>45214</v>
      </c>
      <c r="J98">
        <f t="shared" si="10"/>
        <v>2023</v>
      </c>
    </row>
    <row r="99" spans="1:10" x14ac:dyDescent="0.3">
      <c r="A99" t="s">
        <v>31</v>
      </c>
      <c r="B99" t="s">
        <v>84</v>
      </c>
      <c r="C99" t="s">
        <v>72</v>
      </c>
      <c r="D99">
        <v>1821.95</v>
      </c>
      <c r="E99">
        <f t="shared" si="9"/>
        <v>1.82195</v>
      </c>
      <c r="F99">
        <f t="shared" si="11"/>
        <v>1.82195</v>
      </c>
      <c r="G99">
        <v>476825.81</v>
      </c>
      <c r="H99">
        <v>34821.35</v>
      </c>
      <c r="I99" s="1">
        <v>45018</v>
      </c>
      <c r="J99">
        <f t="shared" si="10"/>
        <v>2023</v>
      </c>
    </row>
    <row r="100" spans="1:10" x14ac:dyDescent="0.3">
      <c r="A100" t="s">
        <v>21</v>
      </c>
      <c r="B100" t="s">
        <v>88</v>
      </c>
      <c r="C100" t="s">
        <v>72</v>
      </c>
      <c r="D100">
        <v>1183.6199999999999</v>
      </c>
      <c r="E100">
        <f t="shared" si="9"/>
        <v>1.1836199999999999</v>
      </c>
      <c r="F100">
        <f t="shared" si="11"/>
        <v>1.1836199999999999</v>
      </c>
      <c r="G100">
        <v>108954.11</v>
      </c>
      <c r="H100">
        <v>97011.26</v>
      </c>
      <c r="I100" s="1">
        <v>45349</v>
      </c>
      <c r="J100">
        <f t="shared" si="10"/>
        <v>2024</v>
      </c>
    </row>
    <row r="101" spans="1:10" ht="14.55" hidden="1" customHeight="1" x14ac:dyDescent="0.3">
      <c r="A101" t="s">
        <v>39</v>
      </c>
      <c r="C101" t="s">
        <v>72</v>
      </c>
      <c r="D101">
        <v>2646.41</v>
      </c>
      <c r="E101">
        <f t="shared" si="9"/>
        <v>2.6464099999999999</v>
      </c>
      <c r="H101">
        <v>41699.69</v>
      </c>
      <c r="I101" s="1">
        <v>45236</v>
      </c>
      <c r="J101">
        <f t="shared" si="10"/>
        <v>2023</v>
      </c>
    </row>
    <row r="102" spans="1:10" x14ac:dyDescent="0.3">
      <c r="A102" t="s">
        <v>58</v>
      </c>
      <c r="B102" t="s">
        <v>78</v>
      </c>
      <c r="C102" t="s">
        <v>24</v>
      </c>
      <c r="D102">
        <v>139.6</v>
      </c>
      <c r="E102">
        <f t="shared" si="9"/>
        <v>0.1396</v>
      </c>
      <c r="F102">
        <f>IFERROR(E102,0)</f>
        <v>0.1396</v>
      </c>
      <c r="G102">
        <v>104828.04</v>
      </c>
      <c r="H102">
        <v>45975.91</v>
      </c>
      <c r="I102" s="1">
        <v>45209</v>
      </c>
      <c r="J102">
        <f t="shared" si="10"/>
        <v>2023</v>
      </c>
    </row>
    <row r="103" spans="1:10" ht="14.55" hidden="1" customHeight="1" x14ac:dyDescent="0.3">
      <c r="B103" t="s">
        <v>78</v>
      </c>
      <c r="C103" t="s">
        <v>24</v>
      </c>
      <c r="D103">
        <v>4066.49</v>
      </c>
      <c r="E103">
        <f t="shared" si="9"/>
        <v>4.0664899999999999</v>
      </c>
      <c r="G103">
        <v>1308229.68</v>
      </c>
      <c r="H103">
        <v>6272.64</v>
      </c>
      <c r="I103" s="1">
        <v>45347</v>
      </c>
      <c r="J103">
        <f t="shared" si="10"/>
        <v>2024</v>
      </c>
    </row>
    <row r="104" spans="1:10" hidden="1" x14ac:dyDescent="0.3">
      <c r="A104" t="s">
        <v>48</v>
      </c>
      <c r="B104" t="s">
        <v>32</v>
      </c>
      <c r="C104" t="s">
        <v>24</v>
      </c>
      <c r="D104">
        <v>2187.9</v>
      </c>
      <c r="E104">
        <f t="shared" si="9"/>
        <v>2.1879</v>
      </c>
      <c r="F104">
        <f t="shared" ref="F104:F109" si="12">IFERROR(E104,0)</f>
        <v>2.1879</v>
      </c>
      <c r="H104" t="s">
        <v>59</v>
      </c>
      <c r="I104" s="1">
        <v>45223</v>
      </c>
      <c r="J104">
        <f t="shared" si="10"/>
        <v>2023</v>
      </c>
    </row>
    <row r="105" spans="1:10" x14ac:dyDescent="0.3">
      <c r="A105" t="s">
        <v>31</v>
      </c>
      <c r="B105" t="s">
        <v>55</v>
      </c>
      <c r="C105" t="s">
        <v>34</v>
      </c>
      <c r="D105">
        <v>2734.26</v>
      </c>
      <c r="E105">
        <f t="shared" si="9"/>
        <v>2.7342600000000004</v>
      </c>
      <c r="F105">
        <f t="shared" si="12"/>
        <v>2.7342600000000004</v>
      </c>
      <c r="G105">
        <v>65865.59</v>
      </c>
      <c r="H105">
        <v>67813.67</v>
      </c>
      <c r="I105" s="1">
        <v>45249</v>
      </c>
      <c r="J105">
        <f t="shared" si="10"/>
        <v>2023</v>
      </c>
    </row>
    <row r="106" spans="1:10" x14ac:dyDescent="0.3">
      <c r="A106" t="s">
        <v>48</v>
      </c>
      <c r="B106" t="s">
        <v>55</v>
      </c>
      <c r="C106" t="s">
        <v>72</v>
      </c>
      <c r="D106">
        <v>3712.72</v>
      </c>
      <c r="E106">
        <f t="shared" si="9"/>
        <v>3.71272</v>
      </c>
      <c r="F106">
        <f t="shared" si="12"/>
        <v>3.71272</v>
      </c>
      <c r="G106">
        <v>5811807.6100000003</v>
      </c>
      <c r="H106">
        <v>63180.24</v>
      </c>
      <c r="I106" s="1">
        <v>45183</v>
      </c>
      <c r="J106">
        <f t="shared" si="10"/>
        <v>2023</v>
      </c>
    </row>
    <row r="107" spans="1:10" x14ac:dyDescent="0.3">
      <c r="A107" t="s">
        <v>86</v>
      </c>
      <c r="B107" t="s">
        <v>84</v>
      </c>
      <c r="C107" t="s">
        <v>24</v>
      </c>
      <c r="D107">
        <v>3733.09</v>
      </c>
      <c r="E107">
        <f t="shared" si="9"/>
        <v>3.7330900000000002</v>
      </c>
      <c r="F107">
        <f t="shared" si="12"/>
        <v>3.7330900000000002</v>
      </c>
      <c r="G107">
        <v>463657.24</v>
      </c>
      <c r="H107">
        <v>10047.26</v>
      </c>
      <c r="I107" s="1">
        <v>45072</v>
      </c>
      <c r="J107">
        <f t="shared" si="10"/>
        <v>2023</v>
      </c>
    </row>
    <row r="108" spans="1:10" x14ac:dyDescent="0.3">
      <c r="A108" t="s">
        <v>65</v>
      </c>
      <c r="B108" t="s">
        <v>55</v>
      </c>
      <c r="C108" t="s">
        <v>72</v>
      </c>
      <c r="D108">
        <v>1727.03</v>
      </c>
      <c r="E108">
        <f t="shared" si="9"/>
        <v>1.7270300000000001</v>
      </c>
      <c r="F108">
        <f t="shared" si="12"/>
        <v>1.7270300000000001</v>
      </c>
      <c r="G108">
        <v>356674.01</v>
      </c>
      <c r="H108">
        <v>4752.76</v>
      </c>
      <c r="I108" s="1">
        <v>45185</v>
      </c>
      <c r="J108">
        <f t="shared" si="10"/>
        <v>2023</v>
      </c>
    </row>
    <row r="109" spans="1:10" x14ac:dyDescent="0.3">
      <c r="A109" t="s">
        <v>48</v>
      </c>
      <c r="B109" t="s">
        <v>32</v>
      </c>
      <c r="C109" t="s">
        <v>34</v>
      </c>
      <c r="D109">
        <v>3636.2</v>
      </c>
      <c r="E109">
        <f t="shared" si="9"/>
        <v>3.6361999999999997</v>
      </c>
      <c r="F109">
        <f t="shared" si="12"/>
        <v>3.6361999999999997</v>
      </c>
      <c r="G109">
        <v>850691.9</v>
      </c>
      <c r="H109">
        <v>16127.07</v>
      </c>
      <c r="I109" s="1">
        <v>45086</v>
      </c>
      <c r="J109">
        <f t="shared" si="10"/>
        <v>2023</v>
      </c>
    </row>
    <row r="110" spans="1:10" ht="14.55" hidden="1" customHeight="1" x14ac:dyDescent="0.3">
      <c r="A110" t="s">
        <v>86</v>
      </c>
      <c r="C110" t="s">
        <v>72</v>
      </c>
      <c r="D110">
        <v>3191.67</v>
      </c>
      <c r="E110">
        <f t="shared" si="9"/>
        <v>3.1916700000000002</v>
      </c>
      <c r="G110">
        <v>1860108.79</v>
      </c>
      <c r="H110">
        <v>17416.54</v>
      </c>
      <c r="I110" s="1">
        <v>45193</v>
      </c>
      <c r="J110">
        <f t="shared" si="10"/>
        <v>2023</v>
      </c>
    </row>
    <row r="111" spans="1:10" hidden="1" x14ac:dyDescent="0.3">
      <c r="A111" t="s">
        <v>58</v>
      </c>
      <c r="B111" t="s">
        <v>84</v>
      </c>
      <c r="C111" t="s">
        <v>72</v>
      </c>
      <c r="D111" t="s">
        <v>59</v>
      </c>
      <c r="E111" t="e">
        <f t="shared" si="9"/>
        <v>#VALUE!</v>
      </c>
      <c r="F111">
        <f>IFERROR(E111,0)</f>
        <v>0</v>
      </c>
      <c r="H111">
        <v>32207.16</v>
      </c>
      <c r="I111" s="1">
        <v>45374</v>
      </c>
      <c r="J111">
        <f t="shared" si="10"/>
        <v>2024</v>
      </c>
    </row>
    <row r="112" spans="1:10" x14ac:dyDescent="0.3">
      <c r="A112" t="s">
        <v>65</v>
      </c>
      <c r="B112" t="s">
        <v>40</v>
      </c>
      <c r="C112" t="s">
        <v>72</v>
      </c>
      <c r="D112">
        <v>726.52</v>
      </c>
      <c r="E112">
        <f t="shared" si="9"/>
        <v>0.72651999999999994</v>
      </c>
      <c r="F112">
        <f>IFERROR(E112,0)</f>
        <v>0.72651999999999994</v>
      </c>
      <c r="G112">
        <v>1314813.18</v>
      </c>
      <c r="H112">
        <v>89853.58</v>
      </c>
      <c r="I112" s="1">
        <v>45131</v>
      </c>
      <c r="J112">
        <f t="shared" si="10"/>
        <v>2023</v>
      </c>
    </row>
    <row r="113" spans="1:10" ht="14.55" hidden="1" customHeight="1" x14ac:dyDescent="0.3">
      <c r="B113" t="s">
        <v>22</v>
      </c>
      <c r="C113" t="s">
        <v>72</v>
      </c>
      <c r="D113">
        <v>2549.1799999999998</v>
      </c>
      <c r="E113">
        <f t="shared" si="9"/>
        <v>2.5491799999999998</v>
      </c>
      <c r="G113">
        <v>8144265.5700000003</v>
      </c>
      <c r="H113">
        <v>38294.15</v>
      </c>
      <c r="I113" s="1">
        <v>45354</v>
      </c>
      <c r="J113">
        <f t="shared" si="10"/>
        <v>2024</v>
      </c>
    </row>
    <row r="114" spans="1:10" x14ac:dyDescent="0.3">
      <c r="A114" t="s">
        <v>31</v>
      </c>
      <c r="B114" t="s">
        <v>84</v>
      </c>
      <c r="C114" t="s">
        <v>34</v>
      </c>
      <c r="D114">
        <v>3429.28</v>
      </c>
      <c r="E114">
        <f t="shared" si="9"/>
        <v>3.4292800000000003</v>
      </c>
      <c r="F114">
        <f t="shared" ref="F114:F128" si="13">IFERROR(E114,0)</f>
        <v>3.4292800000000003</v>
      </c>
      <c r="G114">
        <v>3264068.26</v>
      </c>
      <c r="H114">
        <v>66193.37</v>
      </c>
      <c r="I114" s="1">
        <v>45267</v>
      </c>
      <c r="J114">
        <f t="shared" si="10"/>
        <v>2023</v>
      </c>
    </row>
    <row r="115" spans="1:10" x14ac:dyDescent="0.3">
      <c r="A115" t="s">
        <v>31</v>
      </c>
      <c r="B115" t="s">
        <v>63</v>
      </c>
      <c r="C115" t="s">
        <v>72</v>
      </c>
      <c r="D115">
        <v>2917.9</v>
      </c>
      <c r="E115">
        <f t="shared" si="9"/>
        <v>2.9178999999999999</v>
      </c>
      <c r="F115">
        <f t="shared" si="13"/>
        <v>2.9178999999999999</v>
      </c>
      <c r="G115">
        <v>4695939.87</v>
      </c>
      <c r="H115">
        <v>99682.92</v>
      </c>
      <c r="I115" s="1">
        <v>45319</v>
      </c>
      <c r="J115">
        <f t="shared" si="10"/>
        <v>2024</v>
      </c>
    </row>
    <row r="116" spans="1:10" x14ac:dyDescent="0.3">
      <c r="A116" t="s">
        <v>58</v>
      </c>
      <c r="B116" t="s">
        <v>80</v>
      </c>
      <c r="C116" t="s">
        <v>72</v>
      </c>
      <c r="D116">
        <v>479.87</v>
      </c>
      <c r="E116">
        <f t="shared" si="9"/>
        <v>0.47987000000000002</v>
      </c>
      <c r="F116">
        <f t="shared" si="13"/>
        <v>0.47987000000000002</v>
      </c>
      <c r="G116">
        <v>210884.2</v>
      </c>
      <c r="H116">
        <v>35172.120000000003</v>
      </c>
      <c r="I116" s="1">
        <v>45082</v>
      </c>
      <c r="J116">
        <f t="shared" si="10"/>
        <v>2023</v>
      </c>
    </row>
    <row r="117" spans="1:10" x14ac:dyDescent="0.3">
      <c r="A117" t="s">
        <v>44</v>
      </c>
      <c r="B117" t="s">
        <v>40</v>
      </c>
      <c r="C117" t="s">
        <v>24</v>
      </c>
      <c r="D117">
        <v>4814.62</v>
      </c>
      <c r="E117">
        <f t="shared" si="9"/>
        <v>4.8146199999999997</v>
      </c>
      <c r="F117">
        <f t="shared" si="13"/>
        <v>4.8146199999999997</v>
      </c>
      <c r="G117">
        <v>301849.71000000002</v>
      </c>
      <c r="H117">
        <v>96500.09</v>
      </c>
      <c r="I117" s="1">
        <v>45085</v>
      </c>
      <c r="J117">
        <f t="shared" si="10"/>
        <v>2023</v>
      </c>
    </row>
    <row r="118" spans="1:10" x14ac:dyDescent="0.3">
      <c r="A118" t="s">
        <v>54</v>
      </c>
      <c r="B118" t="s">
        <v>22</v>
      </c>
      <c r="C118" t="s">
        <v>72</v>
      </c>
      <c r="D118">
        <v>4574.2299999999996</v>
      </c>
      <c r="E118">
        <f t="shared" si="9"/>
        <v>4.5742299999999991</v>
      </c>
      <c r="F118">
        <f t="shared" si="13"/>
        <v>4.5742299999999991</v>
      </c>
      <c r="G118">
        <v>2627350.7999999998</v>
      </c>
      <c r="H118">
        <v>14234.35</v>
      </c>
      <c r="I118" s="1">
        <v>45366</v>
      </c>
      <c r="J118">
        <f t="shared" si="10"/>
        <v>2024</v>
      </c>
    </row>
    <row r="119" spans="1:10" x14ac:dyDescent="0.3">
      <c r="A119" t="s">
        <v>39</v>
      </c>
      <c r="B119" t="s">
        <v>22</v>
      </c>
      <c r="C119" t="s">
        <v>24</v>
      </c>
      <c r="D119">
        <v>3094.39</v>
      </c>
      <c r="E119">
        <f t="shared" si="9"/>
        <v>3.0943899999999998</v>
      </c>
      <c r="F119">
        <f t="shared" si="13"/>
        <v>3.0943899999999998</v>
      </c>
      <c r="G119">
        <v>732514.52</v>
      </c>
      <c r="H119">
        <v>0</v>
      </c>
      <c r="I119" s="1">
        <v>45160</v>
      </c>
      <c r="J119">
        <f t="shared" si="10"/>
        <v>2023</v>
      </c>
    </row>
    <row r="120" spans="1:10" x14ac:dyDescent="0.3">
      <c r="A120" t="s">
        <v>39</v>
      </c>
      <c r="B120" t="s">
        <v>22</v>
      </c>
      <c r="C120" t="s">
        <v>24</v>
      </c>
      <c r="D120">
        <v>1039.3599999999999</v>
      </c>
      <c r="E120">
        <f t="shared" si="9"/>
        <v>1.0393599999999998</v>
      </c>
      <c r="F120">
        <f t="shared" si="13"/>
        <v>1.0393599999999998</v>
      </c>
      <c r="G120">
        <v>790670.15</v>
      </c>
      <c r="H120">
        <v>51835.28</v>
      </c>
      <c r="I120" s="1">
        <v>45156</v>
      </c>
      <c r="J120">
        <f t="shared" si="10"/>
        <v>2023</v>
      </c>
    </row>
    <row r="121" spans="1:10" hidden="1" x14ac:dyDescent="0.3">
      <c r="A121" t="s">
        <v>54</v>
      </c>
      <c r="B121" t="s">
        <v>84</v>
      </c>
      <c r="C121" t="s">
        <v>34</v>
      </c>
      <c r="D121" t="s">
        <v>59</v>
      </c>
      <c r="E121" t="e">
        <f t="shared" si="9"/>
        <v>#VALUE!</v>
      </c>
      <c r="F121">
        <f t="shared" si="13"/>
        <v>0</v>
      </c>
      <c r="H121">
        <v>58584.72</v>
      </c>
      <c r="I121" s="1">
        <v>45109</v>
      </c>
      <c r="J121">
        <f t="shared" si="10"/>
        <v>2023</v>
      </c>
    </row>
    <row r="122" spans="1:10" x14ac:dyDescent="0.3">
      <c r="A122" t="s">
        <v>90</v>
      </c>
      <c r="B122" t="s">
        <v>88</v>
      </c>
      <c r="C122" t="s">
        <v>34</v>
      </c>
      <c r="D122">
        <v>4109.45</v>
      </c>
      <c r="E122">
        <f t="shared" si="9"/>
        <v>4.1094499999999998</v>
      </c>
      <c r="F122">
        <f t="shared" si="13"/>
        <v>4.1094499999999998</v>
      </c>
      <c r="G122">
        <v>1038873.89</v>
      </c>
      <c r="H122">
        <v>68757.33</v>
      </c>
      <c r="I122" s="1">
        <v>45161</v>
      </c>
      <c r="J122">
        <f t="shared" si="10"/>
        <v>2023</v>
      </c>
    </row>
    <row r="123" spans="1:10" x14ac:dyDescent="0.3">
      <c r="A123" t="s">
        <v>54</v>
      </c>
      <c r="B123" t="s">
        <v>78</v>
      </c>
      <c r="C123" t="s">
        <v>24</v>
      </c>
      <c r="D123">
        <v>724.93</v>
      </c>
      <c r="E123">
        <f t="shared" si="9"/>
        <v>0.72492999999999996</v>
      </c>
      <c r="F123">
        <f t="shared" si="13"/>
        <v>0.72492999999999996</v>
      </c>
      <c r="G123">
        <v>322760.58</v>
      </c>
      <c r="H123">
        <v>58209.77</v>
      </c>
      <c r="I123" s="1">
        <v>45201</v>
      </c>
      <c r="J123">
        <f t="shared" si="10"/>
        <v>2023</v>
      </c>
    </row>
    <row r="124" spans="1:10" hidden="1" x14ac:dyDescent="0.3">
      <c r="A124" t="s">
        <v>65</v>
      </c>
      <c r="B124" t="s">
        <v>88</v>
      </c>
      <c r="C124" t="s">
        <v>72</v>
      </c>
      <c r="E124">
        <f t="shared" si="9"/>
        <v>0</v>
      </c>
      <c r="F124">
        <f t="shared" si="13"/>
        <v>0</v>
      </c>
      <c r="H124">
        <v>10101.719999999999</v>
      </c>
      <c r="I124" s="1">
        <v>45351</v>
      </c>
      <c r="J124">
        <f t="shared" si="10"/>
        <v>2024</v>
      </c>
    </row>
    <row r="125" spans="1:10" hidden="1" x14ac:dyDescent="0.3">
      <c r="A125" t="s">
        <v>21</v>
      </c>
      <c r="B125" t="s">
        <v>63</v>
      </c>
      <c r="C125" t="s">
        <v>34</v>
      </c>
      <c r="D125">
        <v>1723.46</v>
      </c>
      <c r="E125">
        <f t="shared" si="9"/>
        <v>1.72346</v>
      </c>
      <c r="F125">
        <f t="shared" si="13"/>
        <v>1.72346</v>
      </c>
      <c r="H125">
        <v>65767.789999999994</v>
      </c>
      <c r="I125" s="1">
        <v>45237</v>
      </c>
      <c r="J125">
        <f t="shared" si="10"/>
        <v>2023</v>
      </c>
    </row>
    <row r="126" spans="1:10" x14ac:dyDescent="0.3">
      <c r="A126" t="s">
        <v>21</v>
      </c>
      <c r="B126" t="s">
        <v>55</v>
      </c>
      <c r="C126" t="s">
        <v>24</v>
      </c>
      <c r="D126">
        <v>2260.06</v>
      </c>
      <c r="E126">
        <f t="shared" si="9"/>
        <v>2.2600599999999997</v>
      </c>
      <c r="F126">
        <f t="shared" si="13"/>
        <v>2.2600599999999997</v>
      </c>
      <c r="G126">
        <v>5354259.33</v>
      </c>
      <c r="H126">
        <v>85529.09</v>
      </c>
      <c r="I126" s="1">
        <v>45119</v>
      </c>
      <c r="J126">
        <f t="shared" si="10"/>
        <v>2023</v>
      </c>
    </row>
    <row r="127" spans="1:10" x14ac:dyDescent="0.3">
      <c r="A127" t="s">
        <v>86</v>
      </c>
      <c r="B127" t="s">
        <v>63</v>
      </c>
      <c r="C127" t="s">
        <v>24</v>
      </c>
      <c r="D127">
        <v>4518.04</v>
      </c>
      <c r="E127">
        <f t="shared" si="9"/>
        <v>4.5180400000000001</v>
      </c>
      <c r="F127">
        <f t="shared" si="13"/>
        <v>4.5180400000000001</v>
      </c>
      <c r="G127">
        <v>2648534.69</v>
      </c>
      <c r="H127">
        <v>33049.519999999997</v>
      </c>
      <c r="I127" s="1">
        <v>45283</v>
      </c>
      <c r="J127">
        <f t="shared" si="10"/>
        <v>2023</v>
      </c>
    </row>
    <row r="128" spans="1:10" x14ac:dyDescent="0.3">
      <c r="A128" t="s">
        <v>39</v>
      </c>
      <c r="B128" t="s">
        <v>32</v>
      </c>
      <c r="C128" t="s">
        <v>24</v>
      </c>
      <c r="D128">
        <v>1928.3</v>
      </c>
      <c r="E128">
        <f t="shared" si="9"/>
        <v>1.9282999999999999</v>
      </c>
      <c r="F128">
        <f t="shared" si="13"/>
        <v>1.9282999999999999</v>
      </c>
      <c r="G128">
        <v>486799.33</v>
      </c>
      <c r="H128">
        <v>23065.06</v>
      </c>
      <c r="I128" s="1">
        <v>45254</v>
      </c>
      <c r="J128">
        <f t="shared" si="10"/>
        <v>2023</v>
      </c>
    </row>
    <row r="129" spans="1:10" ht="14.55" hidden="1" customHeight="1" x14ac:dyDescent="0.3">
      <c r="B129" t="s">
        <v>40</v>
      </c>
      <c r="C129" t="s">
        <v>72</v>
      </c>
      <c r="D129">
        <v>2243.27</v>
      </c>
      <c r="E129">
        <f t="shared" si="9"/>
        <v>2.2432699999999999</v>
      </c>
      <c r="G129">
        <v>3182114.39</v>
      </c>
      <c r="H129">
        <v>24732.47</v>
      </c>
      <c r="I129" s="1">
        <v>45059</v>
      </c>
      <c r="J129">
        <f t="shared" si="10"/>
        <v>2023</v>
      </c>
    </row>
    <row r="130" spans="1:10" x14ac:dyDescent="0.3">
      <c r="A130" t="s">
        <v>44</v>
      </c>
      <c r="B130" t="s">
        <v>88</v>
      </c>
      <c r="C130" t="s">
        <v>72</v>
      </c>
      <c r="D130">
        <v>3108.62</v>
      </c>
      <c r="E130">
        <f t="shared" ref="E130:E193" si="14">D130/1000</f>
        <v>3.1086199999999997</v>
      </c>
      <c r="F130">
        <f t="shared" ref="F130:F139" si="15">IFERROR(E130,0)</f>
        <v>3.1086199999999997</v>
      </c>
      <c r="G130">
        <v>1220009.01</v>
      </c>
      <c r="H130">
        <v>47237.33</v>
      </c>
      <c r="I130" s="1">
        <v>45122</v>
      </c>
      <c r="J130">
        <f t="shared" si="10"/>
        <v>2023</v>
      </c>
    </row>
    <row r="131" spans="1:10" x14ac:dyDescent="0.3">
      <c r="A131" t="s">
        <v>65</v>
      </c>
      <c r="B131" t="s">
        <v>78</v>
      </c>
      <c r="C131" t="s">
        <v>72</v>
      </c>
      <c r="D131">
        <v>1661.09</v>
      </c>
      <c r="E131">
        <f t="shared" si="14"/>
        <v>1.66109</v>
      </c>
      <c r="F131">
        <f t="shared" si="15"/>
        <v>1.66109</v>
      </c>
      <c r="G131">
        <v>1717674.37</v>
      </c>
      <c r="H131">
        <v>29218.65</v>
      </c>
      <c r="I131" s="1">
        <v>45223</v>
      </c>
      <c r="J131">
        <f t="shared" ref="J131:J194" si="16">YEAR(I131)</f>
        <v>2023</v>
      </c>
    </row>
    <row r="132" spans="1:10" hidden="1" x14ac:dyDescent="0.3">
      <c r="A132" t="s">
        <v>31</v>
      </c>
      <c r="B132" t="s">
        <v>55</v>
      </c>
      <c r="C132" t="s">
        <v>24</v>
      </c>
      <c r="E132">
        <f t="shared" si="14"/>
        <v>0</v>
      </c>
      <c r="F132">
        <f t="shared" si="15"/>
        <v>0</v>
      </c>
      <c r="H132">
        <v>45231.19</v>
      </c>
      <c r="I132" s="1">
        <v>45197</v>
      </c>
      <c r="J132">
        <f t="shared" si="16"/>
        <v>2023</v>
      </c>
    </row>
    <row r="133" spans="1:10" x14ac:dyDescent="0.3">
      <c r="A133" t="s">
        <v>48</v>
      </c>
      <c r="B133" t="s">
        <v>49</v>
      </c>
      <c r="C133" t="s">
        <v>24</v>
      </c>
      <c r="D133">
        <v>1461.41</v>
      </c>
      <c r="E133">
        <f t="shared" si="14"/>
        <v>1.4614100000000001</v>
      </c>
      <c r="F133">
        <f t="shared" si="15"/>
        <v>1.4614100000000001</v>
      </c>
      <c r="G133">
        <v>1500977.97</v>
      </c>
      <c r="H133">
        <v>42836.25</v>
      </c>
      <c r="I133" s="1">
        <v>45035</v>
      </c>
      <c r="J133">
        <f t="shared" si="16"/>
        <v>2023</v>
      </c>
    </row>
    <row r="134" spans="1:10" x14ac:dyDescent="0.3">
      <c r="A134" t="s">
        <v>58</v>
      </c>
      <c r="B134" t="s">
        <v>40</v>
      </c>
      <c r="C134" t="s">
        <v>72</v>
      </c>
      <c r="D134">
        <v>3010.63</v>
      </c>
      <c r="E134">
        <f t="shared" si="14"/>
        <v>3.0106299999999999</v>
      </c>
      <c r="F134">
        <f t="shared" si="15"/>
        <v>3.0106299999999999</v>
      </c>
      <c r="G134">
        <v>2023071.71</v>
      </c>
      <c r="H134">
        <v>2342.54</v>
      </c>
      <c r="I134" s="1">
        <v>45155</v>
      </c>
      <c r="J134">
        <f t="shared" si="16"/>
        <v>2023</v>
      </c>
    </row>
    <row r="135" spans="1:10" x14ac:dyDescent="0.3">
      <c r="A135" t="s">
        <v>90</v>
      </c>
      <c r="B135" t="s">
        <v>78</v>
      </c>
      <c r="C135" t="s">
        <v>24</v>
      </c>
      <c r="D135">
        <v>4643.4399999999996</v>
      </c>
      <c r="E135">
        <f t="shared" si="14"/>
        <v>4.64344</v>
      </c>
      <c r="F135">
        <f t="shared" si="15"/>
        <v>4.64344</v>
      </c>
      <c r="G135">
        <v>2093259.04</v>
      </c>
      <c r="H135">
        <v>14634.16</v>
      </c>
      <c r="I135" s="1">
        <v>45058</v>
      </c>
      <c r="J135">
        <f t="shared" si="16"/>
        <v>2023</v>
      </c>
    </row>
    <row r="136" spans="1:10" x14ac:dyDescent="0.3">
      <c r="A136" t="s">
        <v>58</v>
      </c>
      <c r="B136" t="s">
        <v>32</v>
      </c>
      <c r="C136" t="s">
        <v>24</v>
      </c>
      <c r="D136">
        <v>2110.27</v>
      </c>
      <c r="E136">
        <f t="shared" si="14"/>
        <v>2.1102699999999999</v>
      </c>
      <c r="F136">
        <f t="shared" si="15"/>
        <v>2.1102699999999999</v>
      </c>
      <c r="G136">
        <v>4566968.68</v>
      </c>
      <c r="H136">
        <v>33799.449999999997</v>
      </c>
      <c r="I136" s="1">
        <v>45281</v>
      </c>
      <c r="J136">
        <f t="shared" si="16"/>
        <v>2023</v>
      </c>
    </row>
    <row r="137" spans="1:10" hidden="1" x14ac:dyDescent="0.3">
      <c r="A137" t="s">
        <v>21</v>
      </c>
      <c r="B137" t="s">
        <v>32</v>
      </c>
      <c r="C137" t="s">
        <v>72</v>
      </c>
      <c r="D137">
        <v>816.61</v>
      </c>
      <c r="E137">
        <f t="shared" si="14"/>
        <v>0.81661000000000006</v>
      </c>
      <c r="F137">
        <f t="shared" si="15"/>
        <v>0.81661000000000006</v>
      </c>
      <c r="G137">
        <v>2164712.0099999998</v>
      </c>
      <c r="I137" s="1">
        <v>45378</v>
      </c>
      <c r="J137">
        <f t="shared" si="16"/>
        <v>2024</v>
      </c>
    </row>
    <row r="138" spans="1:10" x14ac:dyDescent="0.3">
      <c r="A138" t="s">
        <v>21</v>
      </c>
      <c r="B138" t="s">
        <v>55</v>
      </c>
      <c r="C138" t="s">
        <v>72</v>
      </c>
      <c r="D138">
        <v>4594.6099999999997</v>
      </c>
      <c r="E138">
        <f t="shared" si="14"/>
        <v>4.5946099999999994</v>
      </c>
      <c r="F138">
        <f t="shared" si="15"/>
        <v>4.5946099999999994</v>
      </c>
      <c r="G138">
        <v>8440608.7100000009</v>
      </c>
      <c r="H138">
        <v>23324.16</v>
      </c>
      <c r="I138" s="1">
        <v>45029</v>
      </c>
      <c r="J138">
        <f t="shared" si="16"/>
        <v>2023</v>
      </c>
    </row>
    <row r="139" spans="1:10" x14ac:dyDescent="0.3">
      <c r="A139" t="s">
        <v>48</v>
      </c>
      <c r="B139" t="s">
        <v>55</v>
      </c>
      <c r="C139" t="s">
        <v>72</v>
      </c>
      <c r="D139">
        <v>4843.76</v>
      </c>
      <c r="E139">
        <f t="shared" si="14"/>
        <v>4.8437600000000005</v>
      </c>
      <c r="F139">
        <f t="shared" si="15"/>
        <v>4.8437600000000005</v>
      </c>
      <c r="G139">
        <v>1705241.35</v>
      </c>
      <c r="H139">
        <v>49861.96</v>
      </c>
      <c r="I139" s="1">
        <v>45035</v>
      </c>
      <c r="J139">
        <f t="shared" si="16"/>
        <v>2023</v>
      </c>
    </row>
    <row r="140" spans="1:10" ht="14.55" hidden="1" customHeight="1" x14ac:dyDescent="0.3">
      <c r="A140" t="s">
        <v>54</v>
      </c>
      <c r="B140" t="s">
        <v>32</v>
      </c>
      <c r="D140">
        <v>149.24</v>
      </c>
      <c r="E140">
        <f t="shared" si="14"/>
        <v>0.14924000000000001</v>
      </c>
      <c r="G140">
        <v>307969.59999999998</v>
      </c>
      <c r="H140">
        <v>66100.7</v>
      </c>
      <c r="I140" s="1">
        <v>45299</v>
      </c>
      <c r="J140">
        <f t="shared" si="16"/>
        <v>2024</v>
      </c>
    </row>
    <row r="141" spans="1:10" x14ac:dyDescent="0.3">
      <c r="A141" t="s">
        <v>58</v>
      </c>
      <c r="B141" t="s">
        <v>49</v>
      </c>
      <c r="C141" t="s">
        <v>34</v>
      </c>
      <c r="D141">
        <v>1199.8</v>
      </c>
      <c r="E141">
        <f t="shared" si="14"/>
        <v>1.1998</v>
      </c>
      <c r="F141">
        <f t="shared" ref="F141:F154" si="17">IFERROR(E141,0)</f>
        <v>1.1998</v>
      </c>
      <c r="G141">
        <v>223577.33</v>
      </c>
      <c r="H141">
        <v>39422.949999999997</v>
      </c>
      <c r="I141" s="1">
        <v>45282</v>
      </c>
      <c r="J141">
        <f t="shared" si="16"/>
        <v>2023</v>
      </c>
    </row>
    <row r="142" spans="1:10" x14ac:dyDescent="0.3">
      <c r="A142" t="s">
        <v>65</v>
      </c>
      <c r="B142" t="s">
        <v>40</v>
      </c>
      <c r="C142" t="s">
        <v>72</v>
      </c>
      <c r="D142">
        <v>4700.29</v>
      </c>
      <c r="E142">
        <f t="shared" si="14"/>
        <v>4.7002899999999999</v>
      </c>
      <c r="F142">
        <f t="shared" si="17"/>
        <v>4.7002899999999999</v>
      </c>
      <c r="G142">
        <v>772073.4</v>
      </c>
      <c r="H142">
        <v>72113.61</v>
      </c>
      <c r="I142" s="1">
        <v>45183</v>
      </c>
      <c r="J142">
        <f t="shared" si="16"/>
        <v>2023</v>
      </c>
    </row>
    <row r="143" spans="1:10" hidden="1" x14ac:dyDescent="0.3">
      <c r="A143" t="s">
        <v>54</v>
      </c>
      <c r="B143" t="s">
        <v>84</v>
      </c>
      <c r="C143" t="s">
        <v>72</v>
      </c>
      <c r="D143">
        <v>3836.8</v>
      </c>
      <c r="E143">
        <f t="shared" si="14"/>
        <v>3.8368000000000002</v>
      </c>
      <c r="F143">
        <f t="shared" si="17"/>
        <v>3.8368000000000002</v>
      </c>
      <c r="H143">
        <v>8889.32</v>
      </c>
      <c r="I143" s="1">
        <v>45134</v>
      </c>
      <c r="J143">
        <f t="shared" si="16"/>
        <v>2023</v>
      </c>
    </row>
    <row r="144" spans="1:10" x14ac:dyDescent="0.3">
      <c r="A144" t="s">
        <v>31</v>
      </c>
      <c r="B144" t="s">
        <v>22</v>
      </c>
      <c r="C144" t="s">
        <v>24</v>
      </c>
      <c r="D144">
        <v>4141.1099999999997</v>
      </c>
      <c r="E144">
        <f t="shared" si="14"/>
        <v>4.1411099999999994</v>
      </c>
      <c r="F144">
        <f t="shared" si="17"/>
        <v>4.1411099999999994</v>
      </c>
      <c r="G144">
        <v>434419</v>
      </c>
      <c r="H144">
        <v>59366.26</v>
      </c>
      <c r="I144" s="1">
        <v>45066</v>
      </c>
      <c r="J144">
        <f t="shared" si="16"/>
        <v>2023</v>
      </c>
    </row>
    <row r="145" spans="1:10" x14ac:dyDescent="0.3">
      <c r="A145" t="s">
        <v>54</v>
      </c>
      <c r="B145" t="s">
        <v>22</v>
      </c>
      <c r="C145" t="s">
        <v>34</v>
      </c>
      <c r="D145">
        <v>226.31</v>
      </c>
      <c r="E145">
        <f t="shared" si="14"/>
        <v>0.22631000000000001</v>
      </c>
      <c r="F145">
        <f t="shared" si="17"/>
        <v>0.22631000000000001</v>
      </c>
      <c r="G145">
        <v>38592.51</v>
      </c>
      <c r="H145">
        <v>51198.96</v>
      </c>
      <c r="I145" s="1">
        <v>45178</v>
      </c>
      <c r="J145">
        <f t="shared" si="16"/>
        <v>2023</v>
      </c>
    </row>
    <row r="146" spans="1:10" x14ac:dyDescent="0.3">
      <c r="A146" t="s">
        <v>48</v>
      </c>
      <c r="B146" t="s">
        <v>78</v>
      </c>
      <c r="C146" t="s">
        <v>72</v>
      </c>
      <c r="D146">
        <v>982.32</v>
      </c>
      <c r="E146">
        <f t="shared" si="14"/>
        <v>0.98232000000000008</v>
      </c>
      <c r="F146">
        <f t="shared" si="17"/>
        <v>0.98232000000000008</v>
      </c>
      <c r="G146">
        <v>1133614.47</v>
      </c>
      <c r="H146">
        <v>70777.06</v>
      </c>
      <c r="I146" s="1">
        <v>45276</v>
      </c>
      <c r="J146">
        <f t="shared" si="16"/>
        <v>2023</v>
      </c>
    </row>
    <row r="147" spans="1:10" hidden="1" x14ac:dyDescent="0.3">
      <c r="A147" t="s">
        <v>65</v>
      </c>
      <c r="B147" t="s">
        <v>88</v>
      </c>
      <c r="C147" t="s">
        <v>72</v>
      </c>
      <c r="D147">
        <v>2038.08</v>
      </c>
      <c r="E147">
        <f t="shared" si="14"/>
        <v>2.0380799999999999</v>
      </c>
      <c r="F147">
        <f t="shared" si="17"/>
        <v>2.0380799999999999</v>
      </c>
      <c r="G147">
        <v>539850.71</v>
      </c>
      <c r="H147">
        <v>87785.54</v>
      </c>
      <c r="I147" t="s">
        <v>37</v>
      </c>
      <c r="J147" t="e">
        <f t="shared" si="16"/>
        <v>#VALUE!</v>
      </c>
    </row>
    <row r="148" spans="1:10" x14ac:dyDescent="0.3">
      <c r="A148" t="s">
        <v>21</v>
      </c>
      <c r="B148" t="s">
        <v>22</v>
      </c>
      <c r="C148" t="s">
        <v>34</v>
      </c>
      <c r="D148">
        <v>804.48</v>
      </c>
      <c r="E148">
        <f t="shared" si="14"/>
        <v>0.80447999999999997</v>
      </c>
      <c r="F148">
        <f t="shared" si="17"/>
        <v>0.80447999999999997</v>
      </c>
      <c r="G148">
        <v>339139.81</v>
      </c>
      <c r="H148">
        <v>27546.34</v>
      </c>
      <c r="I148" s="1">
        <v>45253</v>
      </c>
      <c r="J148">
        <f t="shared" si="16"/>
        <v>2023</v>
      </c>
    </row>
    <row r="149" spans="1:10" x14ac:dyDescent="0.3">
      <c r="A149" t="s">
        <v>21</v>
      </c>
      <c r="B149" t="s">
        <v>22</v>
      </c>
      <c r="C149" t="s">
        <v>24</v>
      </c>
      <c r="D149">
        <v>2663.93</v>
      </c>
      <c r="E149">
        <f t="shared" si="14"/>
        <v>2.6639299999999997</v>
      </c>
      <c r="F149">
        <f t="shared" si="17"/>
        <v>2.6639299999999997</v>
      </c>
      <c r="G149">
        <v>200054.22</v>
      </c>
      <c r="H149">
        <v>23376.92</v>
      </c>
      <c r="I149" s="1">
        <v>45223</v>
      </c>
      <c r="J149">
        <f t="shared" si="16"/>
        <v>2023</v>
      </c>
    </row>
    <row r="150" spans="1:10" x14ac:dyDescent="0.3">
      <c r="A150" t="s">
        <v>90</v>
      </c>
      <c r="B150" t="s">
        <v>22</v>
      </c>
      <c r="C150" t="s">
        <v>72</v>
      </c>
      <c r="D150">
        <v>3892.21</v>
      </c>
      <c r="E150">
        <f t="shared" si="14"/>
        <v>3.8922099999999999</v>
      </c>
      <c r="F150">
        <f t="shared" si="17"/>
        <v>3.8922099999999999</v>
      </c>
      <c r="G150">
        <v>2948889.31</v>
      </c>
      <c r="H150">
        <v>35469.870000000003</v>
      </c>
      <c r="I150" s="1">
        <v>45022</v>
      </c>
      <c r="J150">
        <f t="shared" si="16"/>
        <v>2023</v>
      </c>
    </row>
    <row r="151" spans="1:10" hidden="1" x14ac:dyDescent="0.3">
      <c r="A151" t="s">
        <v>90</v>
      </c>
      <c r="B151" t="s">
        <v>63</v>
      </c>
      <c r="C151" t="s">
        <v>72</v>
      </c>
      <c r="D151">
        <v>2272.5500000000002</v>
      </c>
      <c r="E151">
        <f t="shared" si="14"/>
        <v>2.2725500000000003</v>
      </c>
      <c r="F151">
        <f t="shared" si="17"/>
        <v>2.2725500000000003</v>
      </c>
      <c r="H151">
        <v>67294.48</v>
      </c>
      <c r="I151" s="1">
        <v>45105</v>
      </c>
      <c r="J151">
        <f t="shared" si="16"/>
        <v>2023</v>
      </c>
    </row>
    <row r="152" spans="1:10" x14ac:dyDescent="0.3">
      <c r="A152" t="s">
        <v>86</v>
      </c>
      <c r="B152" t="s">
        <v>63</v>
      </c>
      <c r="C152" t="s">
        <v>24</v>
      </c>
      <c r="D152">
        <v>1396.27</v>
      </c>
      <c r="E152">
        <f t="shared" si="14"/>
        <v>1.3962699999999999</v>
      </c>
      <c r="F152">
        <f t="shared" si="17"/>
        <v>1.3962699999999999</v>
      </c>
      <c r="G152">
        <v>3664179.98</v>
      </c>
      <c r="H152">
        <v>79635.210000000006</v>
      </c>
      <c r="I152" s="1">
        <v>45340</v>
      </c>
      <c r="J152">
        <f t="shared" si="16"/>
        <v>2024</v>
      </c>
    </row>
    <row r="153" spans="1:10" x14ac:dyDescent="0.3">
      <c r="A153" t="s">
        <v>39</v>
      </c>
      <c r="B153" t="s">
        <v>80</v>
      </c>
      <c r="C153" t="s">
        <v>24</v>
      </c>
      <c r="D153">
        <v>3424.92</v>
      </c>
      <c r="E153">
        <f t="shared" si="14"/>
        <v>3.4249200000000002</v>
      </c>
      <c r="F153">
        <f t="shared" si="17"/>
        <v>3.4249200000000002</v>
      </c>
      <c r="G153">
        <v>1371635.25</v>
      </c>
      <c r="H153">
        <v>80347.47</v>
      </c>
      <c r="I153" s="1">
        <v>45142</v>
      </c>
      <c r="J153">
        <f t="shared" si="16"/>
        <v>2023</v>
      </c>
    </row>
    <row r="154" spans="1:10" hidden="1" x14ac:dyDescent="0.3">
      <c r="A154" t="s">
        <v>48</v>
      </c>
      <c r="B154" t="s">
        <v>80</v>
      </c>
      <c r="C154" t="s">
        <v>34</v>
      </c>
      <c r="D154" t="s">
        <v>59</v>
      </c>
      <c r="E154" t="e">
        <f t="shared" si="14"/>
        <v>#VALUE!</v>
      </c>
      <c r="F154">
        <f t="shared" si="17"/>
        <v>0</v>
      </c>
      <c r="H154">
        <v>2210.2199999999998</v>
      </c>
      <c r="I154" s="1">
        <v>45222</v>
      </c>
      <c r="J154">
        <f t="shared" si="16"/>
        <v>2023</v>
      </c>
    </row>
    <row r="155" spans="1:10" ht="14.55" hidden="1" customHeight="1" x14ac:dyDescent="0.3">
      <c r="A155" t="s">
        <v>58</v>
      </c>
      <c r="B155" t="s">
        <v>49</v>
      </c>
      <c r="D155">
        <v>3407.48</v>
      </c>
      <c r="E155">
        <f t="shared" si="14"/>
        <v>3.4074800000000001</v>
      </c>
      <c r="G155">
        <v>7525901.7400000002</v>
      </c>
      <c r="H155" t="s">
        <v>37</v>
      </c>
      <c r="I155" s="1">
        <v>45068</v>
      </c>
      <c r="J155">
        <f t="shared" si="16"/>
        <v>2023</v>
      </c>
    </row>
    <row r="156" spans="1:10" x14ac:dyDescent="0.3">
      <c r="A156" t="s">
        <v>48</v>
      </c>
      <c r="B156" t="s">
        <v>78</v>
      </c>
      <c r="C156" t="s">
        <v>34</v>
      </c>
      <c r="D156">
        <v>3423.22</v>
      </c>
      <c r="E156">
        <f t="shared" si="14"/>
        <v>3.4232199999999997</v>
      </c>
      <c r="F156">
        <f t="shared" ref="F156:F161" si="18">IFERROR(E156,0)</f>
        <v>3.4232199999999997</v>
      </c>
      <c r="G156">
        <v>3899162.6</v>
      </c>
      <c r="H156">
        <v>35290.269999999997</v>
      </c>
      <c r="I156" s="1">
        <v>45059</v>
      </c>
      <c r="J156">
        <f t="shared" si="16"/>
        <v>2023</v>
      </c>
    </row>
    <row r="157" spans="1:10" x14ac:dyDescent="0.3">
      <c r="A157" t="s">
        <v>65</v>
      </c>
      <c r="B157" t="s">
        <v>78</v>
      </c>
      <c r="C157" t="s">
        <v>24</v>
      </c>
      <c r="D157">
        <v>3465.54</v>
      </c>
      <c r="E157">
        <f t="shared" si="14"/>
        <v>3.4655399999999998</v>
      </c>
      <c r="F157">
        <f t="shared" si="18"/>
        <v>3.4655399999999998</v>
      </c>
      <c r="G157">
        <v>11486028.09</v>
      </c>
      <c r="H157">
        <v>3875.06</v>
      </c>
      <c r="I157" s="1">
        <v>45226</v>
      </c>
      <c r="J157">
        <f t="shared" si="16"/>
        <v>2023</v>
      </c>
    </row>
    <row r="158" spans="1:10" x14ac:dyDescent="0.3">
      <c r="A158" t="s">
        <v>58</v>
      </c>
      <c r="B158" t="s">
        <v>32</v>
      </c>
      <c r="C158" t="s">
        <v>24</v>
      </c>
      <c r="D158">
        <v>3768.18</v>
      </c>
      <c r="E158">
        <f t="shared" si="14"/>
        <v>3.7681799999999996</v>
      </c>
      <c r="F158">
        <f t="shared" si="18"/>
        <v>3.7681799999999996</v>
      </c>
      <c r="G158">
        <v>1180966.45</v>
      </c>
      <c r="H158">
        <v>11258.68</v>
      </c>
      <c r="I158" s="1">
        <v>45204</v>
      </c>
      <c r="J158">
        <f t="shared" si="16"/>
        <v>2023</v>
      </c>
    </row>
    <row r="159" spans="1:10" x14ac:dyDescent="0.3">
      <c r="A159" t="s">
        <v>39</v>
      </c>
      <c r="B159" t="s">
        <v>55</v>
      </c>
      <c r="C159" t="s">
        <v>72</v>
      </c>
      <c r="D159">
        <v>3505.9</v>
      </c>
      <c r="E159">
        <f t="shared" si="14"/>
        <v>3.5059</v>
      </c>
      <c r="F159">
        <f t="shared" si="18"/>
        <v>3.5059</v>
      </c>
      <c r="G159">
        <v>689637.17</v>
      </c>
      <c r="H159">
        <v>17742.97</v>
      </c>
      <c r="I159" s="1">
        <v>45078</v>
      </c>
      <c r="J159">
        <f t="shared" si="16"/>
        <v>2023</v>
      </c>
    </row>
    <row r="160" spans="1:10" x14ac:dyDescent="0.3">
      <c r="A160" t="s">
        <v>54</v>
      </c>
      <c r="B160" t="s">
        <v>49</v>
      </c>
      <c r="C160" t="s">
        <v>34</v>
      </c>
      <c r="D160">
        <v>398.24</v>
      </c>
      <c r="E160">
        <f t="shared" si="14"/>
        <v>0.39823999999999998</v>
      </c>
      <c r="F160">
        <f t="shared" si="18"/>
        <v>0.39823999999999998</v>
      </c>
      <c r="G160">
        <v>38610.480000000003</v>
      </c>
      <c r="H160">
        <v>0</v>
      </c>
      <c r="I160" s="1">
        <v>45185</v>
      </c>
      <c r="J160">
        <f t="shared" si="16"/>
        <v>2023</v>
      </c>
    </row>
    <row r="161" spans="1:10" hidden="1" x14ac:dyDescent="0.3">
      <c r="A161" t="s">
        <v>39</v>
      </c>
      <c r="B161" t="s">
        <v>49</v>
      </c>
      <c r="C161" t="s">
        <v>24</v>
      </c>
      <c r="D161">
        <v>1686.45</v>
      </c>
      <c r="E161">
        <f t="shared" si="14"/>
        <v>1.68645</v>
      </c>
      <c r="F161">
        <f t="shared" si="18"/>
        <v>1.68645</v>
      </c>
      <c r="G161">
        <v>517948.6</v>
      </c>
      <c r="H161">
        <v>32219.32</v>
      </c>
      <c r="I161" t="s">
        <v>37</v>
      </c>
      <c r="J161" t="e">
        <f t="shared" si="16"/>
        <v>#VALUE!</v>
      </c>
    </row>
    <row r="162" spans="1:10" ht="14.55" hidden="1" customHeight="1" x14ac:dyDescent="0.3">
      <c r="A162" t="s">
        <v>21</v>
      </c>
      <c r="C162" t="s">
        <v>72</v>
      </c>
      <c r="D162">
        <v>758</v>
      </c>
      <c r="E162">
        <f t="shared" si="14"/>
        <v>0.75800000000000001</v>
      </c>
      <c r="G162">
        <v>1871772.3</v>
      </c>
      <c r="H162">
        <v>97172.43</v>
      </c>
      <c r="I162" s="1">
        <v>45345</v>
      </c>
      <c r="J162">
        <f t="shared" si="16"/>
        <v>2024</v>
      </c>
    </row>
    <row r="163" spans="1:10" ht="14.55" hidden="1" customHeight="1" x14ac:dyDescent="0.3">
      <c r="A163" t="s">
        <v>44</v>
      </c>
      <c r="B163" t="s">
        <v>40</v>
      </c>
      <c r="D163">
        <v>990.2</v>
      </c>
      <c r="E163">
        <f t="shared" si="14"/>
        <v>0.99020000000000008</v>
      </c>
      <c r="G163">
        <v>3159366.18</v>
      </c>
      <c r="H163">
        <v>46317.58</v>
      </c>
      <c r="I163" s="1">
        <v>45293</v>
      </c>
      <c r="J163">
        <f t="shared" si="16"/>
        <v>2024</v>
      </c>
    </row>
    <row r="164" spans="1:10" x14ac:dyDescent="0.3">
      <c r="A164" t="s">
        <v>86</v>
      </c>
      <c r="B164" t="s">
        <v>88</v>
      </c>
      <c r="C164" t="s">
        <v>34</v>
      </c>
      <c r="D164">
        <v>4018.98</v>
      </c>
      <c r="E164">
        <f t="shared" si="14"/>
        <v>4.01898</v>
      </c>
      <c r="F164">
        <f t="shared" ref="F164:F169" si="19">IFERROR(E164,0)</f>
        <v>4.01898</v>
      </c>
      <c r="G164">
        <v>1490105.56</v>
      </c>
      <c r="H164">
        <v>0</v>
      </c>
      <c r="I164" s="1">
        <v>45036</v>
      </c>
      <c r="J164">
        <f t="shared" si="16"/>
        <v>2023</v>
      </c>
    </row>
    <row r="165" spans="1:10" x14ac:dyDescent="0.3">
      <c r="A165" t="s">
        <v>21</v>
      </c>
      <c r="B165" t="s">
        <v>63</v>
      </c>
      <c r="C165" t="s">
        <v>24</v>
      </c>
      <c r="D165">
        <v>4846.78</v>
      </c>
      <c r="E165">
        <f t="shared" si="14"/>
        <v>4.8467799999999999</v>
      </c>
      <c r="F165">
        <f t="shared" si="19"/>
        <v>4.8467799999999999</v>
      </c>
      <c r="G165">
        <v>920602.72</v>
      </c>
      <c r="H165">
        <v>72009.539999999994</v>
      </c>
      <c r="I165" s="1">
        <v>45354</v>
      </c>
      <c r="J165">
        <f t="shared" si="16"/>
        <v>2024</v>
      </c>
    </row>
    <row r="166" spans="1:10" x14ac:dyDescent="0.3">
      <c r="A166" t="s">
        <v>48</v>
      </c>
      <c r="B166" t="s">
        <v>63</v>
      </c>
      <c r="C166" t="s">
        <v>34</v>
      </c>
      <c r="D166">
        <v>3750.31</v>
      </c>
      <c r="E166">
        <f t="shared" si="14"/>
        <v>3.7503099999999998</v>
      </c>
      <c r="F166">
        <f t="shared" si="19"/>
        <v>3.7503099999999998</v>
      </c>
      <c r="G166">
        <v>1857746.06</v>
      </c>
      <c r="H166">
        <v>19078.63</v>
      </c>
      <c r="I166" s="1">
        <v>45025</v>
      </c>
      <c r="J166">
        <f t="shared" si="16"/>
        <v>2023</v>
      </c>
    </row>
    <row r="167" spans="1:10" x14ac:dyDescent="0.3">
      <c r="A167" t="s">
        <v>58</v>
      </c>
      <c r="B167" t="s">
        <v>22</v>
      </c>
      <c r="C167" t="s">
        <v>72</v>
      </c>
      <c r="D167">
        <v>1626.87</v>
      </c>
      <c r="E167">
        <f t="shared" si="14"/>
        <v>1.6268699999999998</v>
      </c>
      <c r="F167">
        <f t="shared" si="19"/>
        <v>1.6268699999999998</v>
      </c>
      <c r="G167">
        <v>1167712.6200000001</v>
      </c>
      <c r="H167">
        <v>31804.9</v>
      </c>
      <c r="I167" s="1">
        <v>45329</v>
      </c>
      <c r="J167">
        <f t="shared" si="16"/>
        <v>2024</v>
      </c>
    </row>
    <row r="168" spans="1:10" x14ac:dyDescent="0.3">
      <c r="A168" t="s">
        <v>48</v>
      </c>
      <c r="B168" t="s">
        <v>80</v>
      </c>
      <c r="C168" t="s">
        <v>24</v>
      </c>
      <c r="D168">
        <v>2970.34</v>
      </c>
      <c r="E168">
        <f t="shared" si="14"/>
        <v>2.9703400000000002</v>
      </c>
      <c r="F168">
        <f t="shared" si="19"/>
        <v>2.9703400000000002</v>
      </c>
      <c r="G168">
        <v>8504179.3599999994</v>
      </c>
      <c r="H168">
        <v>65061.760000000002</v>
      </c>
      <c r="I168" s="1">
        <v>45338</v>
      </c>
      <c r="J168">
        <f t="shared" si="16"/>
        <v>2024</v>
      </c>
    </row>
    <row r="169" spans="1:10" x14ac:dyDescent="0.3">
      <c r="A169" t="s">
        <v>39</v>
      </c>
      <c r="B169" t="s">
        <v>32</v>
      </c>
      <c r="C169" t="s">
        <v>72</v>
      </c>
      <c r="D169">
        <v>3725.31</v>
      </c>
      <c r="E169">
        <f t="shared" si="14"/>
        <v>3.7253099999999999</v>
      </c>
      <c r="F169">
        <f t="shared" si="19"/>
        <v>3.7253099999999999</v>
      </c>
      <c r="G169">
        <v>1552667.86</v>
      </c>
      <c r="H169">
        <v>69867.97</v>
      </c>
      <c r="I169" s="1">
        <v>45289</v>
      </c>
      <c r="J169">
        <f t="shared" si="16"/>
        <v>2023</v>
      </c>
    </row>
    <row r="170" spans="1:10" ht="14.55" hidden="1" customHeight="1" x14ac:dyDescent="0.3">
      <c r="A170" t="s">
        <v>54</v>
      </c>
      <c r="C170" t="s">
        <v>34</v>
      </c>
      <c r="D170">
        <v>4454.16</v>
      </c>
      <c r="E170">
        <f t="shared" si="14"/>
        <v>4.4541599999999999</v>
      </c>
      <c r="G170">
        <v>511271.2</v>
      </c>
      <c r="H170">
        <v>71127.039999999994</v>
      </c>
      <c r="I170" s="1">
        <v>45240</v>
      </c>
      <c r="J170">
        <f t="shared" si="16"/>
        <v>2023</v>
      </c>
    </row>
    <row r="171" spans="1:10" x14ac:dyDescent="0.3">
      <c r="A171" t="s">
        <v>65</v>
      </c>
      <c r="B171" t="s">
        <v>55</v>
      </c>
      <c r="C171" t="s">
        <v>34</v>
      </c>
      <c r="D171">
        <v>3796.88</v>
      </c>
      <c r="E171">
        <f t="shared" si="14"/>
        <v>3.7968800000000003</v>
      </c>
      <c r="F171">
        <f>IFERROR(E171,0)</f>
        <v>3.7968800000000003</v>
      </c>
      <c r="G171">
        <v>7290175.9000000004</v>
      </c>
      <c r="H171">
        <v>34986.239999999998</v>
      </c>
      <c r="I171" s="1">
        <v>45027</v>
      </c>
      <c r="J171">
        <f t="shared" si="16"/>
        <v>2023</v>
      </c>
    </row>
    <row r="172" spans="1:10" x14ac:dyDescent="0.3">
      <c r="A172" t="s">
        <v>21</v>
      </c>
      <c r="B172" t="s">
        <v>32</v>
      </c>
      <c r="C172" t="s">
        <v>34</v>
      </c>
      <c r="D172">
        <v>289.99</v>
      </c>
      <c r="E172">
        <f t="shared" si="14"/>
        <v>0.28999000000000003</v>
      </c>
      <c r="F172">
        <f>IFERROR(E172,0)</f>
        <v>0.28999000000000003</v>
      </c>
      <c r="G172">
        <v>919117.51</v>
      </c>
      <c r="H172">
        <v>84516.54</v>
      </c>
      <c r="I172" s="1">
        <v>45352</v>
      </c>
      <c r="J172">
        <f t="shared" si="16"/>
        <v>2024</v>
      </c>
    </row>
    <row r="173" spans="1:10" ht="14.55" hidden="1" customHeight="1" x14ac:dyDescent="0.3">
      <c r="A173" t="s">
        <v>44</v>
      </c>
      <c r="C173" t="s">
        <v>24</v>
      </c>
      <c r="D173">
        <v>4144.43</v>
      </c>
      <c r="E173">
        <f t="shared" si="14"/>
        <v>4.1444300000000007</v>
      </c>
      <c r="G173">
        <v>3682686.62</v>
      </c>
      <c r="H173">
        <v>1469.14</v>
      </c>
      <c r="I173" s="1">
        <v>45222</v>
      </c>
      <c r="J173">
        <f t="shared" si="16"/>
        <v>2023</v>
      </c>
    </row>
    <row r="174" spans="1:10" hidden="1" x14ac:dyDescent="0.3">
      <c r="A174" t="s">
        <v>65</v>
      </c>
      <c r="B174" t="s">
        <v>88</v>
      </c>
      <c r="C174" t="s">
        <v>24</v>
      </c>
      <c r="D174">
        <v>1704.15</v>
      </c>
      <c r="E174">
        <f t="shared" si="14"/>
        <v>1.7041500000000001</v>
      </c>
      <c r="F174">
        <f>IFERROR(E174,0)</f>
        <v>1.7041500000000001</v>
      </c>
      <c r="H174">
        <v>24933.43</v>
      </c>
      <c r="J174">
        <f t="shared" si="16"/>
        <v>1900</v>
      </c>
    </row>
    <row r="175" spans="1:10" ht="14.55" hidden="1" customHeight="1" x14ac:dyDescent="0.3">
      <c r="A175" t="s">
        <v>48</v>
      </c>
      <c r="B175" t="s">
        <v>55</v>
      </c>
      <c r="D175">
        <v>1200.1400000000001</v>
      </c>
      <c r="E175">
        <f t="shared" si="14"/>
        <v>1.2001400000000002</v>
      </c>
      <c r="G175">
        <v>379974.65</v>
      </c>
      <c r="H175">
        <v>16160.65</v>
      </c>
      <c r="I175" s="1">
        <v>45238</v>
      </c>
      <c r="J175">
        <f t="shared" si="16"/>
        <v>2023</v>
      </c>
    </row>
    <row r="176" spans="1:10" x14ac:dyDescent="0.3">
      <c r="A176" t="s">
        <v>44</v>
      </c>
      <c r="B176" t="s">
        <v>88</v>
      </c>
      <c r="C176" t="s">
        <v>24</v>
      </c>
      <c r="D176">
        <v>2316.37</v>
      </c>
      <c r="E176">
        <f t="shared" si="14"/>
        <v>2.31637</v>
      </c>
      <c r="F176">
        <f t="shared" ref="F176:F183" si="20">IFERROR(E176,0)</f>
        <v>2.31637</v>
      </c>
      <c r="G176">
        <v>2111625.13</v>
      </c>
      <c r="H176">
        <v>49181.81</v>
      </c>
      <c r="I176" s="1">
        <v>45363</v>
      </c>
      <c r="J176">
        <f t="shared" si="16"/>
        <v>2024</v>
      </c>
    </row>
    <row r="177" spans="1:10" hidden="1" x14ac:dyDescent="0.3">
      <c r="A177" t="s">
        <v>39</v>
      </c>
      <c r="B177" t="s">
        <v>40</v>
      </c>
      <c r="C177" t="s">
        <v>72</v>
      </c>
      <c r="D177">
        <v>3480.82</v>
      </c>
      <c r="E177">
        <f t="shared" si="14"/>
        <v>3.48082</v>
      </c>
      <c r="F177">
        <f t="shared" si="20"/>
        <v>3.48082</v>
      </c>
      <c r="G177">
        <v>12158523.75</v>
      </c>
      <c r="H177">
        <v>7820.11</v>
      </c>
      <c r="I177" t="s">
        <v>37</v>
      </c>
      <c r="J177" t="e">
        <f t="shared" si="16"/>
        <v>#VALUE!</v>
      </c>
    </row>
    <row r="178" spans="1:10" x14ac:dyDescent="0.3">
      <c r="A178" t="s">
        <v>90</v>
      </c>
      <c r="B178" t="s">
        <v>78</v>
      </c>
      <c r="C178" t="s">
        <v>34</v>
      </c>
      <c r="D178">
        <v>3942.19</v>
      </c>
      <c r="E178">
        <f t="shared" si="14"/>
        <v>3.9421900000000001</v>
      </c>
      <c r="F178">
        <f t="shared" si="20"/>
        <v>3.9421900000000001</v>
      </c>
      <c r="G178">
        <v>385248.15</v>
      </c>
      <c r="H178">
        <v>80891.64</v>
      </c>
      <c r="I178" s="1">
        <v>45071</v>
      </c>
      <c r="J178">
        <f t="shared" si="16"/>
        <v>2023</v>
      </c>
    </row>
    <row r="179" spans="1:10" x14ac:dyDescent="0.3">
      <c r="A179" t="s">
        <v>90</v>
      </c>
      <c r="B179" t="s">
        <v>49</v>
      </c>
      <c r="C179" t="s">
        <v>24</v>
      </c>
      <c r="D179">
        <v>3805.8</v>
      </c>
      <c r="E179">
        <f t="shared" si="14"/>
        <v>3.8058000000000001</v>
      </c>
      <c r="F179">
        <f t="shared" si="20"/>
        <v>3.8058000000000001</v>
      </c>
      <c r="G179">
        <v>960674.88</v>
      </c>
      <c r="H179">
        <v>67729.47</v>
      </c>
      <c r="I179" s="1">
        <v>45050</v>
      </c>
      <c r="J179">
        <f t="shared" si="16"/>
        <v>2023</v>
      </c>
    </row>
    <row r="180" spans="1:10" x14ac:dyDescent="0.3">
      <c r="A180" t="s">
        <v>44</v>
      </c>
      <c r="B180" t="s">
        <v>88</v>
      </c>
      <c r="C180" t="s">
        <v>34</v>
      </c>
      <c r="D180">
        <v>2414.21</v>
      </c>
      <c r="E180">
        <f t="shared" si="14"/>
        <v>2.4142100000000002</v>
      </c>
      <c r="F180">
        <f t="shared" si="20"/>
        <v>2.4142100000000002</v>
      </c>
      <c r="G180">
        <v>980355.15</v>
      </c>
      <c r="H180">
        <v>31750.58</v>
      </c>
      <c r="I180" s="1">
        <v>45191</v>
      </c>
      <c r="J180">
        <f t="shared" si="16"/>
        <v>2023</v>
      </c>
    </row>
    <row r="181" spans="1:10" x14ac:dyDescent="0.3">
      <c r="A181" t="s">
        <v>44</v>
      </c>
      <c r="B181" t="s">
        <v>49</v>
      </c>
      <c r="C181" t="s">
        <v>34</v>
      </c>
      <c r="D181">
        <v>2367.1799999999998</v>
      </c>
      <c r="E181">
        <f t="shared" si="14"/>
        <v>2.3671799999999998</v>
      </c>
      <c r="F181">
        <f t="shared" si="20"/>
        <v>2.3671799999999998</v>
      </c>
      <c r="G181">
        <v>4766224.1399999997</v>
      </c>
      <c r="H181">
        <v>73608.570000000007</v>
      </c>
      <c r="I181" s="1">
        <v>45022</v>
      </c>
      <c r="J181">
        <f t="shared" si="16"/>
        <v>2023</v>
      </c>
    </row>
    <row r="182" spans="1:10" hidden="1" x14ac:dyDescent="0.3">
      <c r="A182" t="s">
        <v>39</v>
      </c>
      <c r="B182" t="s">
        <v>78</v>
      </c>
      <c r="C182" t="s">
        <v>24</v>
      </c>
      <c r="D182">
        <v>1700.39</v>
      </c>
      <c r="E182">
        <f t="shared" si="14"/>
        <v>1.7003900000000001</v>
      </c>
      <c r="F182">
        <f t="shared" si="20"/>
        <v>1.7003900000000001</v>
      </c>
      <c r="H182">
        <v>40203.03</v>
      </c>
      <c r="I182" s="1">
        <v>45302</v>
      </c>
      <c r="J182">
        <f t="shared" si="16"/>
        <v>2024</v>
      </c>
    </row>
    <row r="183" spans="1:10" x14ac:dyDescent="0.3">
      <c r="A183" t="s">
        <v>86</v>
      </c>
      <c r="B183" t="s">
        <v>88</v>
      </c>
      <c r="C183" t="s">
        <v>34</v>
      </c>
      <c r="D183">
        <v>1478.94</v>
      </c>
      <c r="E183">
        <f t="shared" si="14"/>
        <v>1.4789400000000001</v>
      </c>
      <c r="F183">
        <f t="shared" si="20"/>
        <v>1.4789400000000001</v>
      </c>
      <c r="G183">
        <v>792142.74</v>
      </c>
      <c r="H183">
        <v>36732.89</v>
      </c>
      <c r="I183" s="1">
        <v>45122</v>
      </c>
      <c r="J183">
        <f t="shared" si="16"/>
        <v>2023</v>
      </c>
    </row>
    <row r="184" spans="1:10" ht="14.55" hidden="1" customHeight="1" x14ac:dyDescent="0.3">
      <c r="B184" t="s">
        <v>63</v>
      </c>
      <c r="C184" t="s">
        <v>34</v>
      </c>
      <c r="D184">
        <v>1557.6</v>
      </c>
      <c r="E184">
        <f t="shared" si="14"/>
        <v>1.5575999999999999</v>
      </c>
      <c r="G184">
        <v>1870861.09</v>
      </c>
      <c r="I184" s="1">
        <v>45262</v>
      </c>
      <c r="J184">
        <f t="shared" si="16"/>
        <v>2023</v>
      </c>
    </row>
    <row r="185" spans="1:10" x14ac:dyDescent="0.3">
      <c r="A185" t="s">
        <v>44</v>
      </c>
      <c r="B185" t="s">
        <v>63</v>
      </c>
      <c r="C185" t="s">
        <v>24</v>
      </c>
      <c r="D185">
        <v>523.58000000000004</v>
      </c>
      <c r="E185">
        <f t="shared" si="14"/>
        <v>0.52358000000000005</v>
      </c>
      <c r="F185">
        <f>IFERROR(E185,0)</f>
        <v>0.52358000000000005</v>
      </c>
      <c r="G185">
        <v>752655.88</v>
      </c>
      <c r="H185">
        <v>0</v>
      </c>
      <c r="I185" s="1">
        <v>45367</v>
      </c>
      <c r="J185">
        <f t="shared" si="16"/>
        <v>2024</v>
      </c>
    </row>
    <row r="186" spans="1:10" hidden="1" x14ac:dyDescent="0.3">
      <c r="A186" t="s">
        <v>44</v>
      </c>
      <c r="B186" t="s">
        <v>32</v>
      </c>
      <c r="C186" t="s">
        <v>24</v>
      </c>
      <c r="D186">
        <v>682.87</v>
      </c>
      <c r="E186">
        <f t="shared" si="14"/>
        <v>0.68286999999999998</v>
      </c>
      <c r="F186">
        <f>IFERROR(E186,0)</f>
        <v>0.68286999999999998</v>
      </c>
      <c r="H186">
        <v>77208.95</v>
      </c>
      <c r="I186" s="1">
        <v>45142</v>
      </c>
      <c r="J186">
        <f t="shared" si="16"/>
        <v>2023</v>
      </c>
    </row>
    <row r="187" spans="1:10" ht="14.55" hidden="1" customHeight="1" x14ac:dyDescent="0.3">
      <c r="B187" t="s">
        <v>63</v>
      </c>
      <c r="D187">
        <v>2190.98</v>
      </c>
      <c r="E187">
        <f t="shared" si="14"/>
        <v>2.1909800000000001</v>
      </c>
      <c r="G187">
        <v>790526.84</v>
      </c>
      <c r="H187">
        <v>43567.37</v>
      </c>
      <c r="I187" s="1">
        <v>45376</v>
      </c>
      <c r="J187">
        <f t="shared" si="16"/>
        <v>2024</v>
      </c>
    </row>
    <row r="188" spans="1:10" x14ac:dyDescent="0.3">
      <c r="A188" t="s">
        <v>44</v>
      </c>
      <c r="B188" t="s">
        <v>49</v>
      </c>
      <c r="C188" t="s">
        <v>72</v>
      </c>
      <c r="D188">
        <v>4026</v>
      </c>
      <c r="E188">
        <f t="shared" si="14"/>
        <v>4.0259999999999998</v>
      </c>
      <c r="F188">
        <f t="shared" ref="F188:F202" si="21">IFERROR(E188,0)</f>
        <v>4.0259999999999998</v>
      </c>
      <c r="G188">
        <v>2349233.4</v>
      </c>
      <c r="H188">
        <v>0</v>
      </c>
      <c r="I188" s="1">
        <v>45327</v>
      </c>
      <c r="J188">
        <f t="shared" si="16"/>
        <v>2024</v>
      </c>
    </row>
    <row r="189" spans="1:10" x14ac:dyDescent="0.3">
      <c r="A189" t="s">
        <v>90</v>
      </c>
      <c r="B189" t="s">
        <v>88</v>
      </c>
      <c r="C189" t="s">
        <v>34</v>
      </c>
      <c r="D189">
        <v>3338.94</v>
      </c>
      <c r="E189">
        <f t="shared" si="14"/>
        <v>3.33894</v>
      </c>
      <c r="F189">
        <f t="shared" si="21"/>
        <v>3.33894</v>
      </c>
      <c r="G189">
        <v>1232561.69</v>
      </c>
      <c r="H189">
        <v>31328.42</v>
      </c>
      <c r="I189" s="1">
        <v>45368</v>
      </c>
      <c r="J189">
        <f t="shared" si="16"/>
        <v>2024</v>
      </c>
    </row>
    <row r="190" spans="1:10" x14ac:dyDescent="0.3">
      <c r="A190" t="s">
        <v>44</v>
      </c>
      <c r="B190" t="s">
        <v>88</v>
      </c>
      <c r="C190" t="s">
        <v>24</v>
      </c>
      <c r="D190">
        <v>1401.94</v>
      </c>
      <c r="E190">
        <f t="shared" si="14"/>
        <v>1.40194</v>
      </c>
      <c r="F190">
        <f t="shared" si="21"/>
        <v>1.40194</v>
      </c>
      <c r="G190">
        <v>49224.92</v>
      </c>
      <c r="H190">
        <v>34422.980000000003</v>
      </c>
      <c r="I190" s="1">
        <v>45094</v>
      </c>
      <c r="J190">
        <f t="shared" si="16"/>
        <v>2023</v>
      </c>
    </row>
    <row r="191" spans="1:10" x14ac:dyDescent="0.3">
      <c r="A191" t="s">
        <v>21</v>
      </c>
      <c r="B191" t="s">
        <v>22</v>
      </c>
      <c r="C191" t="s">
        <v>34</v>
      </c>
      <c r="D191">
        <v>2752.2</v>
      </c>
      <c r="E191">
        <f t="shared" si="14"/>
        <v>2.7521999999999998</v>
      </c>
      <c r="F191">
        <f t="shared" si="21"/>
        <v>2.7521999999999998</v>
      </c>
      <c r="G191">
        <v>2380608.96</v>
      </c>
      <c r="H191">
        <v>3403.32</v>
      </c>
      <c r="I191" s="1">
        <v>45193</v>
      </c>
      <c r="J191">
        <f t="shared" si="16"/>
        <v>2023</v>
      </c>
    </row>
    <row r="192" spans="1:10" x14ac:dyDescent="0.3">
      <c r="A192" t="s">
        <v>86</v>
      </c>
      <c r="B192" t="s">
        <v>22</v>
      </c>
      <c r="C192" t="s">
        <v>24</v>
      </c>
      <c r="D192">
        <v>1222.53</v>
      </c>
      <c r="E192">
        <f t="shared" si="14"/>
        <v>1.2225299999999999</v>
      </c>
      <c r="F192">
        <f t="shared" si="21"/>
        <v>1.2225299999999999</v>
      </c>
      <c r="G192">
        <v>283777.58</v>
      </c>
      <c r="H192">
        <v>13289.59</v>
      </c>
      <c r="I192" s="1">
        <v>45102</v>
      </c>
      <c r="J192">
        <f t="shared" si="16"/>
        <v>2023</v>
      </c>
    </row>
    <row r="193" spans="1:10" x14ac:dyDescent="0.3">
      <c r="A193" t="s">
        <v>65</v>
      </c>
      <c r="B193" t="s">
        <v>22</v>
      </c>
      <c r="C193" t="s">
        <v>24</v>
      </c>
      <c r="D193">
        <v>3039.01</v>
      </c>
      <c r="E193">
        <f t="shared" si="14"/>
        <v>3.0390100000000002</v>
      </c>
      <c r="F193">
        <f t="shared" si="21"/>
        <v>3.0390100000000002</v>
      </c>
      <c r="G193">
        <v>1663281.78</v>
      </c>
      <c r="H193">
        <v>90462.7</v>
      </c>
      <c r="I193" s="1">
        <v>45168</v>
      </c>
      <c r="J193">
        <f t="shared" si="16"/>
        <v>2023</v>
      </c>
    </row>
    <row r="194" spans="1:10" hidden="1" x14ac:dyDescent="0.3">
      <c r="A194" t="s">
        <v>86</v>
      </c>
      <c r="B194" t="s">
        <v>49</v>
      </c>
      <c r="C194" t="s">
        <v>72</v>
      </c>
      <c r="D194">
        <v>2785.15</v>
      </c>
      <c r="E194">
        <f t="shared" ref="E194:E257" si="22">D194/1000</f>
        <v>2.7851500000000002</v>
      </c>
      <c r="F194">
        <f t="shared" si="21"/>
        <v>2.7851500000000002</v>
      </c>
      <c r="H194">
        <v>95402.41</v>
      </c>
      <c r="I194" s="1">
        <v>45129</v>
      </c>
      <c r="J194">
        <f t="shared" si="16"/>
        <v>2023</v>
      </c>
    </row>
    <row r="195" spans="1:10" x14ac:dyDescent="0.3">
      <c r="A195" t="s">
        <v>39</v>
      </c>
      <c r="B195" t="s">
        <v>40</v>
      </c>
      <c r="C195" t="s">
        <v>72</v>
      </c>
      <c r="D195">
        <v>2999.29</v>
      </c>
      <c r="E195">
        <f t="shared" si="22"/>
        <v>2.9992899999999998</v>
      </c>
      <c r="F195">
        <f t="shared" si="21"/>
        <v>2.9992899999999998</v>
      </c>
      <c r="G195">
        <v>3829493.47</v>
      </c>
      <c r="H195">
        <v>49694.22</v>
      </c>
      <c r="I195" s="1">
        <v>45163</v>
      </c>
      <c r="J195">
        <f t="shared" ref="J195:J258" si="23">YEAR(I195)</f>
        <v>2023</v>
      </c>
    </row>
    <row r="196" spans="1:10" hidden="1" x14ac:dyDescent="0.3">
      <c r="A196" t="s">
        <v>58</v>
      </c>
      <c r="B196" t="s">
        <v>63</v>
      </c>
      <c r="C196" t="s">
        <v>24</v>
      </c>
      <c r="D196">
        <v>1042.02</v>
      </c>
      <c r="E196">
        <f t="shared" si="22"/>
        <v>1.0420199999999999</v>
      </c>
      <c r="F196">
        <f t="shared" si="21"/>
        <v>1.0420199999999999</v>
      </c>
      <c r="H196">
        <v>30071.67</v>
      </c>
      <c r="I196" s="1">
        <v>45057</v>
      </c>
      <c r="J196">
        <f t="shared" si="23"/>
        <v>2023</v>
      </c>
    </row>
    <row r="197" spans="1:10" x14ac:dyDescent="0.3">
      <c r="A197" t="s">
        <v>31</v>
      </c>
      <c r="B197" t="s">
        <v>78</v>
      </c>
      <c r="C197" t="s">
        <v>72</v>
      </c>
      <c r="D197">
        <v>3326.18</v>
      </c>
      <c r="E197">
        <f t="shared" si="22"/>
        <v>3.3261799999999999</v>
      </c>
      <c r="F197">
        <f t="shared" si="21"/>
        <v>3.3261799999999999</v>
      </c>
      <c r="G197">
        <v>5070994.24</v>
      </c>
      <c r="H197">
        <v>21895.11</v>
      </c>
      <c r="I197" s="1">
        <v>45319</v>
      </c>
      <c r="J197">
        <f t="shared" si="23"/>
        <v>2024</v>
      </c>
    </row>
    <row r="198" spans="1:10" x14ac:dyDescent="0.3">
      <c r="A198" t="s">
        <v>21</v>
      </c>
      <c r="B198" t="s">
        <v>88</v>
      </c>
      <c r="C198" t="s">
        <v>24</v>
      </c>
      <c r="D198">
        <v>4797.32</v>
      </c>
      <c r="E198">
        <f t="shared" si="22"/>
        <v>4.79732</v>
      </c>
      <c r="F198">
        <f t="shared" si="21"/>
        <v>4.79732</v>
      </c>
      <c r="G198">
        <v>8951591.8800000008</v>
      </c>
      <c r="H198">
        <v>65037.46</v>
      </c>
      <c r="I198" s="1">
        <v>45100</v>
      </c>
      <c r="J198">
        <f t="shared" si="23"/>
        <v>2023</v>
      </c>
    </row>
    <row r="199" spans="1:10" x14ac:dyDescent="0.3">
      <c r="A199" t="s">
        <v>21</v>
      </c>
      <c r="B199" t="s">
        <v>40</v>
      </c>
      <c r="C199" t="s">
        <v>34</v>
      </c>
      <c r="D199">
        <v>4956.46</v>
      </c>
      <c r="E199">
        <f t="shared" si="22"/>
        <v>4.9564599999999999</v>
      </c>
      <c r="F199">
        <f t="shared" si="21"/>
        <v>4.9564599999999999</v>
      </c>
      <c r="G199">
        <v>9406536.3300000001</v>
      </c>
      <c r="H199">
        <v>4601.57</v>
      </c>
      <c r="I199" s="1">
        <v>45254</v>
      </c>
      <c r="J199">
        <f t="shared" si="23"/>
        <v>2023</v>
      </c>
    </row>
    <row r="200" spans="1:10" x14ac:dyDescent="0.3">
      <c r="A200" t="s">
        <v>54</v>
      </c>
      <c r="B200" t="s">
        <v>88</v>
      </c>
      <c r="C200" t="s">
        <v>24</v>
      </c>
      <c r="D200">
        <v>773.38</v>
      </c>
      <c r="E200">
        <f t="shared" si="22"/>
        <v>0.77337999999999996</v>
      </c>
      <c r="F200">
        <f t="shared" si="21"/>
        <v>0.77337999999999996</v>
      </c>
      <c r="G200">
        <v>2371852.67</v>
      </c>
      <c r="H200">
        <v>10943.14</v>
      </c>
      <c r="I200" s="1">
        <v>45065</v>
      </c>
      <c r="J200">
        <f t="shared" si="23"/>
        <v>2023</v>
      </c>
    </row>
    <row r="201" spans="1:10" hidden="1" x14ac:dyDescent="0.3">
      <c r="A201" t="s">
        <v>58</v>
      </c>
      <c r="B201" t="s">
        <v>22</v>
      </c>
      <c r="C201" t="s">
        <v>34</v>
      </c>
      <c r="D201">
        <v>2003.36</v>
      </c>
      <c r="E201">
        <f t="shared" si="22"/>
        <v>2.0033599999999998</v>
      </c>
      <c r="F201">
        <f t="shared" si="21"/>
        <v>2.0033599999999998</v>
      </c>
      <c r="G201">
        <v>1004675.42</v>
      </c>
      <c r="H201">
        <v>71395.75</v>
      </c>
      <c r="J201">
        <f t="shared" si="23"/>
        <v>1900</v>
      </c>
    </row>
    <row r="202" spans="1:10" x14ac:dyDescent="0.3">
      <c r="A202" t="s">
        <v>44</v>
      </c>
      <c r="B202" t="s">
        <v>84</v>
      </c>
      <c r="C202" t="s">
        <v>72</v>
      </c>
      <c r="D202">
        <v>789.42</v>
      </c>
      <c r="E202">
        <f t="shared" si="22"/>
        <v>0.78942000000000001</v>
      </c>
      <c r="F202">
        <f t="shared" si="21"/>
        <v>0.78942000000000001</v>
      </c>
      <c r="G202">
        <v>1250002.3600000001</v>
      </c>
      <c r="H202">
        <v>26226.31</v>
      </c>
      <c r="I202" s="1">
        <v>45071</v>
      </c>
      <c r="J202">
        <f t="shared" si="23"/>
        <v>2023</v>
      </c>
    </row>
    <row r="203" spans="1:10" ht="14.55" hidden="1" customHeight="1" x14ac:dyDescent="0.3">
      <c r="B203" t="s">
        <v>49</v>
      </c>
      <c r="D203">
        <v>3160.63</v>
      </c>
      <c r="E203">
        <f t="shared" si="22"/>
        <v>3.1606300000000003</v>
      </c>
      <c r="G203">
        <v>2521931.4700000002</v>
      </c>
      <c r="H203">
        <v>59162.46</v>
      </c>
      <c r="I203" s="1">
        <v>45145</v>
      </c>
      <c r="J203">
        <f t="shared" si="23"/>
        <v>2023</v>
      </c>
    </row>
    <row r="204" spans="1:10" hidden="1" x14ac:dyDescent="0.3">
      <c r="A204" t="s">
        <v>39</v>
      </c>
      <c r="B204" t="s">
        <v>49</v>
      </c>
      <c r="C204" t="s">
        <v>24</v>
      </c>
      <c r="D204">
        <v>1124.45</v>
      </c>
      <c r="E204">
        <f t="shared" si="22"/>
        <v>1.1244499999999999</v>
      </c>
      <c r="F204">
        <f t="shared" ref="F204:F211" si="24">IFERROR(E204,0)</f>
        <v>1.1244499999999999</v>
      </c>
      <c r="H204">
        <v>81447.360000000001</v>
      </c>
      <c r="I204" s="1">
        <v>45319</v>
      </c>
      <c r="J204">
        <f t="shared" si="23"/>
        <v>2024</v>
      </c>
    </row>
    <row r="205" spans="1:10" x14ac:dyDescent="0.3">
      <c r="A205" t="s">
        <v>54</v>
      </c>
      <c r="B205" t="s">
        <v>63</v>
      </c>
      <c r="C205" t="s">
        <v>72</v>
      </c>
      <c r="D205">
        <v>4305.6899999999996</v>
      </c>
      <c r="E205">
        <f t="shared" si="22"/>
        <v>4.3056899999999994</v>
      </c>
      <c r="F205">
        <f t="shared" si="24"/>
        <v>4.3056899999999994</v>
      </c>
      <c r="G205">
        <v>2917805.94</v>
      </c>
      <c r="H205">
        <v>63751.59</v>
      </c>
      <c r="I205" s="1">
        <v>45357</v>
      </c>
      <c r="J205">
        <f t="shared" si="23"/>
        <v>2024</v>
      </c>
    </row>
    <row r="206" spans="1:10" hidden="1" x14ac:dyDescent="0.3">
      <c r="A206" t="s">
        <v>21</v>
      </c>
      <c r="B206" t="s">
        <v>22</v>
      </c>
      <c r="C206" t="s">
        <v>24</v>
      </c>
      <c r="D206" t="s">
        <v>37</v>
      </c>
      <c r="E206" t="e">
        <f t="shared" si="22"/>
        <v>#VALUE!</v>
      </c>
      <c r="F206">
        <f t="shared" si="24"/>
        <v>0</v>
      </c>
      <c r="H206">
        <v>78728.850000000006</v>
      </c>
      <c r="I206" s="1">
        <v>45325</v>
      </c>
      <c r="J206">
        <f t="shared" si="23"/>
        <v>2024</v>
      </c>
    </row>
    <row r="207" spans="1:10" x14ac:dyDescent="0.3">
      <c r="A207" t="s">
        <v>90</v>
      </c>
      <c r="B207" t="s">
        <v>49</v>
      </c>
      <c r="C207" t="s">
        <v>72</v>
      </c>
      <c r="D207">
        <v>793.35</v>
      </c>
      <c r="E207">
        <f t="shared" si="22"/>
        <v>0.79335</v>
      </c>
      <c r="F207">
        <f t="shared" si="24"/>
        <v>0.79335</v>
      </c>
      <c r="G207">
        <v>336200.15</v>
      </c>
      <c r="H207">
        <v>94599.83</v>
      </c>
      <c r="I207" s="1">
        <v>45366</v>
      </c>
      <c r="J207">
        <f t="shared" si="23"/>
        <v>2024</v>
      </c>
    </row>
    <row r="208" spans="1:10" x14ac:dyDescent="0.3">
      <c r="A208" t="s">
        <v>65</v>
      </c>
      <c r="B208" t="s">
        <v>80</v>
      </c>
      <c r="C208" t="s">
        <v>72</v>
      </c>
      <c r="D208">
        <v>1123.79</v>
      </c>
      <c r="E208">
        <f t="shared" si="22"/>
        <v>1.1237900000000001</v>
      </c>
      <c r="F208">
        <f t="shared" si="24"/>
        <v>1.1237900000000001</v>
      </c>
      <c r="G208">
        <v>1037833.55</v>
      </c>
      <c r="H208">
        <v>8607.2199999999993</v>
      </c>
      <c r="I208" s="1">
        <v>45065</v>
      </c>
      <c r="J208">
        <f t="shared" si="23"/>
        <v>2023</v>
      </c>
    </row>
    <row r="209" spans="1:10" x14ac:dyDescent="0.3">
      <c r="A209" t="s">
        <v>86</v>
      </c>
      <c r="B209" t="s">
        <v>63</v>
      </c>
      <c r="C209" t="s">
        <v>72</v>
      </c>
      <c r="D209">
        <v>1505.5</v>
      </c>
      <c r="E209">
        <f t="shared" si="22"/>
        <v>1.5055000000000001</v>
      </c>
      <c r="F209">
        <f t="shared" si="24"/>
        <v>1.5055000000000001</v>
      </c>
      <c r="G209">
        <v>1034976.6</v>
      </c>
      <c r="H209">
        <v>34183.94</v>
      </c>
      <c r="I209" s="1">
        <v>45219</v>
      </c>
      <c r="J209">
        <f t="shared" si="23"/>
        <v>2023</v>
      </c>
    </row>
    <row r="210" spans="1:10" hidden="1" x14ac:dyDescent="0.3">
      <c r="A210" t="s">
        <v>90</v>
      </c>
      <c r="B210" t="s">
        <v>80</v>
      </c>
      <c r="C210" t="s">
        <v>72</v>
      </c>
      <c r="E210">
        <f t="shared" si="22"/>
        <v>0</v>
      </c>
      <c r="F210">
        <f t="shared" si="24"/>
        <v>0</v>
      </c>
      <c r="H210">
        <v>5701.64</v>
      </c>
      <c r="I210" s="1">
        <v>45163</v>
      </c>
      <c r="J210">
        <f t="shared" si="23"/>
        <v>2023</v>
      </c>
    </row>
    <row r="211" spans="1:10" x14ac:dyDescent="0.3">
      <c r="A211" t="s">
        <v>90</v>
      </c>
      <c r="B211" t="s">
        <v>78</v>
      </c>
      <c r="C211" t="s">
        <v>72</v>
      </c>
      <c r="D211">
        <v>2552.15</v>
      </c>
      <c r="E211">
        <f t="shared" si="22"/>
        <v>2.5521500000000001</v>
      </c>
      <c r="F211">
        <f t="shared" si="24"/>
        <v>2.5521500000000001</v>
      </c>
      <c r="G211">
        <v>1442676.8</v>
      </c>
      <c r="H211">
        <v>61066.38</v>
      </c>
      <c r="I211" s="1">
        <v>45283</v>
      </c>
      <c r="J211">
        <f t="shared" si="23"/>
        <v>2023</v>
      </c>
    </row>
    <row r="212" spans="1:10" ht="14.55" hidden="1" customHeight="1" x14ac:dyDescent="0.3">
      <c r="B212" t="s">
        <v>40</v>
      </c>
      <c r="C212" t="s">
        <v>24</v>
      </c>
      <c r="D212">
        <v>4626.75</v>
      </c>
      <c r="E212">
        <f t="shared" si="22"/>
        <v>4.6267500000000004</v>
      </c>
      <c r="G212">
        <v>8257868.7400000002</v>
      </c>
      <c r="H212">
        <v>7197.89</v>
      </c>
      <c r="I212" s="1">
        <v>45330</v>
      </c>
      <c r="J212">
        <f t="shared" si="23"/>
        <v>2024</v>
      </c>
    </row>
    <row r="213" spans="1:10" x14ac:dyDescent="0.3">
      <c r="A213" t="s">
        <v>58</v>
      </c>
      <c r="B213" t="s">
        <v>22</v>
      </c>
      <c r="C213" t="s">
        <v>24</v>
      </c>
      <c r="D213">
        <v>4147.43</v>
      </c>
      <c r="E213">
        <f t="shared" si="22"/>
        <v>4.1474299999999999</v>
      </c>
      <c r="F213">
        <f t="shared" ref="F213:F232" si="25">IFERROR(E213,0)</f>
        <v>4.1474299999999999</v>
      </c>
      <c r="G213">
        <v>5209405.17</v>
      </c>
      <c r="H213">
        <v>40729.919999999998</v>
      </c>
      <c r="I213" s="1">
        <v>45233</v>
      </c>
      <c r="J213">
        <f t="shared" si="23"/>
        <v>2023</v>
      </c>
    </row>
    <row r="214" spans="1:10" x14ac:dyDescent="0.3">
      <c r="A214" t="s">
        <v>54</v>
      </c>
      <c r="B214" t="s">
        <v>84</v>
      </c>
      <c r="C214" t="s">
        <v>24</v>
      </c>
      <c r="D214">
        <v>2548.33</v>
      </c>
      <c r="E214">
        <f t="shared" si="22"/>
        <v>2.54833</v>
      </c>
      <c r="F214">
        <f t="shared" si="25"/>
        <v>2.54833</v>
      </c>
      <c r="G214">
        <v>6265748.1799999997</v>
      </c>
      <c r="H214">
        <v>99595.59</v>
      </c>
      <c r="I214" s="1">
        <v>45376</v>
      </c>
      <c r="J214">
        <f t="shared" si="23"/>
        <v>2024</v>
      </c>
    </row>
    <row r="215" spans="1:10" hidden="1" x14ac:dyDescent="0.3">
      <c r="A215" t="s">
        <v>65</v>
      </c>
      <c r="B215" t="s">
        <v>84</v>
      </c>
      <c r="C215" t="s">
        <v>72</v>
      </c>
      <c r="D215" t="s">
        <v>37</v>
      </c>
      <c r="E215" t="e">
        <f t="shared" si="22"/>
        <v>#VALUE!</v>
      </c>
      <c r="F215">
        <f t="shared" si="25"/>
        <v>0</v>
      </c>
      <c r="H215">
        <v>65188.69</v>
      </c>
      <c r="I215" s="1">
        <v>45339</v>
      </c>
      <c r="J215">
        <f t="shared" si="23"/>
        <v>2024</v>
      </c>
    </row>
    <row r="216" spans="1:10" x14ac:dyDescent="0.3">
      <c r="A216" t="s">
        <v>90</v>
      </c>
      <c r="B216" t="s">
        <v>49</v>
      </c>
      <c r="C216" t="s">
        <v>72</v>
      </c>
      <c r="D216">
        <v>3773.85</v>
      </c>
      <c r="E216">
        <f t="shared" si="22"/>
        <v>3.7738499999999999</v>
      </c>
      <c r="F216">
        <f t="shared" si="25"/>
        <v>3.7738499999999999</v>
      </c>
      <c r="G216">
        <v>6415202.3300000001</v>
      </c>
      <c r="H216">
        <v>85395.68</v>
      </c>
      <c r="I216" s="1">
        <v>45088</v>
      </c>
      <c r="J216">
        <f t="shared" si="23"/>
        <v>2023</v>
      </c>
    </row>
    <row r="217" spans="1:10" x14ac:dyDescent="0.3">
      <c r="A217" t="s">
        <v>86</v>
      </c>
      <c r="B217" t="s">
        <v>40</v>
      </c>
      <c r="C217" t="s">
        <v>72</v>
      </c>
      <c r="D217">
        <v>2571.96</v>
      </c>
      <c r="E217">
        <f t="shared" si="22"/>
        <v>2.5719600000000002</v>
      </c>
      <c r="F217">
        <f t="shared" si="25"/>
        <v>2.5719600000000002</v>
      </c>
      <c r="G217">
        <v>1973809.55</v>
      </c>
      <c r="H217">
        <v>52632.72</v>
      </c>
      <c r="I217" s="1">
        <v>45203</v>
      </c>
      <c r="J217">
        <f t="shared" si="23"/>
        <v>2023</v>
      </c>
    </row>
    <row r="218" spans="1:10" x14ac:dyDescent="0.3">
      <c r="A218" t="s">
        <v>31</v>
      </c>
      <c r="B218" t="s">
        <v>22</v>
      </c>
      <c r="C218" t="s">
        <v>72</v>
      </c>
      <c r="D218">
        <v>3813.05</v>
      </c>
      <c r="E218">
        <f t="shared" si="22"/>
        <v>3.8130500000000001</v>
      </c>
      <c r="F218">
        <f t="shared" si="25"/>
        <v>3.8130500000000001</v>
      </c>
      <c r="G218">
        <v>12423929.26</v>
      </c>
      <c r="H218">
        <v>98332.24</v>
      </c>
      <c r="I218" s="1">
        <v>45331</v>
      </c>
      <c r="J218">
        <f t="shared" si="23"/>
        <v>2024</v>
      </c>
    </row>
    <row r="219" spans="1:10" x14ac:dyDescent="0.3">
      <c r="A219" t="s">
        <v>48</v>
      </c>
      <c r="B219" t="s">
        <v>32</v>
      </c>
      <c r="C219" t="s">
        <v>34</v>
      </c>
      <c r="D219">
        <v>4819.17</v>
      </c>
      <c r="E219">
        <f t="shared" si="22"/>
        <v>4.8191699999999997</v>
      </c>
      <c r="F219">
        <f t="shared" si="25"/>
        <v>4.8191699999999997</v>
      </c>
      <c r="G219">
        <v>2254404.35</v>
      </c>
      <c r="H219">
        <v>53056.94</v>
      </c>
      <c r="I219" s="1">
        <v>45210</v>
      </c>
      <c r="J219">
        <f t="shared" si="23"/>
        <v>2023</v>
      </c>
    </row>
    <row r="220" spans="1:10" x14ac:dyDescent="0.3">
      <c r="A220" t="s">
        <v>44</v>
      </c>
      <c r="B220" t="s">
        <v>84</v>
      </c>
      <c r="C220" t="s">
        <v>24</v>
      </c>
      <c r="D220">
        <v>601.02</v>
      </c>
      <c r="E220">
        <f t="shared" si="22"/>
        <v>0.60102</v>
      </c>
      <c r="F220">
        <f t="shared" si="25"/>
        <v>0.60102</v>
      </c>
      <c r="G220">
        <v>176124.7</v>
      </c>
      <c r="H220">
        <v>41782.089999999997</v>
      </c>
      <c r="I220" s="1">
        <v>45203</v>
      </c>
      <c r="J220">
        <f t="shared" si="23"/>
        <v>2023</v>
      </c>
    </row>
    <row r="221" spans="1:10" x14ac:dyDescent="0.3">
      <c r="A221" t="s">
        <v>90</v>
      </c>
      <c r="B221" t="s">
        <v>63</v>
      </c>
      <c r="C221" t="s">
        <v>72</v>
      </c>
      <c r="D221">
        <v>3568.8</v>
      </c>
      <c r="E221">
        <f t="shared" si="22"/>
        <v>3.5688</v>
      </c>
      <c r="F221">
        <f t="shared" si="25"/>
        <v>3.5688</v>
      </c>
      <c r="G221">
        <v>854018.48</v>
      </c>
      <c r="H221">
        <v>55866.79</v>
      </c>
      <c r="I221" s="1">
        <v>45358</v>
      </c>
      <c r="J221">
        <f t="shared" si="23"/>
        <v>2024</v>
      </c>
    </row>
    <row r="222" spans="1:10" x14ac:dyDescent="0.3">
      <c r="A222" t="s">
        <v>86</v>
      </c>
      <c r="B222" t="s">
        <v>55</v>
      </c>
      <c r="C222" t="s">
        <v>72</v>
      </c>
      <c r="D222">
        <v>3303.4</v>
      </c>
      <c r="E222">
        <f t="shared" si="22"/>
        <v>3.3033999999999999</v>
      </c>
      <c r="F222">
        <f t="shared" si="25"/>
        <v>3.3033999999999999</v>
      </c>
      <c r="G222">
        <v>4436159.3099999996</v>
      </c>
      <c r="H222">
        <v>40866.93</v>
      </c>
      <c r="I222" s="1">
        <v>45144</v>
      </c>
      <c r="J222">
        <f t="shared" si="23"/>
        <v>2023</v>
      </c>
    </row>
    <row r="223" spans="1:10" x14ac:dyDescent="0.3">
      <c r="A223" t="s">
        <v>21</v>
      </c>
      <c r="B223" t="s">
        <v>78</v>
      </c>
      <c r="C223" t="s">
        <v>72</v>
      </c>
      <c r="D223">
        <v>4660.43</v>
      </c>
      <c r="E223">
        <f t="shared" si="22"/>
        <v>4.6604299999999999</v>
      </c>
      <c r="F223">
        <f t="shared" si="25"/>
        <v>4.6604299999999999</v>
      </c>
      <c r="G223">
        <v>399233.87</v>
      </c>
      <c r="H223">
        <v>54424.29</v>
      </c>
      <c r="I223" s="1">
        <v>45262</v>
      </c>
      <c r="J223">
        <f t="shared" si="23"/>
        <v>2023</v>
      </c>
    </row>
    <row r="224" spans="1:10" x14ac:dyDescent="0.3">
      <c r="A224" t="s">
        <v>54</v>
      </c>
      <c r="B224" t="s">
        <v>80</v>
      </c>
      <c r="C224" t="s">
        <v>34</v>
      </c>
      <c r="D224">
        <v>2312.2199999999998</v>
      </c>
      <c r="E224">
        <f t="shared" si="22"/>
        <v>2.3122199999999999</v>
      </c>
      <c r="F224">
        <f t="shared" si="25"/>
        <v>2.3122199999999999</v>
      </c>
      <c r="G224">
        <v>391177.22</v>
      </c>
      <c r="H224">
        <v>9908.09</v>
      </c>
      <c r="I224" s="1">
        <v>45360</v>
      </c>
      <c r="J224">
        <f t="shared" si="23"/>
        <v>2024</v>
      </c>
    </row>
    <row r="225" spans="1:10" x14ac:dyDescent="0.3">
      <c r="A225" t="s">
        <v>44</v>
      </c>
      <c r="B225" t="s">
        <v>40</v>
      </c>
      <c r="C225" t="s">
        <v>24</v>
      </c>
      <c r="D225">
        <v>4037.9</v>
      </c>
      <c r="E225">
        <f t="shared" si="22"/>
        <v>4.0379000000000005</v>
      </c>
      <c r="F225">
        <f t="shared" si="25"/>
        <v>4.0379000000000005</v>
      </c>
      <c r="G225">
        <v>8591617.5</v>
      </c>
      <c r="H225">
        <v>70248.25</v>
      </c>
      <c r="I225" s="1">
        <v>45080</v>
      </c>
      <c r="J225">
        <f t="shared" si="23"/>
        <v>2023</v>
      </c>
    </row>
    <row r="226" spans="1:10" x14ac:dyDescent="0.3">
      <c r="A226" t="s">
        <v>39</v>
      </c>
      <c r="B226" t="s">
        <v>80</v>
      </c>
      <c r="C226" t="s">
        <v>72</v>
      </c>
      <c r="D226">
        <v>1972.88</v>
      </c>
      <c r="E226">
        <f t="shared" si="22"/>
        <v>1.9728800000000002</v>
      </c>
      <c r="F226">
        <f t="shared" si="25"/>
        <v>1.9728800000000002</v>
      </c>
      <c r="G226">
        <v>410672.33</v>
      </c>
      <c r="H226">
        <v>58703.53</v>
      </c>
      <c r="I226" s="1">
        <v>45293</v>
      </c>
      <c r="J226">
        <f t="shared" si="23"/>
        <v>2024</v>
      </c>
    </row>
    <row r="227" spans="1:10" x14ac:dyDescent="0.3">
      <c r="A227" t="s">
        <v>86</v>
      </c>
      <c r="B227" t="s">
        <v>22</v>
      </c>
      <c r="C227" t="s">
        <v>34</v>
      </c>
      <c r="D227">
        <v>2614.41</v>
      </c>
      <c r="E227">
        <f t="shared" si="22"/>
        <v>2.6144099999999999</v>
      </c>
      <c r="F227">
        <f t="shared" si="25"/>
        <v>2.6144099999999999</v>
      </c>
      <c r="G227">
        <v>451175.53</v>
      </c>
      <c r="H227">
        <v>9427.68</v>
      </c>
      <c r="I227" s="1">
        <v>45275</v>
      </c>
      <c r="J227">
        <f t="shared" si="23"/>
        <v>2023</v>
      </c>
    </row>
    <row r="228" spans="1:10" x14ac:dyDescent="0.3">
      <c r="A228" t="s">
        <v>39</v>
      </c>
      <c r="B228" t="s">
        <v>55</v>
      </c>
      <c r="C228" t="s">
        <v>24</v>
      </c>
      <c r="D228">
        <v>990.45</v>
      </c>
      <c r="E228">
        <f t="shared" si="22"/>
        <v>0.99045000000000005</v>
      </c>
      <c r="F228">
        <f t="shared" si="25"/>
        <v>0.99045000000000005</v>
      </c>
      <c r="G228">
        <v>213763.57</v>
      </c>
      <c r="H228">
        <v>0</v>
      </c>
      <c r="I228" s="1">
        <v>45094</v>
      </c>
      <c r="J228">
        <f t="shared" si="23"/>
        <v>2023</v>
      </c>
    </row>
    <row r="229" spans="1:10" x14ac:dyDescent="0.3">
      <c r="A229" t="s">
        <v>86</v>
      </c>
      <c r="B229" t="s">
        <v>84</v>
      </c>
      <c r="C229" t="s">
        <v>34</v>
      </c>
      <c r="D229">
        <v>2528.4</v>
      </c>
      <c r="E229">
        <f t="shared" si="22"/>
        <v>2.5284</v>
      </c>
      <c r="F229">
        <f t="shared" si="25"/>
        <v>2.5284</v>
      </c>
      <c r="G229">
        <v>1997614</v>
      </c>
      <c r="H229">
        <v>40669.760000000002</v>
      </c>
      <c r="I229" s="1">
        <v>45184</v>
      </c>
      <c r="J229">
        <f t="shared" si="23"/>
        <v>2023</v>
      </c>
    </row>
    <row r="230" spans="1:10" x14ac:dyDescent="0.3">
      <c r="A230" t="s">
        <v>54</v>
      </c>
      <c r="B230" t="s">
        <v>88</v>
      </c>
      <c r="C230" t="s">
        <v>34</v>
      </c>
      <c r="D230">
        <v>1212.6400000000001</v>
      </c>
      <c r="E230">
        <f t="shared" si="22"/>
        <v>1.2126400000000002</v>
      </c>
      <c r="F230">
        <f t="shared" si="25"/>
        <v>1.2126400000000002</v>
      </c>
      <c r="G230">
        <v>578690.73</v>
      </c>
      <c r="H230">
        <v>30572.62</v>
      </c>
      <c r="I230" s="1">
        <v>45237</v>
      </c>
      <c r="J230">
        <f t="shared" si="23"/>
        <v>2023</v>
      </c>
    </row>
    <row r="231" spans="1:10" x14ac:dyDescent="0.3">
      <c r="A231" t="s">
        <v>54</v>
      </c>
      <c r="B231" t="s">
        <v>32</v>
      </c>
      <c r="C231" t="s">
        <v>34</v>
      </c>
      <c r="D231">
        <v>885.29</v>
      </c>
      <c r="E231">
        <f t="shared" si="22"/>
        <v>0.88528999999999991</v>
      </c>
      <c r="F231">
        <f t="shared" si="25"/>
        <v>0.88528999999999991</v>
      </c>
      <c r="G231">
        <v>821651.64</v>
      </c>
      <c r="H231">
        <v>91161.17</v>
      </c>
      <c r="I231" s="1">
        <v>45263</v>
      </c>
      <c r="J231">
        <f t="shared" si="23"/>
        <v>2023</v>
      </c>
    </row>
    <row r="232" spans="1:10" hidden="1" x14ac:dyDescent="0.3">
      <c r="A232" t="s">
        <v>58</v>
      </c>
      <c r="B232" t="s">
        <v>88</v>
      </c>
      <c r="C232" t="s">
        <v>34</v>
      </c>
      <c r="D232">
        <v>4745.1400000000003</v>
      </c>
      <c r="E232">
        <f t="shared" si="22"/>
        <v>4.7451400000000001</v>
      </c>
      <c r="F232">
        <f t="shared" si="25"/>
        <v>4.7451400000000001</v>
      </c>
      <c r="H232">
        <v>73366.25</v>
      </c>
      <c r="I232" s="1">
        <v>45220</v>
      </c>
      <c r="J232">
        <f t="shared" si="23"/>
        <v>2023</v>
      </c>
    </row>
    <row r="233" spans="1:10" ht="14.55" hidden="1" customHeight="1" x14ac:dyDescent="0.3">
      <c r="A233" t="s">
        <v>31</v>
      </c>
      <c r="C233" t="s">
        <v>34</v>
      </c>
      <c r="D233">
        <v>4329.79</v>
      </c>
      <c r="E233">
        <f t="shared" si="22"/>
        <v>4.32979</v>
      </c>
      <c r="G233">
        <v>5068878.2300000004</v>
      </c>
      <c r="H233">
        <v>78643.539999999994</v>
      </c>
      <c r="I233" s="1">
        <v>45291</v>
      </c>
      <c r="J233">
        <f t="shared" si="23"/>
        <v>2023</v>
      </c>
    </row>
    <row r="234" spans="1:10" x14ac:dyDescent="0.3">
      <c r="A234" t="s">
        <v>86</v>
      </c>
      <c r="B234" t="s">
        <v>84</v>
      </c>
      <c r="C234" t="s">
        <v>24</v>
      </c>
      <c r="D234">
        <v>605.70000000000005</v>
      </c>
      <c r="E234">
        <f t="shared" si="22"/>
        <v>0.60570000000000002</v>
      </c>
      <c r="F234">
        <f>IFERROR(E234,0)</f>
        <v>0.60570000000000002</v>
      </c>
      <c r="G234">
        <v>1824415.04</v>
      </c>
      <c r="H234">
        <v>91094.03</v>
      </c>
      <c r="I234" s="1">
        <v>45363</v>
      </c>
      <c r="J234">
        <f t="shared" si="23"/>
        <v>2024</v>
      </c>
    </row>
    <row r="235" spans="1:10" hidden="1" x14ac:dyDescent="0.3">
      <c r="A235" t="s">
        <v>21</v>
      </c>
      <c r="B235" t="s">
        <v>63</v>
      </c>
      <c r="C235" t="s">
        <v>72</v>
      </c>
      <c r="D235" t="s">
        <v>59</v>
      </c>
      <c r="E235" t="e">
        <f t="shared" si="22"/>
        <v>#VALUE!</v>
      </c>
      <c r="F235">
        <f>IFERROR(E235,0)</f>
        <v>0</v>
      </c>
      <c r="H235">
        <v>81976.55</v>
      </c>
      <c r="I235" s="1">
        <v>45297</v>
      </c>
      <c r="J235">
        <f t="shared" si="23"/>
        <v>2024</v>
      </c>
    </row>
    <row r="236" spans="1:10" x14ac:dyDescent="0.3">
      <c r="A236" t="s">
        <v>31</v>
      </c>
      <c r="B236" t="s">
        <v>55</v>
      </c>
      <c r="C236" t="s">
        <v>24</v>
      </c>
      <c r="D236">
        <v>3829.16</v>
      </c>
      <c r="E236">
        <f t="shared" si="22"/>
        <v>3.8291599999999999</v>
      </c>
      <c r="F236">
        <f>IFERROR(E236,0)</f>
        <v>3.8291599999999999</v>
      </c>
      <c r="G236">
        <v>1642256.27</v>
      </c>
      <c r="H236">
        <v>19302.939999999999</v>
      </c>
      <c r="I236" s="1">
        <v>45325</v>
      </c>
      <c r="J236">
        <f t="shared" si="23"/>
        <v>2024</v>
      </c>
    </row>
    <row r="237" spans="1:10" hidden="1" x14ac:dyDescent="0.3">
      <c r="A237" t="s">
        <v>65</v>
      </c>
      <c r="B237" t="s">
        <v>49</v>
      </c>
      <c r="C237" t="s">
        <v>24</v>
      </c>
      <c r="E237">
        <f t="shared" si="22"/>
        <v>0</v>
      </c>
      <c r="F237">
        <f>IFERROR(E237,0)</f>
        <v>0</v>
      </c>
      <c r="H237">
        <v>92495.4</v>
      </c>
      <c r="I237" s="1">
        <v>45072</v>
      </c>
      <c r="J237">
        <f t="shared" si="23"/>
        <v>2023</v>
      </c>
    </row>
    <row r="238" spans="1:10" ht="14.55" hidden="1" customHeight="1" x14ac:dyDescent="0.3">
      <c r="B238" t="s">
        <v>22</v>
      </c>
      <c r="C238" t="s">
        <v>24</v>
      </c>
      <c r="D238">
        <v>2124.6999999999998</v>
      </c>
      <c r="E238">
        <f t="shared" si="22"/>
        <v>2.1246999999999998</v>
      </c>
      <c r="G238">
        <v>3468504.55</v>
      </c>
      <c r="H238">
        <v>68775.63</v>
      </c>
      <c r="I238" s="1">
        <v>45140</v>
      </c>
      <c r="J238">
        <f t="shared" si="23"/>
        <v>2023</v>
      </c>
    </row>
    <row r="239" spans="1:10" x14ac:dyDescent="0.3">
      <c r="A239" t="s">
        <v>31</v>
      </c>
      <c r="B239" t="s">
        <v>49</v>
      </c>
      <c r="C239" t="s">
        <v>34</v>
      </c>
      <c r="D239">
        <v>881.33</v>
      </c>
      <c r="E239">
        <f t="shared" si="22"/>
        <v>0.88133000000000006</v>
      </c>
      <c r="F239">
        <f>IFERROR(E239,0)</f>
        <v>0.88133000000000006</v>
      </c>
      <c r="G239">
        <v>1255754.24</v>
      </c>
      <c r="H239">
        <v>0</v>
      </c>
      <c r="I239" s="1">
        <v>45154</v>
      </c>
      <c r="J239">
        <f t="shared" si="23"/>
        <v>2023</v>
      </c>
    </row>
    <row r="240" spans="1:10" ht="14.55" hidden="1" customHeight="1" x14ac:dyDescent="0.3">
      <c r="A240" t="s">
        <v>65</v>
      </c>
      <c r="C240" t="s">
        <v>24</v>
      </c>
      <c r="D240">
        <v>4238.17</v>
      </c>
      <c r="E240">
        <f t="shared" si="22"/>
        <v>4.2381700000000002</v>
      </c>
      <c r="G240">
        <v>4634847.45</v>
      </c>
      <c r="H240">
        <v>7376.54</v>
      </c>
      <c r="I240" s="1">
        <v>45296</v>
      </c>
      <c r="J240">
        <f t="shared" si="23"/>
        <v>2024</v>
      </c>
    </row>
    <row r="241" spans="1:10" hidden="1" x14ac:dyDescent="0.3">
      <c r="A241" t="s">
        <v>90</v>
      </c>
      <c r="B241" t="s">
        <v>49</v>
      </c>
      <c r="C241" t="s">
        <v>24</v>
      </c>
      <c r="E241">
        <f t="shared" si="22"/>
        <v>0</v>
      </c>
      <c r="F241">
        <f t="shared" ref="F241:F252" si="26">IFERROR(E241,0)</f>
        <v>0</v>
      </c>
      <c r="H241">
        <v>33771.97</v>
      </c>
      <c r="I241" s="1">
        <v>45019</v>
      </c>
      <c r="J241">
        <f t="shared" si="23"/>
        <v>2023</v>
      </c>
    </row>
    <row r="242" spans="1:10" hidden="1" x14ac:dyDescent="0.3">
      <c r="A242" t="s">
        <v>39</v>
      </c>
      <c r="B242" t="s">
        <v>55</v>
      </c>
      <c r="C242" t="s">
        <v>72</v>
      </c>
      <c r="D242" t="s">
        <v>59</v>
      </c>
      <c r="E242" t="e">
        <f t="shared" si="22"/>
        <v>#VALUE!</v>
      </c>
      <c r="F242">
        <f t="shared" si="26"/>
        <v>0</v>
      </c>
      <c r="H242">
        <v>1423.32</v>
      </c>
      <c r="I242" s="1">
        <v>45298</v>
      </c>
      <c r="J242">
        <f t="shared" si="23"/>
        <v>2024</v>
      </c>
    </row>
    <row r="243" spans="1:10" x14ac:dyDescent="0.3">
      <c r="A243" t="s">
        <v>44</v>
      </c>
      <c r="B243" t="s">
        <v>22</v>
      </c>
      <c r="C243" t="s">
        <v>24</v>
      </c>
      <c r="D243">
        <v>896.32</v>
      </c>
      <c r="E243">
        <f t="shared" si="22"/>
        <v>0.89632000000000001</v>
      </c>
      <c r="F243">
        <f t="shared" si="26"/>
        <v>0.89632000000000001</v>
      </c>
      <c r="G243">
        <v>2432005.13</v>
      </c>
      <c r="H243">
        <v>70408.98</v>
      </c>
      <c r="I243" s="1">
        <v>45241</v>
      </c>
      <c r="J243">
        <f t="shared" si="23"/>
        <v>2023</v>
      </c>
    </row>
    <row r="244" spans="1:10" x14ac:dyDescent="0.3">
      <c r="A244" t="s">
        <v>65</v>
      </c>
      <c r="B244" t="s">
        <v>22</v>
      </c>
      <c r="C244" t="s">
        <v>24</v>
      </c>
      <c r="D244">
        <v>3947.28</v>
      </c>
      <c r="E244">
        <f t="shared" si="22"/>
        <v>3.9472800000000001</v>
      </c>
      <c r="F244">
        <f t="shared" si="26"/>
        <v>3.9472800000000001</v>
      </c>
      <c r="G244">
        <v>4814694.78</v>
      </c>
      <c r="H244">
        <v>40006.120000000003</v>
      </c>
      <c r="I244" s="1">
        <v>45047</v>
      </c>
      <c r="J244">
        <f t="shared" si="23"/>
        <v>2023</v>
      </c>
    </row>
    <row r="245" spans="1:10" x14ac:dyDescent="0.3">
      <c r="A245" t="s">
        <v>39</v>
      </c>
      <c r="B245" t="s">
        <v>63</v>
      </c>
      <c r="C245" t="s">
        <v>34</v>
      </c>
      <c r="D245">
        <v>4933.01</v>
      </c>
      <c r="E245">
        <f t="shared" si="22"/>
        <v>4.9330100000000003</v>
      </c>
      <c r="F245">
        <f t="shared" si="26"/>
        <v>4.9330100000000003</v>
      </c>
      <c r="G245">
        <v>7877896.5999999996</v>
      </c>
      <c r="H245">
        <v>96603.68</v>
      </c>
      <c r="I245" s="1">
        <v>45034</v>
      </c>
      <c r="J245">
        <f t="shared" si="23"/>
        <v>2023</v>
      </c>
    </row>
    <row r="246" spans="1:10" x14ac:dyDescent="0.3">
      <c r="A246" t="s">
        <v>86</v>
      </c>
      <c r="B246" t="s">
        <v>55</v>
      </c>
      <c r="C246" t="s">
        <v>72</v>
      </c>
      <c r="D246">
        <v>487.49</v>
      </c>
      <c r="E246">
        <f t="shared" si="22"/>
        <v>0.48749000000000003</v>
      </c>
      <c r="F246">
        <f t="shared" si="26"/>
        <v>0.48749000000000003</v>
      </c>
      <c r="G246">
        <v>1662110.02</v>
      </c>
      <c r="H246">
        <v>40310.410000000003</v>
      </c>
      <c r="I246" s="1">
        <v>45163</v>
      </c>
      <c r="J246">
        <f t="shared" si="23"/>
        <v>2023</v>
      </c>
    </row>
    <row r="247" spans="1:10" x14ac:dyDescent="0.3">
      <c r="A247" t="s">
        <v>90</v>
      </c>
      <c r="B247" t="s">
        <v>55</v>
      </c>
      <c r="C247" t="s">
        <v>34</v>
      </c>
      <c r="D247">
        <v>4538.63</v>
      </c>
      <c r="E247">
        <f t="shared" si="22"/>
        <v>4.5386300000000004</v>
      </c>
      <c r="F247">
        <f t="shared" si="26"/>
        <v>4.5386300000000004</v>
      </c>
      <c r="G247">
        <v>1431912.35</v>
      </c>
      <c r="H247">
        <v>41267.03</v>
      </c>
      <c r="I247" s="1">
        <v>45049</v>
      </c>
      <c r="J247">
        <f t="shared" si="23"/>
        <v>2023</v>
      </c>
    </row>
    <row r="248" spans="1:10" hidden="1" x14ac:dyDescent="0.3">
      <c r="A248" t="s">
        <v>65</v>
      </c>
      <c r="B248" t="s">
        <v>32</v>
      </c>
      <c r="C248" t="s">
        <v>34</v>
      </c>
      <c r="D248">
        <v>1013.79</v>
      </c>
      <c r="E248">
        <f t="shared" si="22"/>
        <v>1.01379</v>
      </c>
      <c r="F248">
        <f t="shared" si="26"/>
        <v>1.01379</v>
      </c>
      <c r="G248">
        <v>796516.86</v>
      </c>
      <c r="H248">
        <v>69427.8</v>
      </c>
      <c r="J248">
        <f t="shared" si="23"/>
        <v>1900</v>
      </c>
    </row>
    <row r="249" spans="1:10" x14ac:dyDescent="0.3">
      <c r="A249" t="s">
        <v>31</v>
      </c>
      <c r="B249" t="s">
        <v>49</v>
      </c>
      <c r="C249" t="s">
        <v>72</v>
      </c>
      <c r="D249">
        <v>3485.17</v>
      </c>
      <c r="E249">
        <f t="shared" si="22"/>
        <v>3.4851700000000001</v>
      </c>
      <c r="F249">
        <f t="shared" si="26"/>
        <v>3.4851700000000001</v>
      </c>
      <c r="G249">
        <v>1230278.25</v>
      </c>
      <c r="H249">
        <v>90121.600000000006</v>
      </c>
      <c r="I249" s="1">
        <v>45348</v>
      </c>
      <c r="J249">
        <f t="shared" si="23"/>
        <v>2024</v>
      </c>
    </row>
    <row r="250" spans="1:10" hidden="1" x14ac:dyDescent="0.3">
      <c r="A250" t="s">
        <v>65</v>
      </c>
      <c r="B250" t="s">
        <v>80</v>
      </c>
      <c r="C250" t="s">
        <v>72</v>
      </c>
      <c r="D250">
        <v>523.74</v>
      </c>
      <c r="E250">
        <f t="shared" si="22"/>
        <v>0.52373999999999998</v>
      </c>
      <c r="F250">
        <f t="shared" si="26"/>
        <v>0.52373999999999998</v>
      </c>
      <c r="H250">
        <v>2797.86</v>
      </c>
      <c r="I250" s="1">
        <v>45237</v>
      </c>
      <c r="J250">
        <f t="shared" si="23"/>
        <v>2023</v>
      </c>
    </row>
    <row r="251" spans="1:10" x14ac:dyDescent="0.3">
      <c r="A251" t="s">
        <v>58</v>
      </c>
      <c r="B251" t="s">
        <v>88</v>
      </c>
      <c r="C251" t="s">
        <v>24</v>
      </c>
      <c r="D251">
        <v>3186.83</v>
      </c>
      <c r="E251">
        <f t="shared" si="22"/>
        <v>3.1868300000000001</v>
      </c>
      <c r="F251">
        <f t="shared" si="26"/>
        <v>3.1868300000000001</v>
      </c>
      <c r="G251">
        <v>7041795.4800000004</v>
      </c>
      <c r="H251">
        <v>76489.009999999995</v>
      </c>
      <c r="I251" s="1">
        <v>45120</v>
      </c>
      <c r="J251">
        <f t="shared" si="23"/>
        <v>2023</v>
      </c>
    </row>
    <row r="252" spans="1:10" x14ac:dyDescent="0.3">
      <c r="A252" t="s">
        <v>54</v>
      </c>
      <c r="B252" t="s">
        <v>22</v>
      </c>
      <c r="C252" t="s">
        <v>34</v>
      </c>
      <c r="D252">
        <v>3141.75</v>
      </c>
      <c r="E252">
        <f t="shared" si="22"/>
        <v>3.14175</v>
      </c>
      <c r="F252">
        <f t="shared" si="26"/>
        <v>3.14175</v>
      </c>
      <c r="G252">
        <v>2300972.46</v>
      </c>
      <c r="H252">
        <v>61586.68</v>
      </c>
      <c r="I252" s="1">
        <v>45311</v>
      </c>
      <c r="J252">
        <f t="shared" si="23"/>
        <v>2024</v>
      </c>
    </row>
    <row r="253" spans="1:10" ht="14.55" hidden="1" customHeight="1" x14ac:dyDescent="0.3">
      <c r="A253" t="s">
        <v>31</v>
      </c>
      <c r="B253" t="s">
        <v>49</v>
      </c>
      <c r="D253">
        <v>149.79</v>
      </c>
      <c r="E253">
        <f t="shared" si="22"/>
        <v>0.14978999999999998</v>
      </c>
      <c r="G253">
        <v>13716.35</v>
      </c>
      <c r="H253">
        <v>21199.98</v>
      </c>
      <c r="I253" s="1">
        <v>45057</v>
      </c>
      <c r="J253">
        <f t="shared" si="23"/>
        <v>2023</v>
      </c>
    </row>
    <row r="254" spans="1:10" x14ac:dyDescent="0.3">
      <c r="A254" t="s">
        <v>31</v>
      </c>
      <c r="B254" t="s">
        <v>32</v>
      </c>
      <c r="C254" t="s">
        <v>24</v>
      </c>
      <c r="D254">
        <v>3929.01</v>
      </c>
      <c r="E254">
        <f t="shared" si="22"/>
        <v>3.9290100000000003</v>
      </c>
      <c r="F254">
        <f t="shared" ref="F254:F273" si="27">IFERROR(E254,0)</f>
        <v>3.9290100000000003</v>
      </c>
      <c r="G254">
        <v>5071572.3899999997</v>
      </c>
      <c r="H254">
        <v>83636.800000000003</v>
      </c>
      <c r="I254" s="1">
        <v>45190</v>
      </c>
      <c r="J254">
        <f t="shared" si="23"/>
        <v>2023</v>
      </c>
    </row>
    <row r="255" spans="1:10" x14ac:dyDescent="0.3">
      <c r="A255" t="s">
        <v>21</v>
      </c>
      <c r="B255" t="s">
        <v>63</v>
      </c>
      <c r="C255" t="s">
        <v>24</v>
      </c>
      <c r="D255">
        <v>4527.21</v>
      </c>
      <c r="E255">
        <f t="shared" si="22"/>
        <v>4.5272100000000002</v>
      </c>
      <c r="F255">
        <f t="shared" si="27"/>
        <v>4.5272100000000002</v>
      </c>
      <c r="G255">
        <v>1437614.18</v>
      </c>
      <c r="H255">
        <v>17177.25</v>
      </c>
      <c r="I255" s="1">
        <v>45296</v>
      </c>
      <c r="J255">
        <f t="shared" si="23"/>
        <v>2024</v>
      </c>
    </row>
    <row r="256" spans="1:10" x14ac:dyDescent="0.3">
      <c r="A256" t="s">
        <v>65</v>
      </c>
      <c r="B256" t="s">
        <v>49</v>
      </c>
      <c r="C256" t="s">
        <v>72</v>
      </c>
      <c r="D256">
        <v>2584.9499999999998</v>
      </c>
      <c r="E256">
        <f t="shared" si="22"/>
        <v>2.5849499999999996</v>
      </c>
      <c r="F256">
        <f t="shared" si="27"/>
        <v>2.5849499999999996</v>
      </c>
      <c r="G256">
        <v>7982590.5599999996</v>
      </c>
      <c r="H256">
        <v>63298.67</v>
      </c>
      <c r="I256" s="1">
        <v>45073</v>
      </c>
      <c r="J256">
        <f t="shared" si="23"/>
        <v>2023</v>
      </c>
    </row>
    <row r="257" spans="1:10" x14ac:dyDescent="0.3">
      <c r="A257" t="s">
        <v>90</v>
      </c>
      <c r="B257" t="s">
        <v>78</v>
      </c>
      <c r="C257" t="s">
        <v>34</v>
      </c>
      <c r="D257">
        <v>3036.18</v>
      </c>
      <c r="E257">
        <f t="shared" si="22"/>
        <v>3.0361799999999999</v>
      </c>
      <c r="F257">
        <f t="shared" si="27"/>
        <v>3.0361799999999999</v>
      </c>
      <c r="G257">
        <v>2740046.18</v>
      </c>
      <c r="H257">
        <v>17879.14</v>
      </c>
      <c r="I257" s="1">
        <v>45326</v>
      </c>
      <c r="J257">
        <f t="shared" si="23"/>
        <v>2024</v>
      </c>
    </row>
    <row r="258" spans="1:10" hidden="1" x14ac:dyDescent="0.3">
      <c r="A258" t="s">
        <v>86</v>
      </c>
      <c r="B258" t="s">
        <v>88</v>
      </c>
      <c r="C258" t="s">
        <v>34</v>
      </c>
      <c r="D258">
        <v>1103.3399999999999</v>
      </c>
      <c r="E258">
        <f t="shared" ref="E258:E321" si="28">D258/1000</f>
        <v>1.10334</v>
      </c>
      <c r="F258">
        <f t="shared" si="27"/>
        <v>1.10334</v>
      </c>
      <c r="H258">
        <v>54294.31</v>
      </c>
      <c r="I258" s="1">
        <v>45361</v>
      </c>
      <c r="J258">
        <f t="shared" si="23"/>
        <v>2024</v>
      </c>
    </row>
    <row r="259" spans="1:10" hidden="1" x14ac:dyDescent="0.3">
      <c r="A259" t="s">
        <v>21</v>
      </c>
      <c r="B259" t="s">
        <v>84</v>
      </c>
      <c r="C259" t="s">
        <v>72</v>
      </c>
      <c r="D259">
        <v>851.78</v>
      </c>
      <c r="E259">
        <f t="shared" si="28"/>
        <v>0.85177999999999998</v>
      </c>
      <c r="F259">
        <f t="shared" si="27"/>
        <v>0.85177999999999998</v>
      </c>
      <c r="G259">
        <v>2265355.9300000002</v>
      </c>
      <c r="H259">
        <v>74012.55</v>
      </c>
      <c r="J259">
        <f t="shared" ref="J259:J322" si="29">YEAR(I259)</f>
        <v>1900</v>
      </c>
    </row>
    <row r="260" spans="1:10" x14ac:dyDescent="0.3">
      <c r="A260" t="s">
        <v>86</v>
      </c>
      <c r="B260" t="s">
        <v>88</v>
      </c>
      <c r="C260" t="s">
        <v>34</v>
      </c>
      <c r="D260">
        <v>4075.49</v>
      </c>
      <c r="E260">
        <f t="shared" si="28"/>
        <v>4.0754899999999994</v>
      </c>
      <c r="F260">
        <f t="shared" si="27"/>
        <v>4.0754899999999994</v>
      </c>
      <c r="G260">
        <v>3859088.41</v>
      </c>
      <c r="H260">
        <v>85065.72</v>
      </c>
      <c r="I260" s="1">
        <v>45065</v>
      </c>
      <c r="J260">
        <f t="shared" si="29"/>
        <v>2023</v>
      </c>
    </row>
    <row r="261" spans="1:10" hidden="1" x14ac:dyDescent="0.3">
      <c r="A261" t="s">
        <v>86</v>
      </c>
      <c r="B261" t="s">
        <v>88</v>
      </c>
      <c r="C261" t="s">
        <v>24</v>
      </c>
      <c r="D261">
        <v>2715.95</v>
      </c>
      <c r="E261">
        <f t="shared" si="28"/>
        <v>2.7159499999999999</v>
      </c>
      <c r="F261">
        <f t="shared" si="27"/>
        <v>2.7159499999999999</v>
      </c>
      <c r="G261">
        <v>8347128.4900000002</v>
      </c>
      <c r="H261">
        <v>42882.080000000002</v>
      </c>
      <c r="I261" t="s">
        <v>37</v>
      </c>
      <c r="J261" t="e">
        <f t="shared" si="29"/>
        <v>#VALUE!</v>
      </c>
    </row>
    <row r="262" spans="1:10" x14ac:dyDescent="0.3">
      <c r="A262" t="s">
        <v>44</v>
      </c>
      <c r="B262" t="s">
        <v>55</v>
      </c>
      <c r="C262" t="s">
        <v>24</v>
      </c>
      <c r="D262">
        <v>2043.87</v>
      </c>
      <c r="E262">
        <f t="shared" si="28"/>
        <v>2.0438700000000001</v>
      </c>
      <c r="F262">
        <f t="shared" si="27"/>
        <v>2.0438700000000001</v>
      </c>
      <c r="G262">
        <v>255724.31</v>
      </c>
      <c r="H262">
        <v>55555.46</v>
      </c>
      <c r="I262" s="1">
        <v>45023</v>
      </c>
      <c r="J262">
        <f t="shared" si="29"/>
        <v>2023</v>
      </c>
    </row>
    <row r="263" spans="1:10" hidden="1" x14ac:dyDescent="0.3">
      <c r="A263" t="s">
        <v>86</v>
      </c>
      <c r="B263" t="s">
        <v>55</v>
      </c>
      <c r="C263" t="s">
        <v>24</v>
      </c>
      <c r="D263">
        <v>1548.57</v>
      </c>
      <c r="E263">
        <f t="shared" si="28"/>
        <v>1.54857</v>
      </c>
      <c r="F263">
        <f t="shared" si="27"/>
        <v>1.54857</v>
      </c>
      <c r="I263" s="1">
        <v>45167</v>
      </c>
      <c r="J263">
        <f t="shared" si="29"/>
        <v>2023</v>
      </c>
    </row>
    <row r="264" spans="1:10" x14ac:dyDescent="0.3">
      <c r="A264" t="s">
        <v>48</v>
      </c>
      <c r="B264" t="s">
        <v>40</v>
      </c>
      <c r="C264" t="s">
        <v>24</v>
      </c>
      <c r="D264">
        <v>3248.44</v>
      </c>
      <c r="E264">
        <f t="shared" si="28"/>
        <v>3.24844</v>
      </c>
      <c r="F264">
        <f t="shared" si="27"/>
        <v>3.24844</v>
      </c>
      <c r="G264">
        <v>1608107.74</v>
      </c>
      <c r="H264">
        <v>45414.04</v>
      </c>
      <c r="I264" s="1">
        <v>45134</v>
      </c>
      <c r="J264">
        <f t="shared" si="29"/>
        <v>2023</v>
      </c>
    </row>
    <row r="265" spans="1:10" x14ac:dyDescent="0.3">
      <c r="A265" t="s">
        <v>54</v>
      </c>
      <c r="B265" t="s">
        <v>22</v>
      </c>
      <c r="C265" t="s">
        <v>72</v>
      </c>
      <c r="D265">
        <v>2762.19</v>
      </c>
      <c r="E265">
        <f t="shared" si="28"/>
        <v>2.7621899999999999</v>
      </c>
      <c r="F265">
        <f t="shared" si="27"/>
        <v>2.7621899999999999</v>
      </c>
      <c r="G265">
        <v>7153563.8600000003</v>
      </c>
      <c r="H265">
        <v>86484.22</v>
      </c>
      <c r="I265" s="1">
        <v>45050</v>
      </c>
      <c r="J265">
        <f t="shared" si="29"/>
        <v>2023</v>
      </c>
    </row>
    <row r="266" spans="1:10" x14ac:dyDescent="0.3">
      <c r="A266" t="s">
        <v>86</v>
      </c>
      <c r="B266" t="s">
        <v>63</v>
      </c>
      <c r="C266" t="s">
        <v>24</v>
      </c>
      <c r="D266">
        <v>4514.63</v>
      </c>
      <c r="E266">
        <f t="shared" si="28"/>
        <v>4.5146300000000004</v>
      </c>
      <c r="F266">
        <f t="shared" si="27"/>
        <v>4.5146300000000004</v>
      </c>
      <c r="G266">
        <v>9138680.1799999997</v>
      </c>
      <c r="H266">
        <v>84020.57</v>
      </c>
      <c r="I266" s="1">
        <v>45248</v>
      </c>
      <c r="J266">
        <f t="shared" si="29"/>
        <v>2023</v>
      </c>
    </row>
    <row r="267" spans="1:10" x14ac:dyDescent="0.3">
      <c r="A267" t="s">
        <v>58</v>
      </c>
      <c r="B267" t="s">
        <v>88</v>
      </c>
      <c r="C267" t="s">
        <v>72</v>
      </c>
      <c r="D267">
        <v>4590.53</v>
      </c>
      <c r="E267">
        <f t="shared" si="28"/>
        <v>4.5905299999999993</v>
      </c>
      <c r="F267">
        <f t="shared" si="27"/>
        <v>4.5905299999999993</v>
      </c>
      <c r="G267">
        <v>920559.18</v>
      </c>
      <c r="H267">
        <v>54307.64</v>
      </c>
      <c r="I267" s="1">
        <v>45057</v>
      </c>
      <c r="J267">
        <f t="shared" si="29"/>
        <v>2023</v>
      </c>
    </row>
    <row r="268" spans="1:10" x14ac:dyDescent="0.3">
      <c r="A268" t="s">
        <v>31</v>
      </c>
      <c r="B268" t="s">
        <v>63</v>
      </c>
      <c r="C268" t="s">
        <v>24</v>
      </c>
      <c r="D268">
        <v>3131.54</v>
      </c>
      <c r="E268">
        <f t="shared" si="28"/>
        <v>3.1315399999999998</v>
      </c>
      <c r="F268">
        <f t="shared" si="27"/>
        <v>3.1315399999999998</v>
      </c>
      <c r="G268">
        <v>7407156.8200000003</v>
      </c>
      <c r="H268">
        <v>49129.75</v>
      </c>
      <c r="I268" s="1">
        <v>45019</v>
      </c>
      <c r="J268">
        <f t="shared" si="29"/>
        <v>2023</v>
      </c>
    </row>
    <row r="269" spans="1:10" hidden="1" x14ac:dyDescent="0.3">
      <c r="A269" t="s">
        <v>39</v>
      </c>
      <c r="B269" t="s">
        <v>32</v>
      </c>
      <c r="C269" t="s">
        <v>24</v>
      </c>
      <c r="D269">
        <v>2168.88</v>
      </c>
      <c r="E269">
        <f t="shared" si="28"/>
        <v>2.1688800000000001</v>
      </c>
      <c r="F269">
        <f t="shared" si="27"/>
        <v>2.1688800000000001</v>
      </c>
      <c r="H269">
        <v>76760.820000000007</v>
      </c>
      <c r="I269" s="1">
        <v>45268</v>
      </c>
      <c r="J269">
        <f t="shared" si="29"/>
        <v>2023</v>
      </c>
    </row>
    <row r="270" spans="1:10" x14ac:dyDescent="0.3">
      <c r="A270" t="s">
        <v>65</v>
      </c>
      <c r="B270" t="s">
        <v>32</v>
      </c>
      <c r="C270" t="s">
        <v>72</v>
      </c>
      <c r="D270">
        <v>2611.9899999999998</v>
      </c>
      <c r="E270">
        <f t="shared" si="28"/>
        <v>2.6119899999999996</v>
      </c>
      <c r="F270">
        <f t="shared" si="27"/>
        <v>2.6119899999999996</v>
      </c>
      <c r="G270">
        <v>3930896.33</v>
      </c>
      <c r="H270">
        <v>2948.35</v>
      </c>
      <c r="I270" s="1">
        <v>45346</v>
      </c>
      <c r="J270">
        <f t="shared" si="29"/>
        <v>2024</v>
      </c>
    </row>
    <row r="271" spans="1:10" x14ac:dyDescent="0.3">
      <c r="A271" t="s">
        <v>90</v>
      </c>
      <c r="B271" t="s">
        <v>22</v>
      </c>
      <c r="C271" t="s">
        <v>34</v>
      </c>
      <c r="D271">
        <v>1974.6</v>
      </c>
      <c r="E271">
        <f t="shared" si="28"/>
        <v>1.9745999999999999</v>
      </c>
      <c r="F271">
        <f t="shared" si="27"/>
        <v>1.9745999999999999</v>
      </c>
      <c r="G271">
        <v>761344.15</v>
      </c>
      <c r="H271">
        <v>3573.69</v>
      </c>
      <c r="I271" s="1">
        <v>45034</v>
      </c>
      <c r="J271">
        <f t="shared" si="29"/>
        <v>2023</v>
      </c>
    </row>
    <row r="272" spans="1:10" hidden="1" x14ac:dyDescent="0.3">
      <c r="A272" t="s">
        <v>86</v>
      </c>
      <c r="B272" t="s">
        <v>78</v>
      </c>
      <c r="C272" t="s">
        <v>34</v>
      </c>
      <c r="D272">
        <v>4521.72</v>
      </c>
      <c r="E272">
        <f t="shared" si="28"/>
        <v>4.5217200000000002</v>
      </c>
      <c r="F272">
        <f t="shared" si="27"/>
        <v>4.5217200000000002</v>
      </c>
      <c r="H272" t="s">
        <v>37</v>
      </c>
      <c r="I272" s="1">
        <v>45200</v>
      </c>
      <c r="J272">
        <f t="shared" si="29"/>
        <v>2023</v>
      </c>
    </row>
    <row r="273" spans="1:10" x14ac:dyDescent="0.3">
      <c r="A273" t="s">
        <v>90</v>
      </c>
      <c r="B273" t="s">
        <v>78</v>
      </c>
      <c r="C273" t="s">
        <v>24</v>
      </c>
      <c r="D273">
        <v>2604.7399999999998</v>
      </c>
      <c r="E273">
        <f t="shared" si="28"/>
        <v>2.6047399999999996</v>
      </c>
      <c r="F273">
        <f t="shared" si="27"/>
        <v>2.6047399999999996</v>
      </c>
      <c r="G273">
        <v>4512102.54</v>
      </c>
      <c r="H273">
        <v>50912.800000000003</v>
      </c>
      <c r="I273" s="1">
        <v>45092</v>
      </c>
      <c r="J273">
        <f t="shared" si="29"/>
        <v>2023</v>
      </c>
    </row>
    <row r="274" spans="1:10" ht="14.55" hidden="1" customHeight="1" x14ac:dyDescent="0.3">
      <c r="A274" t="s">
        <v>65</v>
      </c>
      <c r="C274" t="s">
        <v>24</v>
      </c>
      <c r="D274">
        <v>2522.91</v>
      </c>
      <c r="E274">
        <f t="shared" si="28"/>
        <v>2.52291</v>
      </c>
      <c r="G274">
        <v>5098068.46</v>
      </c>
      <c r="H274">
        <v>48522.86</v>
      </c>
      <c r="I274" s="1">
        <v>45142</v>
      </c>
      <c r="J274">
        <f t="shared" si="29"/>
        <v>2023</v>
      </c>
    </row>
    <row r="275" spans="1:10" x14ac:dyDescent="0.3">
      <c r="A275" t="s">
        <v>65</v>
      </c>
      <c r="B275" t="s">
        <v>78</v>
      </c>
      <c r="C275" t="s">
        <v>24</v>
      </c>
      <c r="D275">
        <v>3561.07</v>
      </c>
      <c r="E275">
        <f t="shared" si="28"/>
        <v>3.56107</v>
      </c>
      <c r="F275">
        <f t="shared" ref="F275:F286" si="30">IFERROR(E275,0)</f>
        <v>3.56107</v>
      </c>
      <c r="G275">
        <v>1508710.69</v>
      </c>
      <c r="H275">
        <v>41747</v>
      </c>
      <c r="I275" s="1">
        <v>45334</v>
      </c>
      <c r="J275">
        <f t="shared" si="29"/>
        <v>2024</v>
      </c>
    </row>
    <row r="276" spans="1:10" x14ac:dyDescent="0.3">
      <c r="A276" t="s">
        <v>90</v>
      </c>
      <c r="B276" t="s">
        <v>63</v>
      </c>
      <c r="C276" t="s">
        <v>34</v>
      </c>
      <c r="D276">
        <v>4531.8</v>
      </c>
      <c r="E276">
        <f t="shared" si="28"/>
        <v>4.5318000000000005</v>
      </c>
      <c r="F276">
        <f t="shared" si="30"/>
        <v>4.5318000000000005</v>
      </c>
      <c r="G276">
        <v>1157813.72</v>
      </c>
      <c r="H276">
        <v>63767.3</v>
      </c>
      <c r="I276" s="1">
        <v>45093</v>
      </c>
      <c r="J276">
        <f t="shared" si="29"/>
        <v>2023</v>
      </c>
    </row>
    <row r="277" spans="1:10" x14ac:dyDescent="0.3">
      <c r="A277" t="s">
        <v>65</v>
      </c>
      <c r="B277" t="s">
        <v>88</v>
      </c>
      <c r="C277" t="s">
        <v>72</v>
      </c>
      <c r="D277">
        <v>882.25</v>
      </c>
      <c r="E277">
        <f t="shared" si="28"/>
        <v>0.88224999999999998</v>
      </c>
      <c r="F277">
        <f t="shared" si="30"/>
        <v>0.88224999999999998</v>
      </c>
      <c r="G277">
        <v>288317.36</v>
      </c>
      <c r="H277">
        <v>55220.69</v>
      </c>
      <c r="I277" s="1">
        <v>45161</v>
      </c>
      <c r="J277">
        <f t="shared" si="29"/>
        <v>2023</v>
      </c>
    </row>
    <row r="278" spans="1:10" x14ac:dyDescent="0.3">
      <c r="A278" t="s">
        <v>48</v>
      </c>
      <c r="B278" t="s">
        <v>22</v>
      </c>
      <c r="C278" t="s">
        <v>72</v>
      </c>
      <c r="D278">
        <v>1466.93</v>
      </c>
      <c r="E278">
        <f t="shared" si="28"/>
        <v>1.4669300000000001</v>
      </c>
      <c r="F278">
        <f t="shared" si="30"/>
        <v>1.4669300000000001</v>
      </c>
      <c r="G278">
        <v>422067.45</v>
      </c>
      <c r="H278">
        <v>21060.94</v>
      </c>
      <c r="I278" s="1">
        <v>45140</v>
      </c>
      <c r="J278">
        <f t="shared" si="29"/>
        <v>2023</v>
      </c>
    </row>
    <row r="279" spans="1:10" x14ac:dyDescent="0.3">
      <c r="A279" t="s">
        <v>86</v>
      </c>
      <c r="B279" t="s">
        <v>63</v>
      </c>
      <c r="C279" t="s">
        <v>72</v>
      </c>
      <c r="D279">
        <v>2834.75</v>
      </c>
      <c r="E279">
        <f t="shared" si="28"/>
        <v>2.8347500000000001</v>
      </c>
      <c r="F279">
        <f t="shared" si="30"/>
        <v>2.8347500000000001</v>
      </c>
      <c r="G279">
        <v>4893277.42</v>
      </c>
      <c r="H279">
        <v>63740.58</v>
      </c>
      <c r="I279" s="1">
        <v>45361</v>
      </c>
      <c r="J279">
        <f t="shared" si="29"/>
        <v>2024</v>
      </c>
    </row>
    <row r="280" spans="1:10" x14ac:dyDescent="0.3">
      <c r="A280" t="s">
        <v>90</v>
      </c>
      <c r="B280" t="s">
        <v>84</v>
      </c>
      <c r="C280" t="s">
        <v>34</v>
      </c>
      <c r="D280">
        <v>3767.98</v>
      </c>
      <c r="E280">
        <f t="shared" si="28"/>
        <v>3.7679800000000001</v>
      </c>
      <c r="F280">
        <f t="shared" si="30"/>
        <v>3.7679800000000001</v>
      </c>
      <c r="G280">
        <v>2526053.79</v>
      </c>
      <c r="H280">
        <v>0</v>
      </c>
      <c r="I280" s="1">
        <v>45055</v>
      </c>
      <c r="J280">
        <f t="shared" si="29"/>
        <v>2023</v>
      </c>
    </row>
    <row r="281" spans="1:10" hidden="1" x14ac:dyDescent="0.3">
      <c r="A281" t="s">
        <v>90</v>
      </c>
      <c r="B281" t="s">
        <v>32</v>
      </c>
      <c r="C281" t="s">
        <v>34</v>
      </c>
      <c r="D281">
        <v>4334.71</v>
      </c>
      <c r="E281">
        <f t="shared" si="28"/>
        <v>4.3347100000000003</v>
      </c>
      <c r="F281">
        <f t="shared" si="30"/>
        <v>4.3347100000000003</v>
      </c>
      <c r="H281">
        <v>74076.429999999993</v>
      </c>
      <c r="I281" s="1">
        <v>45243</v>
      </c>
      <c r="J281">
        <f t="shared" si="29"/>
        <v>2023</v>
      </c>
    </row>
    <row r="282" spans="1:10" x14ac:dyDescent="0.3">
      <c r="A282" t="s">
        <v>44</v>
      </c>
      <c r="B282" t="s">
        <v>32</v>
      </c>
      <c r="C282" t="s">
        <v>24</v>
      </c>
      <c r="D282">
        <v>2819.5</v>
      </c>
      <c r="E282">
        <f t="shared" si="28"/>
        <v>2.8195000000000001</v>
      </c>
      <c r="F282">
        <f t="shared" si="30"/>
        <v>2.8195000000000001</v>
      </c>
      <c r="G282">
        <v>3411350.27</v>
      </c>
      <c r="H282">
        <v>67510.37</v>
      </c>
      <c r="I282" s="1">
        <v>45372</v>
      </c>
      <c r="J282">
        <f t="shared" si="29"/>
        <v>2024</v>
      </c>
    </row>
    <row r="283" spans="1:10" x14ac:dyDescent="0.3">
      <c r="A283" t="s">
        <v>44</v>
      </c>
      <c r="B283" t="s">
        <v>78</v>
      </c>
      <c r="C283" t="s">
        <v>72</v>
      </c>
      <c r="D283">
        <v>1372.39</v>
      </c>
      <c r="E283">
        <f t="shared" si="28"/>
        <v>1.37239</v>
      </c>
      <c r="F283">
        <f t="shared" si="30"/>
        <v>1.37239</v>
      </c>
      <c r="G283">
        <v>605281.36</v>
      </c>
      <c r="H283">
        <v>55696.23</v>
      </c>
      <c r="I283" s="1">
        <v>45108</v>
      </c>
      <c r="J283">
        <f t="shared" si="29"/>
        <v>2023</v>
      </c>
    </row>
    <row r="284" spans="1:10" x14ac:dyDescent="0.3">
      <c r="A284" t="s">
        <v>65</v>
      </c>
      <c r="B284" t="s">
        <v>80</v>
      </c>
      <c r="C284" t="s">
        <v>34</v>
      </c>
      <c r="D284">
        <v>1284.1600000000001</v>
      </c>
      <c r="E284">
        <f t="shared" si="28"/>
        <v>1.2841600000000002</v>
      </c>
      <c r="F284">
        <f t="shared" si="30"/>
        <v>1.2841600000000002</v>
      </c>
      <c r="G284">
        <v>1360870.07</v>
      </c>
      <c r="H284">
        <v>39374.050000000003</v>
      </c>
      <c r="I284" s="1">
        <v>45248</v>
      </c>
      <c r="J284">
        <f t="shared" si="29"/>
        <v>2023</v>
      </c>
    </row>
    <row r="285" spans="1:10" x14ac:dyDescent="0.3">
      <c r="A285" t="s">
        <v>44</v>
      </c>
      <c r="B285" t="s">
        <v>49</v>
      </c>
      <c r="C285" t="s">
        <v>34</v>
      </c>
      <c r="D285">
        <v>3015.61</v>
      </c>
      <c r="E285">
        <f t="shared" si="28"/>
        <v>3.0156100000000001</v>
      </c>
      <c r="F285">
        <f t="shared" si="30"/>
        <v>3.0156100000000001</v>
      </c>
      <c r="G285">
        <v>982602.44</v>
      </c>
      <c r="H285">
        <v>89848.75</v>
      </c>
      <c r="I285" s="1">
        <v>45123</v>
      </c>
      <c r="J285">
        <f t="shared" si="29"/>
        <v>2023</v>
      </c>
    </row>
    <row r="286" spans="1:10" hidden="1" x14ac:dyDescent="0.3">
      <c r="A286" t="s">
        <v>31</v>
      </c>
      <c r="B286" t="s">
        <v>32</v>
      </c>
      <c r="C286" t="s">
        <v>34</v>
      </c>
      <c r="D286">
        <v>2981.19</v>
      </c>
      <c r="E286">
        <f t="shared" si="28"/>
        <v>2.9811900000000002</v>
      </c>
      <c r="F286">
        <f t="shared" si="30"/>
        <v>2.9811900000000002</v>
      </c>
      <c r="G286">
        <v>890352.67</v>
      </c>
      <c r="H286">
        <v>25935.58</v>
      </c>
      <c r="I286" t="s">
        <v>37</v>
      </c>
      <c r="J286" t="e">
        <f t="shared" si="29"/>
        <v>#VALUE!</v>
      </c>
    </row>
    <row r="287" spans="1:10" ht="14.55" hidden="1" customHeight="1" x14ac:dyDescent="0.3">
      <c r="B287" t="s">
        <v>84</v>
      </c>
      <c r="C287" t="s">
        <v>34</v>
      </c>
      <c r="D287">
        <v>851.29</v>
      </c>
      <c r="E287">
        <f t="shared" si="28"/>
        <v>0.85128999999999999</v>
      </c>
      <c r="G287">
        <v>794087.57</v>
      </c>
      <c r="H287">
        <v>43895.81</v>
      </c>
      <c r="I287" s="1">
        <v>45288</v>
      </c>
      <c r="J287">
        <f t="shared" si="29"/>
        <v>2023</v>
      </c>
    </row>
    <row r="288" spans="1:10" x14ac:dyDescent="0.3">
      <c r="A288" t="s">
        <v>39</v>
      </c>
      <c r="B288" t="s">
        <v>32</v>
      </c>
      <c r="C288" t="s">
        <v>72</v>
      </c>
      <c r="D288">
        <v>1569.39</v>
      </c>
      <c r="E288">
        <f t="shared" si="28"/>
        <v>1.5693900000000001</v>
      </c>
      <c r="F288">
        <f t="shared" ref="F288:F293" si="31">IFERROR(E288,0)</f>
        <v>1.5693900000000001</v>
      </c>
      <c r="G288">
        <v>67947.37</v>
      </c>
      <c r="H288">
        <v>41581.019999999997</v>
      </c>
      <c r="I288" s="1">
        <v>45042</v>
      </c>
      <c r="J288">
        <f t="shared" si="29"/>
        <v>2023</v>
      </c>
    </row>
    <row r="289" spans="1:10" x14ac:dyDescent="0.3">
      <c r="A289" t="s">
        <v>65</v>
      </c>
      <c r="B289" t="s">
        <v>88</v>
      </c>
      <c r="C289" t="s">
        <v>24</v>
      </c>
      <c r="D289">
        <v>1834.54</v>
      </c>
      <c r="E289">
        <f t="shared" si="28"/>
        <v>1.8345400000000001</v>
      </c>
      <c r="F289">
        <f t="shared" si="31"/>
        <v>1.8345400000000001</v>
      </c>
      <c r="G289">
        <v>1452460.35</v>
      </c>
      <c r="H289">
        <v>46516.9</v>
      </c>
      <c r="I289" s="1">
        <v>45371</v>
      </c>
      <c r="J289">
        <f t="shared" si="29"/>
        <v>2024</v>
      </c>
    </row>
    <row r="290" spans="1:10" hidden="1" x14ac:dyDescent="0.3">
      <c r="A290" t="s">
        <v>21</v>
      </c>
      <c r="B290" t="s">
        <v>55</v>
      </c>
      <c r="C290" t="s">
        <v>24</v>
      </c>
      <c r="D290">
        <v>2004.73</v>
      </c>
      <c r="E290">
        <f t="shared" si="28"/>
        <v>2.0047299999999999</v>
      </c>
      <c r="F290">
        <f t="shared" si="31"/>
        <v>2.0047299999999999</v>
      </c>
      <c r="G290">
        <v>1129555.0900000001</v>
      </c>
      <c r="I290" s="1">
        <v>45056</v>
      </c>
      <c r="J290">
        <f t="shared" si="29"/>
        <v>2023</v>
      </c>
    </row>
    <row r="291" spans="1:10" x14ac:dyDescent="0.3">
      <c r="A291" t="s">
        <v>90</v>
      </c>
      <c r="B291" t="s">
        <v>80</v>
      </c>
      <c r="C291" t="s">
        <v>24</v>
      </c>
      <c r="D291">
        <v>4423.1099999999997</v>
      </c>
      <c r="E291">
        <f t="shared" si="28"/>
        <v>4.4231099999999994</v>
      </c>
      <c r="F291">
        <f t="shared" si="31"/>
        <v>4.4231099999999994</v>
      </c>
      <c r="G291">
        <v>7103514.6600000001</v>
      </c>
      <c r="H291">
        <v>0</v>
      </c>
      <c r="I291" s="1">
        <v>45086</v>
      </c>
      <c r="J291">
        <f t="shared" si="29"/>
        <v>2023</v>
      </c>
    </row>
    <row r="292" spans="1:10" x14ac:dyDescent="0.3">
      <c r="A292" t="s">
        <v>39</v>
      </c>
      <c r="B292" t="s">
        <v>63</v>
      </c>
      <c r="C292" t="s">
        <v>34</v>
      </c>
      <c r="D292">
        <v>4234.83</v>
      </c>
      <c r="E292">
        <f t="shared" si="28"/>
        <v>4.2348299999999997</v>
      </c>
      <c r="F292">
        <f t="shared" si="31"/>
        <v>4.2348299999999997</v>
      </c>
      <c r="G292">
        <v>4962963.28</v>
      </c>
      <c r="H292">
        <v>81823.710000000006</v>
      </c>
      <c r="I292" s="1">
        <v>45121</v>
      </c>
      <c r="J292">
        <f t="shared" si="29"/>
        <v>2023</v>
      </c>
    </row>
    <row r="293" spans="1:10" x14ac:dyDescent="0.3">
      <c r="A293" t="s">
        <v>86</v>
      </c>
      <c r="B293" t="s">
        <v>32</v>
      </c>
      <c r="C293" t="s">
        <v>34</v>
      </c>
      <c r="D293">
        <v>1902.54</v>
      </c>
      <c r="E293">
        <f t="shared" si="28"/>
        <v>1.9025399999999999</v>
      </c>
      <c r="F293">
        <f t="shared" si="31"/>
        <v>1.9025399999999999</v>
      </c>
      <c r="G293">
        <v>5091139.96</v>
      </c>
      <c r="H293">
        <v>64874.78</v>
      </c>
      <c r="I293" s="1">
        <v>45314</v>
      </c>
      <c r="J293">
        <f t="shared" si="29"/>
        <v>2024</v>
      </c>
    </row>
    <row r="294" spans="1:10" ht="14.55" hidden="1" customHeight="1" x14ac:dyDescent="0.3">
      <c r="B294" t="s">
        <v>49</v>
      </c>
      <c r="C294" t="s">
        <v>34</v>
      </c>
      <c r="D294">
        <v>2387.94</v>
      </c>
      <c r="E294">
        <f t="shared" si="28"/>
        <v>2.38794</v>
      </c>
      <c r="G294">
        <v>1948346.99</v>
      </c>
      <c r="H294">
        <v>46172.66</v>
      </c>
      <c r="I294" s="1">
        <v>45350</v>
      </c>
      <c r="J294">
        <f t="shared" si="29"/>
        <v>2024</v>
      </c>
    </row>
    <row r="295" spans="1:10" ht="14.55" hidden="1" customHeight="1" x14ac:dyDescent="0.3">
      <c r="A295" t="s">
        <v>86</v>
      </c>
      <c r="C295" t="s">
        <v>24</v>
      </c>
      <c r="D295">
        <v>1538.86</v>
      </c>
      <c r="E295">
        <f t="shared" si="28"/>
        <v>1.5388599999999999</v>
      </c>
      <c r="G295">
        <v>2481180.92</v>
      </c>
      <c r="H295">
        <v>45725.17</v>
      </c>
      <c r="I295" s="1">
        <v>45254</v>
      </c>
      <c r="J295">
        <f t="shared" si="29"/>
        <v>2023</v>
      </c>
    </row>
    <row r="296" spans="1:10" hidden="1" x14ac:dyDescent="0.3">
      <c r="A296" t="s">
        <v>65</v>
      </c>
      <c r="B296" t="s">
        <v>84</v>
      </c>
      <c r="C296" t="s">
        <v>24</v>
      </c>
      <c r="D296">
        <v>4761.6099999999997</v>
      </c>
      <c r="E296">
        <f t="shared" si="28"/>
        <v>4.7616099999999992</v>
      </c>
      <c r="F296">
        <f t="shared" ref="F296:F315" si="32">IFERROR(E296,0)</f>
        <v>4.7616099999999992</v>
      </c>
      <c r="G296">
        <v>2774714.9</v>
      </c>
      <c r="I296" s="1">
        <v>45354</v>
      </c>
      <c r="J296">
        <f t="shared" si="29"/>
        <v>2024</v>
      </c>
    </row>
    <row r="297" spans="1:10" x14ac:dyDescent="0.3">
      <c r="A297" t="s">
        <v>21</v>
      </c>
      <c r="B297" t="s">
        <v>63</v>
      </c>
      <c r="C297" t="s">
        <v>72</v>
      </c>
      <c r="D297">
        <v>2473.9499999999998</v>
      </c>
      <c r="E297">
        <f t="shared" si="28"/>
        <v>2.4739499999999999</v>
      </c>
      <c r="F297">
        <f t="shared" si="32"/>
        <v>2.4739499999999999</v>
      </c>
      <c r="G297">
        <v>4200170.38</v>
      </c>
      <c r="H297">
        <v>1275.04</v>
      </c>
      <c r="I297" s="1">
        <v>45095</v>
      </c>
      <c r="J297">
        <f t="shared" si="29"/>
        <v>2023</v>
      </c>
    </row>
    <row r="298" spans="1:10" x14ac:dyDescent="0.3">
      <c r="A298" t="s">
        <v>39</v>
      </c>
      <c r="B298" t="s">
        <v>80</v>
      </c>
      <c r="C298" t="s">
        <v>34</v>
      </c>
      <c r="D298">
        <v>2626.62</v>
      </c>
      <c r="E298">
        <f t="shared" si="28"/>
        <v>2.62662</v>
      </c>
      <c r="F298">
        <f t="shared" si="32"/>
        <v>2.62662</v>
      </c>
      <c r="G298">
        <v>840446.96</v>
      </c>
      <c r="H298">
        <v>77961.820000000007</v>
      </c>
      <c r="I298" s="1">
        <v>45353</v>
      </c>
      <c r="J298">
        <f t="shared" si="29"/>
        <v>2024</v>
      </c>
    </row>
    <row r="299" spans="1:10" x14ac:dyDescent="0.3">
      <c r="A299" t="s">
        <v>21</v>
      </c>
      <c r="B299" t="s">
        <v>80</v>
      </c>
      <c r="C299" t="s">
        <v>72</v>
      </c>
      <c r="D299">
        <v>3588.03</v>
      </c>
      <c r="E299">
        <f t="shared" si="28"/>
        <v>3.5880300000000003</v>
      </c>
      <c r="F299">
        <f t="shared" si="32"/>
        <v>3.5880300000000003</v>
      </c>
      <c r="G299">
        <v>9003420.7200000007</v>
      </c>
      <c r="H299">
        <v>32847.9</v>
      </c>
      <c r="I299" s="1">
        <v>45138</v>
      </c>
      <c r="J299">
        <f t="shared" si="29"/>
        <v>2023</v>
      </c>
    </row>
    <row r="300" spans="1:10" x14ac:dyDescent="0.3">
      <c r="A300" t="s">
        <v>31</v>
      </c>
      <c r="B300" t="s">
        <v>22</v>
      </c>
      <c r="C300" t="s">
        <v>34</v>
      </c>
      <c r="D300">
        <v>1780.26</v>
      </c>
      <c r="E300">
        <f t="shared" si="28"/>
        <v>1.78026</v>
      </c>
      <c r="F300">
        <f t="shared" si="32"/>
        <v>1.78026</v>
      </c>
      <c r="G300">
        <v>291666.40000000002</v>
      </c>
      <c r="H300">
        <v>30330.32</v>
      </c>
      <c r="I300" s="1">
        <v>45310</v>
      </c>
      <c r="J300">
        <f t="shared" si="29"/>
        <v>2024</v>
      </c>
    </row>
    <row r="301" spans="1:10" x14ac:dyDescent="0.3">
      <c r="A301" t="s">
        <v>65</v>
      </c>
      <c r="B301" t="s">
        <v>63</v>
      </c>
      <c r="C301" t="s">
        <v>72</v>
      </c>
      <c r="D301">
        <v>4203.3599999999997</v>
      </c>
      <c r="E301">
        <f t="shared" si="28"/>
        <v>4.20336</v>
      </c>
      <c r="F301">
        <f t="shared" si="32"/>
        <v>4.20336</v>
      </c>
      <c r="G301">
        <v>566299.78</v>
      </c>
      <c r="H301">
        <v>16649.88</v>
      </c>
      <c r="I301" s="1">
        <v>45039</v>
      </c>
      <c r="J301">
        <f t="shared" si="29"/>
        <v>2023</v>
      </c>
    </row>
    <row r="302" spans="1:10" x14ac:dyDescent="0.3">
      <c r="A302" t="s">
        <v>54</v>
      </c>
      <c r="B302" t="s">
        <v>40</v>
      </c>
      <c r="C302" t="s">
        <v>34</v>
      </c>
      <c r="D302">
        <v>1643</v>
      </c>
      <c r="E302">
        <f t="shared" si="28"/>
        <v>1.643</v>
      </c>
      <c r="F302">
        <f t="shared" si="32"/>
        <v>1.643</v>
      </c>
      <c r="G302">
        <v>1265267.3999999999</v>
      </c>
      <c r="H302">
        <v>7717.3</v>
      </c>
      <c r="I302" s="1">
        <v>45309</v>
      </c>
      <c r="J302">
        <f t="shared" si="29"/>
        <v>2024</v>
      </c>
    </row>
    <row r="303" spans="1:10" hidden="1" x14ac:dyDescent="0.3">
      <c r="A303" t="s">
        <v>39</v>
      </c>
      <c r="B303" t="s">
        <v>55</v>
      </c>
      <c r="C303" t="s">
        <v>34</v>
      </c>
      <c r="D303" t="s">
        <v>37</v>
      </c>
      <c r="E303" t="e">
        <f t="shared" si="28"/>
        <v>#VALUE!</v>
      </c>
      <c r="F303">
        <f t="shared" si="32"/>
        <v>0</v>
      </c>
      <c r="H303">
        <v>60743.53</v>
      </c>
      <c r="I303" s="1">
        <v>45037</v>
      </c>
      <c r="J303">
        <f t="shared" si="29"/>
        <v>2023</v>
      </c>
    </row>
    <row r="304" spans="1:10" x14ac:dyDescent="0.3">
      <c r="A304" t="s">
        <v>86</v>
      </c>
      <c r="B304" t="s">
        <v>84</v>
      </c>
      <c r="C304" t="s">
        <v>72</v>
      </c>
      <c r="D304">
        <v>1140.8499999999999</v>
      </c>
      <c r="E304">
        <f t="shared" si="28"/>
        <v>1.1408499999999999</v>
      </c>
      <c r="F304">
        <f t="shared" si="32"/>
        <v>1.1408499999999999</v>
      </c>
      <c r="G304">
        <v>479456.02</v>
      </c>
      <c r="H304">
        <v>83401.490000000005</v>
      </c>
      <c r="I304" s="1">
        <v>45121</v>
      </c>
      <c r="J304">
        <f t="shared" si="29"/>
        <v>2023</v>
      </c>
    </row>
    <row r="305" spans="1:10" hidden="1" x14ac:dyDescent="0.3">
      <c r="A305" t="s">
        <v>65</v>
      </c>
      <c r="B305" t="s">
        <v>40</v>
      </c>
      <c r="C305" t="s">
        <v>34</v>
      </c>
      <c r="D305" t="s">
        <v>37</v>
      </c>
      <c r="E305" t="e">
        <f t="shared" si="28"/>
        <v>#VALUE!</v>
      </c>
      <c r="F305">
        <f t="shared" si="32"/>
        <v>0</v>
      </c>
      <c r="H305">
        <v>57502.559999999998</v>
      </c>
      <c r="I305" s="1">
        <v>45148</v>
      </c>
      <c r="J305">
        <f t="shared" si="29"/>
        <v>2023</v>
      </c>
    </row>
    <row r="306" spans="1:10" x14ac:dyDescent="0.3">
      <c r="A306" t="s">
        <v>58</v>
      </c>
      <c r="B306" t="s">
        <v>32</v>
      </c>
      <c r="C306" t="s">
        <v>34</v>
      </c>
      <c r="D306">
        <v>773.61</v>
      </c>
      <c r="E306">
        <f t="shared" si="28"/>
        <v>0.77361000000000002</v>
      </c>
      <c r="F306">
        <f t="shared" si="32"/>
        <v>0.77361000000000002</v>
      </c>
      <c r="G306">
        <v>1904106.72</v>
      </c>
      <c r="H306">
        <v>65244.22</v>
      </c>
      <c r="I306" s="1">
        <v>45119</v>
      </c>
      <c r="J306">
        <f t="shared" si="29"/>
        <v>2023</v>
      </c>
    </row>
    <row r="307" spans="1:10" x14ac:dyDescent="0.3">
      <c r="A307" t="s">
        <v>44</v>
      </c>
      <c r="B307" t="s">
        <v>22</v>
      </c>
      <c r="C307" t="s">
        <v>72</v>
      </c>
      <c r="D307">
        <v>3453.48</v>
      </c>
      <c r="E307">
        <f t="shared" si="28"/>
        <v>3.4534799999999999</v>
      </c>
      <c r="F307">
        <f t="shared" si="32"/>
        <v>3.4534799999999999</v>
      </c>
      <c r="G307">
        <v>12994105.289999999</v>
      </c>
      <c r="H307">
        <v>29825.84</v>
      </c>
      <c r="I307" s="1">
        <v>45279</v>
      </c>
      <c r="J307">
        <f t="shared" si="29"/>
        <v>2023</v>
      </c>
    </row>
    <row r="308" spans="1:10" x14ac:dyDescent="0.3">
      <c r="A308" t="s">
        <v>21</v>
      </c>
      <c r="B308" t="s">
        <v>32</v>
      </c>
      <c r="C308" t="s">
        <v>24</v>
      </c>
      <c r="D308">
        <v>3076.27</v>
      </c>
      <c r="E308">
        <f t="shared" si="28"/>
        <v>3.0762700000000001</v>
      </c>
      <c r="F308">
        <f t="shared" si="32"/>
        <v>3.0762700000000001</v>
      </c>
      <c r="G308">
        <v>6303142.4900000002</v>
      </c>
      <c r="H308">
        <v>30616.36</v>
      </c>
      <c r="I308" s="1">
        <v>45338</v>
      </c>
      <c r="J308">
        <f t="shared" si="29"/>
        <v>2024</v>
      </c>
    </row>
    <row r="309" spans="1:10" x14ac:dyDescent="0.3">
      <c r="A309" t="s">
        <v>58</v>
      </c>
      <c r="B309" t="s">
        <v>78</v>
      </c>
      <c r="C309" t="s">
        <v>24</v>
      </c>
      <c r="D309">
        <v>3647.15</v>
      </c>
      <c r="E309">
        <f t="shared" si="28"/>
        <v>3.6471499999999999</v>
      </c>
      <c r="F309">
        <f t="shared" si="32"/>
        <v>3.6471499999999999</v>
      </c>
      <c r="G309">
        <v>723533.29</v>
      </c>
      <c r="H309">
        <v>72534.59</v>
      </c>
      <c r="I309" s="1">
        <v>45126</v>
      </c>
      <c r="J309">
        <f t="shared" si="29"/>
        <v>2023</v>
      </c>
    </row>
    <row r="310" spans="1:10" hidden="1" x14ac:dyDescent="0.3">
      <c r="A310" t="s">
        <v>65</v>
      </c>
      <c r="B310" t="s">
        <v>84</v>
      </c>
      <c r="C310" t="s">
        <v>34</v>
      </c>
      <c r="D310">
        <v>3225.04</v>
      </c>
      <c r="E310">
        <f t="shared" si="28"/>
        <v>3.2250399999999999</v>
      </c>
      <c r="F310">
        <f t="shared" si="32"/>
        <v>3.2250399999999999</v>
      </c>
      <c r="H310">
        <v>56224.81</v>
      </c>
      <c r="I310" s="1">
        <v>45151</v>
      </c>
      <c r="J310">
        <f t="shared" si="29"/>
        <v>2023</v>
      </c>
    </row>
    <row r="311" spans="1:10" hidden="1" x14ac:dyDescent="0.3">
      <c r="A311" t="s">
        <v>86</v>
      </c>
      <c r="B311" t="s">
        <v>22</v>
      </c>
      <c r="C311" t="s">
        <v>72</v>
      </c>
      <c r="D311">
        <v>3604.82</v>
      </c>
      <c r="E311">
        <f t="shared" si="28"/>
        <v>3.6048200000000001</v>
      </c>
      <c r="F311">
        <f t="shared" si="32"/>
        <v>3.6048200000000001</v>
      </c>
      <c r="H311">
        <v>32302.1</v>
      </c>
      <c r="I311" s="1">
        <v>45068</v>
      </c>
      <c r="J311">
        <f t="shared" si="29"/>
        <v>2023</v>
      </c>
    </row>
    <row r="312" spans="1:10" x14ac:dyDescent="0.3">
      <c r="A312" t="s">
        <v>48</v>
      </c>
      <c r="B312" t="s">
        <v>78</v>
      </c>
      <c r="C312" t="s">
        <v>72</v>
      </c>
      <c r="D312">
        <v>3904.58</v>
      </c>
      <c r="E312">
        <f t="shared" si="28"/>
        <v>3.9045799999999997</v>
      </c>
      <c r="F312">
        <f t="shared" si="32"/>
        <v>3.9045799999999997</v>
      </c>
      <c r="G312">
        <v>13208556.91</v>
      </c>
      <c r="H312">
        <v>0</v>
      </c>
      <c r="I312" s="1">
        <v>45262</v>
      </c>
      <c r="J312">
        <f t="shared" si="29"/>
        <v>2023</v>
      </c>
    </row>
    <row r="313" spans="1:10" x14ac:dyDescent="0.3">
      <c r="A313" t="s">
        <v>48</v>
      </c>
      <c r="B313" t="s">
        <v>88</v>
      </c>
      <c r="C313" t="s">
        <v>34</v>
      </c>
      <c r="D313">
        <v>2386.16</v>
      </c>
      <c r="E313">
        <f t="shared" si="28"/>
        <v>2.3861599999999998</v>
      </c>
      <c r="F313">
        <f t="shared" si="32"/>
        <v>2.3861599999999998</v>
      </c>
      <c r="G313">
        <v>933928.95</v>
      </c>
      <c r="H313">
        <v>16994.63</v>
      </c>
      <c r="I313" s="1">
        <v>45170</v>
      </c>
      <c r="J313">
        <f t="shared" si="29"/>
        <v>2023</v>
      </c>
    </row>
    <row r="314" spans="1:10" x14ac:dyDescent="0.3">
      <c r="A314" t="s">
        <v>58</v>
      </c>
      <c r="B314" t="s">
        <v>78</v>
      </c>
      <c r="C314" t="s">
        <v>34</v>
      </c>
      <c r="D314">
        <v>4950.74</v>
      </c>
      <c r="E314">
        <f t="shared" si="28"/>
        <v>4.9507399999999997</v>
      </c>
      <c r="F314">
        <f t="shared" si="32"/>
        <v>4.9507399999999997</v>
      </c>
      <c r="G314">
        <v>5793652.9900000002</v>
      </c>
      <c r="H314">
        <v>49333.99</v>
      </c>
      <c r="I314" s="1">
        <v>45167</v>
      </c>
      <c r="J314">
        <f t="shared" si="29"/>
        <v>2023</v>
      </c>
    </row>
    <row r="315" spans="1:10" x14ac:dyDescent="0.3">
      <c r="A315" t="s">
        <v>90</v>
      </c>
      <c r="B315" t="s">
        <v>84</v>
      </c>
      <c r="C315" t="s">
        <v>24</v>
      </c>
      <c r="D315">
        <v>4305.74</v>
      </c>
      <c r="E315">
        <f t="shared" si="28"/>
        <v>4.3057400000000001</v>
      </c>
      <c r="F315">
        <f t="shared" si="32"/>
        <v>4.3057400000000001</v>
      </c>
      <c r="G315">
        <v>7851575.4500000002</v>
      </c>
      <c r="H315">
        <v>24109.09</v>
      </c>
      <c r="I315" s="1">
        <v>45318</v>
      </c>
      <c r="J315">
        <f t="shared" si="29"/>
        <v>2024</v>
      </c>
    </row>
    <row r="316" spans="1:10" ht="14.55" hidden="1" customHeight="1" x14ac:dyDescent="0.3">
      <c r="A316" t="s">
        <v>31</v>
      </c>
      <c r="B316" t="s">
        <v>49</v>
      </c>
      <c r="D316">
        <v>3191.22</v>
      </c>
      <c r="E316">
        <f t="shared" si="28"/>
        <v>3.1912199999999999</v>
      </c>
      <c r="G316">
        <v>1297465.48</v>
      </c>
      <c r="H316">
        <v>18741.38</v>
      </c>
      <c r="I316" s="1">
        <v>45065</v>
      </c>
      <c r="J316">
        <f t="shared" si="29"/>
        <v>2023</v>
      </c>
    </row>
    <row r="317" spans="1:10" x14ac:dyDescent="0.3">
      <c r="A317" t="s">
        <v>48</v>
      </c>
      <c r="B317" t="s">
        <v>49</v>
      </c>
      <c r="C317" t="s">
        <v>24</v>
      </c>
      <c r="D317">
        <v>4266.6499999999996</v>
      </c>
      <c r="E317">
        <f t="shared" si="28"/>
        <v>4.2666499999999994</v>
      </c>
      <c r="F317">
        <f t="shared" ref="F317:F323" si="33">IFERROR(E317,0)</f>
        <v>4.2666499999999994</v>
      </c>
      <c r="G317">
        <v>1693252.48</v>
      </c>
      <c r="H317">
        <v>27494.65</v>
      </c>
      <c r="I317" s="1">
        <v>45337</v>
      </c>
      <c r="J317">
        <f t="shared" si="29"/>
        <v>2024</v>
      </c>
    </row>
    <row r="318" spans="1:10" x14ac:dyDescent="0.3">
      <c r="A318" t="s">
        <v>39</v>
      </c>
      <c r="B318" t="s">
        <v>80</v>
      </c>
      <c r="C318" t="s">
        <v>24</v>
      </c>
      <c r="D318">
        <v>3626.43</v>
      </c>
      <c r="E318">
        <f t="shared" si="28"/>
        <v>3.62643</v>
      </c>
      <c r="F318">
        <f t="shared" si="33"/>
        <v>3.62643</v>
      </c>
      <c r="G318">
        <v>4561352.67</v>
      </c>
      <c r="H318">
        <v>46308.99</v>
      </c>
      <c r="I318" s="1">
        <v>45297</v>
      </c>
      <c r="J318">
        <f t="shared" si="29"/>
        <v>2024</v>
      </c>
    </row>
    <row r="319" spans="1:10" x14ac:dyDescent="0.3">
      <c r="A319" t="s">
        <v>31</v>
      </c>
      <c r="B319" t="s">
        <v>80</v>
      </c>
      <c r="C319" t="s">
        <v>72</v>
      </c>
      <c r="D319">
        <v>4167.4799999999996</v>
      </c>
      <c r="E319">
        <f t="shared" si="28"/>
        <v>4.1674799999999994</v>
      </c>
      <c r="F319">
        <f t="shared" si="33"/>
        <v>4.1674799999999994</v>
      </c>
      <c r="G319">
        <v>5073273.4400000004</v>
      </c>
      <c r="H319">
        <v>83994.53</v>
      </c>
      <c r="I319" s="1">
        <v>45318</v>
      </c>
      <c r="J319">
        <f t="shared" si="29"/>
        <v>2024</v>
      </c>
    </row>
    <row r="320" spans="1:10" x14ac:dyDescent="0.3">
      <c r="A320" t="s">
        <v>86</v>
      </c>
      <c r="B320" t="s">
        <v>22</v>
      </c>
      <c r="C320" t="s">
        <v>72</v>
      </c>
      <c r="D320">
        <v>3830.95</v>
      </c>
      <c r="E320">
        <f t="shared" si="28"/>
        <v>3.8309499999999996</v>
      </c>
      <c r="F320">
        <f t="shared" si="33"/>
        <v>3.8309499999999996</v>
      </c>
      <c r="G320">
        <v>1099268.1200000001</v>
      </c>
      <c r="H320">
        <v>22434.5</v>
      </c>
      <c r="I320" s="1">
        <v>45099</v>
      </c>
      <c r="J320">
        <f t="shared" si="29"/>
        <v>2023</v>
      </c>
    </row>
    <row r="321" spans="1:10" x14ac:dyDescent="0.3">
      <c r="A321" t="s">
        <v>58</v>
      </c>
      <c r="B321" t="s">
        <v>32</v>
      </c>
      <c r="C321" t="s">
        <v>24</v>
      </c>
      <c r="D321">
        <v>4611.83</v>
      </c>
      <c r="E321">
        <f t="shared" si="28"/>
        <v>4.6118300000000003</v>
      </c>
      <c r="F321">
        <f t="shared" si="33"/>
        <v>4.6118300000000003</v>
      </c>
      <c r="G321">
        <v>3162960.42</v>
      </c>
      <c r="H321">
        <v>90955.26</v>
      </c>
      <c r="I321" s="1">
        <v>45211</v>
      </c>
      <c r="J321">
        <f t="shared" si="29"/>
        <v>2023</v>
      </c>
    </row>
    <row r="322" spans="1:10" x14ac:dyDescent="0.3">
      <c r="A322" t="s">
        <v>54</v>
      </c>
      <c r="B322" t="s">
        <v>84</v>
      </c>
      <c r="C322" t="s">
        <v>34</v>
      </c>
      <c r="D322">
        <v>1880.09</v>
      </c>
      <c r="E322">
        <f t="shared" ref="E322:E385" si="34">D322/1000</f>
        <v>1.8800899999999998</v>
      </c>
      <c r="F322">
        <f t="shared" si="33"/>
        <v>1.8800899999999998</v>
      </c>
      <c r="G322">
        <v>3055203.4</v>
      </c>
      <c r="H322">
        <v>99050.48</v>
      </c>
      <c r="I322" s="1">
        <v>45061</v>
      </c>
      <c r="J322">
        <f t="shared" si="29"/>
        <v>2023</v>
      </c>
    </row>
    <row r="323" spans="1:10" hidden="1" x14ac:dyDescent="0.3">
      <c r="A323" t="s">
        <v>48</v>
      </c>
      <c r="B323" t="s">
        <v>22</v>
      </c>
      <c r="C323" t="s">
        <v>24</v>
      </c>
      <c r="D323">
        <v>137.77000000000001</v>
      </c>
      <c r="E323">
        <f t="shared" si="34"/>
        <v>0.13777</v>
      </c>
      <c r="F323">
        <f t="shared" si="33"/>
        <v>0.13777</v>
      </c>
      <c r="H323">
        <v>23589.13</v>
      </c>
      <c r="I323" s="1">
        <v>45101</v>
      </c>
      <c r="J323">
        <f t="shared" ref="J323:J386" si="35">YEAR(I323)</f>
        <v>2023</v>
      </c>
    </row>
    <row r="324" spans="1:10" ht="14.55" hidden="1" customHeight="1" x14ac:dyDescent="0.3">
      <c r="A324" t="s">
        <v>44</v>
      </c>
      <c r="B324" t="s">
        <v>63</v>
      </c>
      <c r="D324">
        <v>3243.64</v>
      </c>
      <c r="E324">
        <f t="shared" si="34"/>
        <v>3.2436400000000001</v>
      </c>
      <c r="G324">
        <v>3164540.59</v>
      </c>
      <c r="H324">
        <v>93185.14</v>
      </c>
      <c r="I324" s="1">
        <v>45207</v>
      </c>
      <c r="J324">
        <f t="shared" si="35"/>
        <v>2023</v>
      </c>
    </row>
    <row r="325" spans="1:10" hidden="1" x14ac:dyDescent="0.3">
      <c r="A325" t="s">
        <v>39</v>
      </c>
      <c r="B325" t="s">
        <v>49</v>
      </c>
      <c r="C325" t="s">
        <v>24</v>
      </c>
      <c r="D325">
        <v>1052.81</v>
      </c>
      <c r="E325">
        <f t="shared" si="34"/>
        <v>1.05281</v>
      </c>
      <c r="F325">
        <f t="shared" ref="F325:F343" si="36">IFERROR(E325,0)</f>
        <v>1.05281</v>
      </c>
      <c r="H325">
        <v>51716.09</v>
      </c>
      <c r="I325" s="1">
        <v>45184</v>
      </c>
      <c r="J325">
        <f t="shared" si="35"/>
        <v>2023</v>
      </c>
    </row>
    <row r="326" spans="1:10" x14ac:dyDescent="0.3">
      <c r="A326" t="s">
        <v>58</v>
      </c>
      <c r="B326" t="s">
        <v>40</v>
      </c>
      <c r="C326" t="s">
        <v>34</v>
      </c>
      <c r="D326">
        <v>2268.85</v>
      </c>
      <c r="E326">
        <f t="shared" si="34"/>
        <v>2.26885</v>
      </c>
      <c r="F326">
        <f t="shared" si="36"/>
        <v>2.26885</v>
      </c>
      <c r="G326">
        <v>1594083.12</v>
      </c>
      <c r="H326">
        <v>5463.24</v>
      </c>
      <c r="I326" s="1">
        <v>45141</v>
      </c>
      <c r="J326">
        <f t="shared" si="35"/>
        <v>2023</v>
      </c>
    </row>
    <row r="327" spans="1:10" x14ac:dyDescent="0.3">
      <c r="A327" t="s">
        <v>39</v>
      </c>
      <c r="B327" t="s">
        <v>78</v>
      </c>
      <c r="C327" t="s">
        <v>24</v>
      </c>
      <c r="D327">
        <v>3289.36</v>
      </c>
      <c r="E327">
        <f t="shared" si="34"/>
        <v>3.2893600000000003</v>
      </c>
      <c r="F327">
        <f t="shared" si="36"/>
        <v>3.2893600000000003</v>
      </c>
      <c r="G327">
        <v>3863687.85</v>
      </c>
      <c r="H327">
        <v>65162.16</v>
      </c>
      <c r="I327" s="1">
        <v>45054</v>
      </c>
      <c r="J327">
        <f t="shared" si="35"/>
        <v>2023</v>
      </c>
    </row>
    <row r="328" spans="1:10" x14ac:dyDescent="0.3">
      <c r="A328" t="s">
        <v>48</v>
      </c>
      <c r="B328" t="s">
        <v>32</v>
      </c>
      <c r="C328" t="s">
        <v>72</v>
      </c>
      <c r="D328">
        <v>3757.64</v>
      </c>
      <c r="E328">
        <f t="shared" si="34"/>
        <v>3.7576399999999999</v>
      </c>
      <c r="F328">
        <f t="shared" si="36"/>
        <v>3.7576399999999999</v>
      </c>
      <c r="G328">
        <v>395521.67</v>
      </c>
      <c r="H328">
        <v>71646.960000000006</v>
      </c>
      <c r="I328" s="1">
        <v>45032</v>
      </c>
      <c r="J328">
        <f t="shared" si="35"/>
        <v>2023</v>
      </c>
    </row>
    <row r="329" spans="1:10" x14ac:dyDescent="0.3">
      <c r="A329" t="s">
        <v>39</v>
      </c>
      <c r="B329" t="s">
        <v>32</v>
      </c>
      <c r="C329" t="s">
        <v>24</v>
      </c>
      <c r="D329">
        <v>206.23</v>
      </c>
      <c r="E329">
        <f t="shared" si="34"/>
        <v>0.20623</v>
      </c>
      <c r="F329">
        <f t="shared" si="36"/>
        <v>0.20623</v>
      </c>
      <c r="G329">
        <v>325050.2</v>
      </c>
      <c r="H329">
        <v>26482.66</v>
      </c>
      <c r="I329" s="1">
        <v>45269</v>
      </c>
      <c r="J329">
        <f t="shared" si="35"/>
        <v>2023</v>
      </c>
    </row>
    <row r="330" spans="1:10" hidden="1" x14ac:dyDescent="0.3">
      <c r="A330" t="s">
        <v>86</v>
      </c>
      <c r="B330" t="s">
        <v>80</v>
      </c>
      <c r="C330" t="s">
        <v>34</v>
      </c>
      <c r="D330">
        <v>3187.69</v>
      </c>
      <c r="E330">
        <f t="shared" si="34"/>
        <v>3.1876899999999999</v>
      </c>
      <c r="F330">
        <f t="shared" si="36"/>
        <v>3.1876899999999999</v>
      </c>
      <c r="G330">
        <v>3281862.01</v>
      </c>
      <c r="H330">
        <v>75521.070000000007</v>
      </c>
      <c r="I330" t="s">
        <v>59</v>
      </c>
      <c r="J330" t="e">
        <f t="shared" si="35"/>
        <v>#VALUE!</v>
      </c>
    </row>
    <row r="331" spans="1:10" x14ac:dyDescent="0.3">
      <c r="A331" t="s">
        <v>58</v>
      </c>
      <c r="B331" t="s">
        <v>40</v>
      </c>
      <c r="C331" t="s">
        <v>34</v>
      </c>
      <c r="D331">
        <v>3695.37</v>
      </c>
      <c r="E331">
        <f t="shared" si="34"/>
        <v>3.69537</v>
      </c>
      <c r="F331">
        <f t="shared" si="36"/>
        <v>3.69537</v>
      </c>
      <c r="G331">
        <v>4051197.18</v>
      </c>
      <c r="H331">
        <v>93208.29</v>
      </c>
      <c r="I331" s="1">
        <v>45328</v>
      </c>
      <c r="J331">
        <f t="shared" si="35"/>
        <v>2024</v>
      </c>
    </row>
    <row r="332" spans="1:10" x14ac:dyDescent="0.3">
      <c r="A332" t="s">
        <v>90</v>
      </c>
      <c r="B332" t="s">
        <v>49</v>
      </c>
      <c r="C332" t="s">
        <v>72</v>
      </c>
      <c r="D332">
        <v>2741.68</v>
      </c>
      <c r="E332">
        <f t="shared" si="34"/>
        <v>2.7416799999999997</v>
      </c>
      <c r="F332">
        <f t="shared" si="36"/>
        <v>2.7416799999999997</v>
      </c>
      <c r="G332">
        <v>2280831.2799999998</v>
      </c>
      <c r="H332">
        <v>34179.96</v>
      </c>
      <c r="I332" s="1">
        <v>45097</v>
      </c>
      <c r="J332">
        <f t="shared" si="35"/>
        <v>2023</v>
      </c>
    </row>
    <row r="333" spans="1:10" x14ac:dyDescent="0.3">
      <c r="A333" t="s">
        <v>58</v>
      </c>
      <c r="B333" t="s">
        <v>40</v>
      </c>
      <c r="C333" t="s">
        <v>34</v>
      </c>
      <c r="D333">
        <v>2333.81</v>
      </c>
      <c r="E333">
        <f t="shared" si="34"/>
        <v>2.3338100000000002</v>
      </c>
      <c r="F333">
        <f t="shared" si="36"/>
        <v>2.3338100000000002</v>
      </c>
      <c r="G333">
        <v>2099546.8199999998</v>
      </c>
      <c r="H333">
        <v>30225.119999999999</v>
      </c>
      <c r="I333" s="1">
        <v>45078</v>
      </c>
      <c r="J333">
        <f t="shared" si="35"/>
        <v>2023</v>
      </c>
    </row>
    <row r="334" spans="1:10" hidden="1" x14ac:dyDescent="0.3">
      <c r="A334" t="s">
        <v>48</v>
      </c>
      <c r="B334" t="s">
        <v>78</v>
      </c>
      <c r="C334" t="s">
        <v>34</v>
      </c>
      <c r="D334">
        <v>2443.38</v>
      </c>
      <c r="E334">
        <f t="shared" si="34"/>
        <v>2.4433800000000003</v>
      </c>
      <c r="F334">
        <f t="shared" si="36"/>
        <v>2.4433800000000003</v>
      </c>
      <c r="H334">
        <v>84624.85</v>
      </c>
      <c r="I334" s="1">
        <v>45200</v>
      </c>
      <c r="J334">
        <f t="shared" si="35"/>
        <v>2023</v>
      </c>
    </row>
    <row r="335" spans="1:10" x14ac:dyDescent="0.3">
      <c r="A335" t="s">
        <v>90</v>
      </c>
      <c r="B335" t="s">
        <v>32</v>
      </c>
      <c r="C335" t="s">
        <v>34</v>
      </c>
      <c r="D335">
        <v>4518.04</v>
      </c>
      <c r="E335">
        <f t="shared" si="34"/>
        <v>4.5180400000000001</v>
      </c>
      <c r="F335">
        <f t="shared" si="36"/>
        <v>4.5180400000000001</v>
      </c>
      <c r="G335">
        <v>420660.25</v>
      </c>
      <c r="H335">
        <v>20616.599999999999</v>
      </c>
      <c r="I335" s="1">
        <v>45046</v>
      </c>
      <c r="J335">
        <f t="shared" si="35"/>
        <v>2023</v>
      </c>
    </row>
    <row r="336" spans="1:10" x14ac:dyDescent="0.3">
      <c r="A336" t="s">
        <v>58</v>
      </c>
      <c r="B336" t="s">
        <v>32</v>
      </c>
      <c r="C336" t="s">
        <v>72</v>
      </c>
      <c r="D336">
        <v>1809.07</v>
      </c>
      <c r="E336">
        <f t="shared" si="34"/>
        <v>1.80907</v>
      </c>
      <c r="F336">
        <f t="shared" si="36"/>
        <v>1.80907</v>
      </c>
      <c r="G336">
        <v>2263311.0099999998</v>
      </c>
      <c r="H336">
        <v>94740.89</v>
      </c>
      <c r="I336" s="1">
        <v>45174</v>
      </c>
      <c r="J336">
        <f t="shared" si="35"/>
        <v>2023</v>
      </c>
    </row>
    <row r="337" spans="1:10" x14ac:dyDescent="0.3">
      <c r="A337" t="s">
        <v>90</v>
      </c>
      <c r="B337" t="s">
        <v>84</v>
      </c>
      <c r="C337" t="s">
        <v>34</v>
      </c>
      <c r="D337">
        <v>154.85</v>
      </c>
      <c r="E337">
        <f t="shared" si="34"/>
        <v>0.15484999999999999</v>
      </c>
      <c r="F337">
        <f t="shared" si="36"/>
        <v>0.15484999999999999</v>
      </c>
      <c r="G337">
        <v>408827.35</v>
      </c>
      <c r="H337">
        <v>62626.2</v>
      </c>
      <c r="I337" s="1">
        <v>45289</v>
      </c>
      <c r="J337">
        <f t="shared" si="35"/>
        <v>2023</v>
      </c>
    </row>
    <row r="338" spans="1:10" hidden="1" x14ac:dyDescent="0.3">
      <c r="A338" t="s">
        <v>39</v>
      </c>
      <c r="B338" t="s">
        <v>40</v>
      </c>
      <c r="C338" t="s">
        <v>34</v>
      </c>
      <c r="E338">
        <f t="shared" si="34"/>
        <v>0</v>
      </c>
      <c r="F338">
        <f t="shared" si="36"/>
        <v>0</v>
      </c>
      <c r="H338" t="s">
        <v>59</v>
      </c>
      <c r="I338" s="1">
        <v>45150</v>
      </c>
      <c r="J338">
        <f t="shared" si="35"/>
        <v>2023</v>
      </c>
    </row>
    <row r="339" spans="1:10" x14ac:dyDescent="0.3">
      <c r="A339" t="s">
        <v>21</v>
      </c>
      <c r="B339" t="s">
        <v>78</v>
      </c>
      <c r="C339" t="s">
        <v>24</v>
      </c>
      <c r="D339">
        <v>2789.97</v>
      </c>
      <c r="E339">
        <f t="shared" si="34"/>
        <v>2.7899699999999998</v>
      </c>
      <c r="F339">
        <f t="shared" si="36"/>
        <v>2.7899699999999998</v>
      </c>
      <c r="G339">
        <v>7009376.9400000004</v>
      </c>
      <c r="H339">
        <v>1452.97</v>
      </c>
      <c r="I339" s="1">
        <v>45350</v>
      </c>
      <c r="J339">
        <f t="shared" si="35"/>
        <v>2024</v>
      </c>
    </row>
    <row r="340" spans="1:10" x14ac:dyDescent="0.3">
      <c r="A340" t="s">
        <v>65</v>
      </c>
      <c r="B340" t="s">
        <v>63</v>
      </c>
      <c r="C340" t="s">
        <v>24</v>
      </c>
      <c r="D340">
        <v>2992.42</v>
      </c>
      <c r="E340">
        <f t="shared" si="34"/>
        <v>2.9924200000000001</v>
      </c>
      <c r="F340">
        <f t="shared" si="36"/>
        <v>2.9924200000000001</v>
      </c>
      <c r="G340">
        <v>455039.35</v>
      </c>
      <c r="H340">
        <v>77406.09</v>
      </c>
      <c r="I340" s="1">
        <v>45139</v>
      </c>
      <c r="J340">
        <f t="shared" si="35"/>
        <v>2023</v>
      </c>
    </row>
    <row r="341" spans="1:10" x14ac:dyDescent="0.3">
      <c r="A341" t="s">
        <v>65</v>
      </c>
      <c r="B341" t="s">
        <v>55</v>
      </c>
      <c r="C341" t="s">
        <v>72</v>
      </c>
      <c r="D341">
        <v>4626.6499999999996</v>
      </c>
      <c r="E341">
        <f t="shared" si="34"/>
        <v>4.6266499999999997</v>
      </c>
      <c r="F341">
        <f t="shared" si="36"/>
        <v>4.6266499999999997</v>
      </c>
      <c r="G341">
        <v>1375743.63</v>
      </c>
      <c r="H341">
        <v>0</v>
      </c>
      <c r="I341" s="1">
        <v>45059</v>
      </c>
      <c r="J341">
        <f t="shared" si="35"/>
        <v>2023</v>
      </c>
    </row>
    <row r="342" spans="1:10" hidden="1" x14ac:dyDescent="0.3">
      <c r="A342" t="s">
        <v>86</v>
      </c>
      <c r="B342" t="s">
        <v>84</v>
      </c>
      <c r="C342" t="s">
        <v>24</v>
      </c>
      <c r="D342">
        <v>846.04</v>
      </c>
      <c r="E342">
        <f t="shared" si="34"/>
        <v>0.84604000000000001</v>
      </c>
      <c r="F342">
        <f t="shared" si="36"/>
        <v>0.84604000000000001</v>
      </c>
      <c r="H342">
        <v>9423.01</v>
      </c>
      <c r="I342" s="1">
        <v>45077</v>
      </c>
      <c r="J342">
        <f t="shared" si="35"/>
        <v>2023</v>
      </c>
    </row>
    <row r="343" spans="1:10" x14ac:dyDescent="0.3">
      <c r="A343" t="s">
        <v>44</v>
      </c>
      <c r="B343" t="s">
        <v>84</v>
      </c>
      <c r="C343" t="s">
        <v>72</v>
      </c>
      <c r="D343">
        <v>1530.89</v>
      </c>
      <c r="E343">
        <f t="shared" si="34"/>
        <v>1.5308900000000001</v>
      </c>
      <c r="F343">
        <f t="shared" si="36"/>
        <v>1.5308900000000001</v>
      </c>
      <c r="G343">
        <v>264851.32</v>
      </c>
      <c r="H343">
        <v>35275.79</v>
      </c>
      <c r="I343" s="1">
        <v>45156</v>
      </c>
      <c r="J343">
        <f t="shared" si="35"/>
        <v>2023</v>
      </c>
    </row>
    <row r="344" spans="1:10" ht="14.55" hidden="1" customHeight="1" x14ac:dyDescent="0.3">
      <c r="A344" t="s">
        <v>21</v>
      </c>
      <c r="C344" t="s">
        <v>34</v>
      </c>
      <c r="D344">
        <v>2795.85</v>
      </c>
      <c r="E344">
        <f t="shared" si="34"/>
        <v>2.7958499999999997</v>
      </c>
      <c r="G344">
        <v>2777075.03</v>
      </c>
      <c r="H344">
        <v>59658.59</v>
      </c>
      <c r="I344" s="1">
        <v>45304</v>
      </c>
      <c r="J344">
        <f t="shared" si="35"/>
        <v>2024</v>
      </c>
    </row>
    <row r="345" spans="1:10" x14ac:dyDescent="0.3">
      <c r="A345" t="s">
        <v>54</v>
      </c>
      <c r="B345" t="s">
        <v>40</v>
      </c>
      <c r="C345" t="s">
        <v>24</v>
      </c>
      <c r="D345">
        <v>2134.84</v>
      </c>
      <c r="E345">
        <f t="shared" si="34"/>
        <v>2.1348400000000001</v>
      </c>
      <c r="F345">
        <f t="shared" ref="F345:F357" si="37">IFERROR(E345,0)</f>
        <v>2.1348400000000001</v>
      </c>
      <c r="G345">
        <v>5945385.2999999998</v>
      </c>
      <c r="H345">
        <v>73024.600000000006</v>
      </c>
      <c r="I345" s="1">
        <v>45106</v>
      </c>
      <c r="J345">
        <f t="shared" si="35"/>
        <v>2023</v>
      </c>
    </row>
    <row r="346" spans="1:10" x14ac:dyDescent="0.3">
      <c r="A346" t="s">
        <v>90</v>
      </c>
      <c r="B346" t="s">
        <v>49</v>
      </c>
      <c r="C346" t="s">
        <v>24</v>
      </c>
      <c r="D346">
        <v>3481.47</v>
      </c>
      <c r="E346">
        <f t="shared" si="34"/>
        <v>3.4814699999999998</v>
      </c>
      <c r="F346">
        <f t="shared" si="37"/>
        <v>3.4814699999999998</v>
      </c>
      <c r="G346">
        <v>1524988.3</v>
      </c>
      <c r="H346">
        <v>45188.65</v>
      </c>
      <c r="I346" s="1">
        <v>45283</v>
      </c>
      <c r="J346">
        <f t="shared" si="35"/>
        <v>2023</v>
      </c>
    </row>
    <row r="347" spans="1:10" x14ac:dyDescent="0.3">
      <c r="A347" t="s">
        <v>39</v>
      </c>
      <c r="B347" t="s">
        <v>40</v>
      </c>
      <c r="C347" t="s">
        <v>72</v>
      </c>
      <c r="D347">
        <v>3791.14</v>
      </c>
      <c r="E347">
        <f t="shared" si="34"/>
        <v>3.79114</v>
      </c>
      <c r="F347">
        <f t="shared" si="37"/>
        <v>3.79114</v>
      </c>
      <c r="G347">
        <v>9211674.0600000005</v>
      </c>
      <c r="H347">
        <v>94828.19</v>
      </c>
      <c r="I347" s="1">
        <v>45370</v>
      </c>
      <c r="J347">
        <f t="shared" si="35"/>
        <v>2024</v>
      </c>
    </row>
    <row r="348" spans="1:10" x14ac:dyDescent="0.3">
      <c r="A348" t="s">
        <v>48</v>
      </c>
      <c r="B348" t="s">
        <v>84</v>
      </c>
      <c r="C348" t="s">
        <v>72</v>
      </c>
      <c r="D348">
        <v>3197.38</v>
      </c>
      <c r="E348">
        <f t="shared" si="34"/>
        <v>3.1973799999999999</v>
      </c>
      <c r="F348">
        <f t="shared" si="37"/>
        <v>3.1973799999999999</v>
      </c>
      <c r="G348">
        <v>1405265.46</v>
      </c>
      <c r="H348">
        <v>57573.38</v>
      </c>
      <c r="I348" s="1">
        <v>45043</v>
      </c>
      <c r="J348">
        <f t="shared" si="35"/>
        <v>2023</v>
      </c>
    </row>
    <row r="349" spans="1:10" x14ac:dyDescent="0.3">
      <c r="A349" t="s">
        <v>86</v>
      </c>
      <c r="B349" t="s">
        <v>84</v>
      </c>
      <c r="C349" t="s">
        <v>72</v>
      </c>
      <c r="D349">
        <v>3146.33</v>
      </c>
      <c r="E349">
        <f t="shared" si="34"/>
        <v>3.1463299999999998</v>
      </c>
      <c r="F349">
        <f t="shared" si="37"/>
        <v>3.1463299999999998</v>
      </c>
      <c r="G349">
        <v>6958612.8399999999</v>
      </c>
      <c r="H349">
        <v>79299.360000000001</v>
      </c>
      <c r="I349" s="1">
        <v>45359</v>
      </c>
      <c r="J349">
        <f t="shared" si="35"/>
        <v>2024</v>
      </c>
    </row>
    <row r="350" spans="1:10" x14ac:dyDescent="0.3">
      <c r="A350" t="s">
        <v>90</v>
      </c>
      <c r="B350" t="s">
        <v>63</v>
      </c>
      <c r="C350" t="s">
        <v>24</v>
      </c>
      <c r="D350">
        <v>1665.67</v>
      </c>
      <c r="E350">
        <f t="shared" si="34"/>
        <v>1.66567</v>
      </c>
      <c r="F350">
        <f t="shared" si="37"/>
        <v>1.66567</v>
      </c>
      <c r="G350">
        <v>3482035.5</v>
      </c>
      <c r="H350">
        <v>57299.43</v>
      </c>
      <c r="I350" s="1">
        <v>45351</v>
      </c>
      <c r="J350">
        <f t="shared" si="35"/>
        <v>2024</v>
      </c>
    </row>
    <row r="351" spans="1:10" x14ac:dyDescent="0.3">
      <c r="A351" t="s">
        <v>48</v>
      </c>
      <c r="B351" t="s">
        <v>55</v>
      </c>
      <c r="C351" t="s">
        <v>24</v>
      </c>
      <c r="D351">
        <v>3819.68</v>
      </c>
      <c r="E351">
        <f t="shared" si="34"/>
        <v>3.81968</v>
      </c>
      <c r="F351">
        <f t="shared" si="37"/>
        <v>3.81968</v>
      </c>
      <c r="G351">
        <v>819696.07</v>
      </c>
      <c r="H351">
        <v>0</v>
      </c>
      <c r="I351" s="1">
        <v>45298</v>
      </c>
      <c r="J351">
        <f t="shared" si="35"/>
        <v>2024</v>
      </c>
    </row>
    <row r="352" spans="1:10" x14ac:dyDescent="0.3">
      <c r="A352" t="s">
        <v>65</v>
      </c>
      <c r="B352" t="s">
        <v>80</v>
      </c>
      <c r="C352" t="s">
        <v>24</v>
      </c>
      <c r="D352">
        <v>1759.66</v>
      </c>
      <c r="E352">
        <f t="shared" si="34"/>
        <v>1.75966</v>
      </c>
      <c r="F352">
        <f t="shared" si="37"/>
        <v>1.75966</v>
      </c>
      <c r="G352">
        <v>3563843.09</v>
      </c>
      <c r="H352">
        <v>41487.11</v>
      </c>
      <c r="I352" s="1">
        <v>45381</v>
      </c>
      <c r="J352">
        <f t="shared" si="35"/>
        <v>2024</v>
      </c>
    </row>
    <row r="353" spans="1:10" x14ac:dyDescent="0.3">
      <c r="A353" t="s">
        <v>48</v>
      </c>
      <c r="B353" t="s">
        <v>55</v>
      </c>
      <c r="C353" t="s">
        <v>24</v>
      </c>
      <c r="D353">
        <v>1949.13</v>
      </c>
      <c r="E353">
        <f t="shared" si="34"/>
        <v>1.94913</v>
      </c>
      <c r="F353">
        <f t="shared" si="37"/>
        <v>1.94913</v>
      </c>
      <c r="G353">
        <v>3030268.36</v>
      </c>
      <c r="H353">
        <v>59918.21</v>
      </c>
      <c r="I353" s="1">
        <v>45292</v>
      </c>
      <c r="J353">
        <f t="shared" si="35"/>
        <v>2024</v>
      </c>
    </row>
    <row r="354" spans="1:10" x14ac:dyDescent="0.3">
      <c r="A354" t="s">
        <v>39</v>
      </c>
      <c r="B354" t="s">
        <v>88</v>
      </c>
      <c r="C354" t="s">
        <v>24</v>
      </c>
      <c r="D354">
        <v>3105.05</v>
      </c>
      <c r="E354">
        <f t="shared" si="34"/>
        <v>3.1050500000000003</v>
      </c>
      <c r="F354">
        <f t="shared" si="37"/>
        <v>3.1050500000000003</v>
      </c>
      <c r="G354">
        <v>8923903.7599999998</v>
      </c>
      <c r="H354">
        <v>31504.41</v>
      </c>
      <c r="I354" s="1">
        <v>45226</v>
      </c>
      <c r="J354">
        <f t="shared" si="35"/>
        <v>2023</v>
      </c>
    </row>
    <row r="355" spans="1:10" x14ac:dyDescent="0.3">
      <c r="A355" t="s">
        <v>48</v>
      </c>
      <c r="B355" t="s">
        <v>84</v>
      </c>
      <c r="C355" t="s">
        <v>72</v>
      </c>
      <c r="D355">
        <v>3791.98</v>
      </c>
      <c r="E355">
        <f t="shared" si="34"/>
        <v>3.7919800000000001</v>
      </c>
      <c r="F355">
        <f t="shared" si="37"/>
        <v>3.7919800000000001</v>
      </c>
      <c r="G355">
        <v>646467.37</v>
      </c>
      <c r="H355">
        <v>67450.25</v>
      </c>
      <c r="I355" s="1">
        <v>45207</v>
      </c>
      <c r="J355">
        <f t="shared" si="35"/>
        <v>2023</v>
      </c>
    </row>
    <row r="356" spans="1:10" x14ac:dyDescent="0.3">
      <c r="A356" t="s">
        <v>58</v>
      </c>
      <c r="B356" t="s">
        <v>78</v>
      </c>
      <c r="C356" t="s">
        <v>24</v>
      </c>
      <c r="D356">
        <v>2310.23</v>
      </c>
      <c r="E356">
        <f t="shared" si="34"/>
        <v>2.3102300000000002</v>
      </c>
      <c r="F356">
        <f t="shared" si="37"/>
        <v>2.3102300000000002</v>
      </c>
      <c r="G356">
        <v>735988.68</v>
      </c>
      <c r="H356">
        <v>70268.45</v>
      </c>
      <c r="I356" s="1">
        <v>45113</v>
      </c>
      <c r="J356">
        <f t="shared" si="35"/>
        <v>2023</v>
      </c>
    </row>
    <row r="357" spans="1:10" x14ac:dyDescent="0.3">
      <c r="A357" t="s">
        <v>58</v>
      </c>
      <c r="B357" t="s">
        <v>55</v>
      </c>
      <c r="C357" t="s">
        <v>72</v>
      </c>
      <c r="D357">
        <v>1179.6600000000001</v>
      </c>
      <c r="E357">
        <f t="shared" si="34"/>
        <v>1.1796600000000002</v>
      </c>
      <c r="F357">
        <f t="shared" si="37"/>
        <v>1.1796600000000002</v>
      </c>
      <c r="G357">
        <v>3659756.89</v>
      </c>
      <c r="H357">
        <v>69224.600000000006</v>
      </c>
      <c r="I357" s="1">
        <v>45115</v>
      </c>
      <c r="J357">
        <f t="shared" si="35"/>
        <v>2023</v>
      </c>
    </row>
    <row r="358" spans="1:10" ht="14.55" hidden="1" customHeight="1" x14ac:dyDescent="0.3">
      <c r="B358" t="s">
        <v>78</v>
      </c>
      <c r="C358" t="s">
        <v>72</v>
      </c>
      <c r="D358">
        <v>2092.39</v>
      </c>
      <c r="E358">
        <f t="shared" si="34"/>
        <v>2.09239</v>
      </c>
      <c r="G358">
        <v>2182168.1800000002</v>
      </c>
      <c r="H358">
        <v>53117.19</v>
      </c>
      <c r="I358" s="1">
        <v>45081</v>
      </c>
      <c r="J358">
        <f t="shared" si="35"/>
        <v>2023</v>
      </c>
    </row>
    <row r="359" spans="1:10" x14ac:dyDescent="0.3">
      <c r="A359" t="s">
        <v>54</v>
      </c>
      <c r="B359" t="s">
        <v>80</v>
      </c>
      <c r="C359" t="s">
        <v>34</v>
      </c>
      <c r="D359">
        <v>2369.1</v>
      </c>
      <c r="E359">
        <f t="shared" si="34"/>
        <v>2.3691</v>
      </c>
      <c r="F359">
        <f t="shared" ref="F359:F366" si="38">IFERROR(E359,0)</f>
        <v>2.3691</v>
      </c>
      <c r="G359">
        <v>1004443.44</v>
      </c>
      <c r="H359">
        <v>18176.75</v>
      </c>
      <c r="I359" s="1">
        <v>45327</v>
      </c>
      <c r="J359">
        <f t="shared" si="35"/>
        <v>2024</v>
      </c>
    </row>
    <row r="360" spans="1:10" x14ac:dyDescent="0.3">
      <c r="A360" t="s">
        <v>86</v>
      </c>
      <c r="B360" t="s">
        <v>40</v>
      </c>
      <c r="C360" t="s">
        <v>72</v>
      </c>
      <c r="D360">
        <v>3661.89</v>
      </c>
      <c r="E360">
        <f t="shared" si="34"/>
        <v>3.6618900000000001</v>
      </c>
      <c r="F360">
        <f t="shared" si="38"/>
        <v>3.6618900000000001</v>
      </c>
      <c r="G360">
        <v>929435.29</v>
      </c>
      <c r="H360">
        <v>73255.41</v>
      </c>
      <c r="I360" s="1">
        <v>45202</v>
      </c>
      <c r="J360">
        <f t="shared" si="35"/>
        <v>2023</v>
      </c>
    </row>
    <row r="361" spans="1:10" x14ac:dyDescent="0.3">
      <c r="A361" t="s">
        <v>90</v>
      </c>
      <c r="B361" t="s">
        <v>49</v>
      </c>
      <c r="C361" t="s">
        <v>24</v>
      </c>
      <c r="D361">
        <v>1302.8</v>
      </c>
      <c r="E361">
        <f t="shared" si="34"/>
        <v>1.3028</v>
      </c>
      <c r="F361">
        <f t="shared" si="38"/>
        <v>1.3028</v>
      </c>
      <c r="G361">
        <v>273164.84999999998</v>
      </c>
      <c r="H361">
        <v>48019.44</v>
      </c>
      <c r="I361" s="1">
        <v>45338</v>
      </c>
      <c r="J361">
        <f t="shared" si="35"/>
        <v>2024</v>
      </c>
    </row>
    <row r="362" spans="1:10" hidden="1" x14ac:dyDescent="0.3">
      <c r="A362" t="s">
        <v>58</v>
      </c>
      <c r="B362" t="s">
        <v>40</v>
      </c>
      <c r="C362" t="s">
        <v>72</v>
      </c>
      <c r="D362">
        <v>4781.53</v>
      </c>
      <c r="E362">
        <f t="shared" si="34"/>
        <v>4.7815300000000001</v>
      </c>
      <c r="F362">
        <f t="shared" si="38"/>
        <v>4.7815300000000001</v>
      </c>
      <c r="G362">
        <v>1362009.26</v>
      </c>
      <c r="H362">
        <v>65835.78</v>
      </c>
      <c r="J362">
        <f t="shared" si="35"/>
        <v>1900</v>
      </c>
    </row>
    <row r="363" spans="1:10" hidden="1" x14ac:dyDescent="0.3">
      <c r="A363" t="s">
        <v>39</v>
      </c>
      <c r="B363" t="s">
        <v>78</v>
      </c>
      <c r="C363" t="s">
        <v>72</v>
      </c>
      <c r="D363">
        <v>3514.14</v>
      </c>
      <c r="E363">
        <f t="shared" si="34"/>
        <v>3.5141399999999998</v>
      </c>
      <c r="F363">
        <f t="shared" si="38"/>
        <v>3.5141399999999998</v>
      </c>
      <c r="H363">
        <v>91504.4</v>
      </c>
      <c r="I363" s="1">
        <v>45219</v>
      </c>
      <c r="J363">
        <f t="shared" si="35"/>
        <v>2023</v>
      </c>
    </row>
    <row r="364" spans="1:10" x14ac:dyDescent="0.3">
      <c r="A364" t="s">
        <v>58</v>
      </c>
      <c r="B364" t="s">
        <v>78</v>
      </c>
      <c r="C364" t="s">
        <v>34</v>
      </c>
      <c r="D364">
        <v>4499.66</v>
      </c>
      <c r="E364">
        <f t="shared" si="34"/>
        <v>4.4996599999999995</v>
      </c>
      <c r="F364">
        <f t="shared" si="38"/>
        <v>4.4996599999999995</v>
      </c>
      <c r="G364">
        <v>523043.18</v>
      </c>
      <c r="H364">
        <v>86000.98</v>
      </c>
      <c r="I364" s="1">
        <v>45253</v>
      </c>
      <c r="J364">
        <f t="shared" si="35"/>
        <v>2023</v>
      </c>
    </row>
    <row r="365" spans="1:10" x14ac:dyDescent="0.3">
      <c r="A365" t="s">
        <v>31</v>
      </c>
      <c r="B365" t="s">
        <v>78</v>
      </c>
      <c r="C365" t="s">
        <v>72</v>
      </c>
      <c r="D365">
        <v>2481.3200000000002</v>
      </c>
      <c r="E365">
        <f t="shared" si="34"/>
        <v>2.4813200000000002</v>
      </c>
      <c r="F365">
        <f t="shared" si="38"/>
        <v>2.4813200000000002</v>
      </c>
      <c r="G365">
        <v>4361819.63</v>
      </c>
      <c r="H365">
        <v>71915.41</v>
      </c>
      <c r="I365" s="1">
        <v>45165</v>
      </c>
      <c r="J365">
        <f t="shared" si="35"/>
        <v>2023</v>
      </c>
    </row>
    <row r="366" spans="1:10" x14ac:dyDescent="0.3">
      <c r="A366" t="s">
        <v>21</v>
      </c>
      <c r="B366" t="s">
        <v>80</v>
      </c>
      <c r="C366" t="s">
        <v>72</v>
      </c>
      <c r="D366">
        <v>1258.1199999999999</v>
      </c>
      <c r="E366">
        <f t="shared" si="34"/>
        <v>1.2581199999999999</v>
      </c>
      <c r="F366">
        <f t="shared" si="38"/>
        <v>1.2581199999999999</v>
      </c>
      <c r="G366">
        <v>1143276.29</v>
      </c>
      <c r="H366">
        <v>45991</v>
      </c>
      <c r="I366" s="1">
        <v>45175</v>
      </c>
      <c r="J366">
        <f t="shared" si="35"/>
        <v>2023</v>
      </c>
    </row>
    <row r="367" spans="1:10" ht="14.55" hidden="1" customHeight="1" x14ac:dyDescent="0.3">
      <c r="A367" t="s">
        <v>54</v>
      </c>
      <c r="B367" t="s">
        <v>63</v>
      </c>
      <c r="D367">
        <v>434.72</v>
      </c>
      <c r="E367">
        <f t="shared" si="34"/>
        <v>0.43472000000000005</v>
      </c>
      <c r="G367">
        <v>218844.57</v>
      </c>
      <c r="H367">
        <v>57193.27</v>
      </c>
      <c r="I367" s="1">
        <v>45156</v>
      </c>
      <c r="J367">
        <f t="shared" si="35"/>
        <v>2023</v>
      </c>
    </row>
    <row r="368" spans="1:10" x14ac:dyDescent="0.3">
      <c r="A368" t="s">
        <v>86</v>
      </c>
      <c r="B368" t="s">
        <v>32</v>
      </c>
      <c r="C368" t="s">
        <v>34</v>
      </c>
      <c r="D368">
        <v>4701.59</v>
      </c>
      <c r="E368">
        <f t="shared" si="34"/>
        <v>4.7015900000000004</v>
      </c>
      <c r="F368">
        <f t="shared" ref="F368:F384" si="39">IFERROR(E368,0)</f>
        <v>4.7015900000000004</v>
      </c>
      <c r="G368">
        <v>6501723.5</v>
      </c>
      <c r="H368">
        <v>15293.74</v>
      </c>
      <c r="I368" s="1">
        <v>45111</v>
      </c>
      <c r="J368">
        <f t="shared" si="35"/>
        <v>2023</v>
      </c>
    </row>
    <row r="369" spans="1:10" x14ac:dyDescent="0.3">
      <c r="A369" t="s">
        <v>58</v>
      </c>
      <c r="B369" t="s">
        <v>78</v>
      </c>
      <c r="C369" t="s">
        <v>24</v>
      </c>
      <c r="D369">
        <v>262.63</v>
      </c>
      <c r="E369">
        <f t="shared" si="34"/>
        <v>0.26262999999999997</v>
      </c>
      <c r="F369">
        <f t="shared" si="39"/>
        <v>0.26262999999999997</v>
      </c>
      <c r="G369">
        <v>96020.68</v>
      </c>
      <c r="H369">
        <v>92305.07</v>
      </c>
      <c r="I369" s="1">
        <v>45278</v>
      </c>
      <c r="J369">
        <f t="shared" si="35"/>
        <v>2023</v>
      </c>
    </row>
    <row r="370" spans="1:10" x14ac:dyDescent="0.3">
      <c r="A370" t="s">
        <v>65</v>
      </c>
      <c r="B370" t="s">
        <v>55</v>
      </c>
      <c r="C370" t="s">
        <v>24</v>
      </c>
      <c r="D370">
        <v>4665.49</v>
      </c>
      <c r="E370">
        <f t="shared" si="34"/>
        <v>4.6654900000000001</v>
      </c>
      <c r="F370">
        <f t="shared" si="39"/>
        <v>4.6654900000000001</v>
      </c>
      <c r="G370">
        <v>8903530.6099999994</v>
      </c>
      <c r="H370">
        <v>76315.850000000006</v>
      </c>
      <c r="I370" s="1">
        <v>45302</v>
      </c>
      <c r="J370">
        <f t="shared" si="35"/>
        <v>2024</v>
      </c>
    </row>
    <row r="371" spans="1:10" x14ac:dyDescent="0.3">
      <c r="A371" t="s">
        <v>48</v>
      </c>
      <c r="B371" t="s">
        <v>55</v>
      </c>
      <c r="C371" t="s">
        <v>34</v>
      </c>
      <c r="D371">
        <v>2250.0700000000002</v>
      </c>
      <c r="E371">
        <f t="shared" si="34"/>
        <v>2.25007</v>
      </c>
      <c r="F371">
        <f t="shared" si="39"/>
        <v>2.25007</v>
      </c>
      <c r="G371">
        <v>2395999.41</v>
      </c>
      <c r="H371">
        <v>45507.92</v>
      </c>
      <c r="I371" s="1">
        <v>45094</v>
      </c>
      <c r="J371">
        <f t="shared" si="35"/>
        <v>2023</v>
      </c>
    </row>
    <row r="372" spans="1:10" hidden="1" x14ac:dyDescent="0.3">
      <c r="A372" t="s">
        <v>65</v>
      </c>
      <c r="B372" t="s">
        <v>88</v>
      </c>
      <c r="C372" t="s">
        <v>72</v>
      </c>
      <c r="D372">
        <v>2535.31</v>
      </c>
      <c r="E372">
        <f t="shared" si="34"/>
        <v>2.53531</v>
      </c>
      <c r="F372">
        <f t="shared" si="39"/>
        <v>2.53531</v>
      </c>
      <c r="H372">
        <v>23951</v>
      </c>
      <c r="I372" s="1">
        <v>45379</v>
      </c>
      <c r="J372">
        <f t="shared" si="35"/>
        <v>2024</v>
      </c>
    </row>
    <row r="373" spans="1:10" x14ac:dyDescent="0.3">
      <c r="A373" t="s">
        <v>86</v>
      </c>
      <c r="B373" t="s">
        <v>84</v>
      </c>
      <c r="C373" t="s">
        <v>34</v>
      </c>
      <c r="D373">
        <v>1623.99</v>
      </c>
      <c r="E373">
        <f t="shared" si="34"/>
        <v>1.62399</v>
      </c>
      <c r="F373">
        <f t="shared" si="39"/>
        <v>1.62399</v>
      </c>
      <c r="G373">
        <v>1326693.78</v>
      </c>
      <c r="H373">
        <v>25661.54</v>
      </c>
      <c r="I373" s="1">
        <v>45320</v>
      </c>
      <c r="J373">
        <f t="shared" si="35"/>
        <v>2024</v>
      </c>
    </row>
    <row r="374" spans="1:10" x14ac:dyDescent="0.3">
      <c r="A374" t="s">
        <v>90</v>
      </c>
      <c r="B374" t="s">
        <v>80</v>
      </c>
      <c r="C374" t="s">
        <v>24</v>
      </c>
      <c r="D374">
        <v>880.13</v>
      </c>
      <c r="E374">
        <f t="shared" si="34"/>
        <v>0.88012999999999997</v>
      </c>
      <c r="F374">
        <f t="shared" si="39"/>
        <v>0.88012999999999997</v>
      </c>
      <c r="G374">
        <v>221166.99</v>
      </c>
      <c r="H374">
        <v>28301.72</v>
      </c>
      <c r="I374" s="1">
        <v>45113</v>
      </c>
      <c r="J374">
        <f t="shared" si="35"/>
        <v>2023</v>
      </c>
    </row>
    <row r="375" spans="1:10" x14ac:dyDescent="0.3">
      <c r="A375" t="s">
        <v>39</v>
      </c>
      <c r="B375" t="s">
        <v>22</v>
      </c>
      <c r="C375" t="s">
        <v>34</v>
      </c>
      <c r="D375">
        <v>732.72</v>
      </c>
      <c r="E375">
        <f t="shared" si="34"/>
        <v>0.73272000000000004</v>
      </c>
      <c r="F375">
        <f t="shared" si="39"/>
        <v>0.73272000000000004</v>
      </c>
      <c r="G375">
        <v>47393.5</v>
      </c>
      <c r="H375">
        <v>60552.65</v>
      </c>
      <c r="I375" s="1">
        <v>45175</v>
      </c>
      <c r="J375">
        <f t="shared" si="35"/>
        <v>2023</v>
      </c>
    </row>
    <row r="376" spans="1:10" x14ac:dyDescent="0.3">
      <c r="A376" t="s">
        <v>86</v>
      </c>
      <c r="B376" t="s">
        <v>55</v>
      </c>
      <c r="C376" t="s">
        <v>72</v>
      </c>
      <c r="D376">
        <v>2527.5</v>
      </c>
      <c r="E376">
        <f t="shared" si="34"/>
        <v>2.5274999999999999</v>
      </c>
      <c r="F376">
        <f t="shared" si="39"/>
        <v>2.5274999999999999</v>
      </c>
      <c r="G376">
        <v>3060204.49</v>
      </c>
      <c r="H376">
        <v>57194.79</v>
      </c>
      <c r="I376" s="1">
        <v>45033</v>
      </c>
      <c r="J376">
        <f t="shared" si="35"/>
        <v>2023</v>
      </c>
    </row>
    <row r="377" spans="1:10" x14ac:dyDescent="0.3">
      <c r="A377" t="s">
        <v>21</v>
      </c>
      <c r="B377" t="s">
        <v>84</v>
      </c>
      <c r="C377" t="s">
        <v>34</v>
      </c>
      <c r="D377">
        <v>3223.12</v>
      </c>
      <c r="E377">
        <f t="shared" si="34"/>
        <v>3.2231199999999998</v>
      </c>
      <c r="F377">
        <f t="shared" si="39"/>
        <v>3.2231199999999998</v>
      </c>
      <c r="G377">
        <v>5768024.6399999997</v>
      </c>
      <c r="H377">
        <v>15181.7</v>
      </c>
      <c r="I377" s="1">
        <v>45347</v>
      </c>
      <c r="J377">
        <f t="shared" si="35"/>
        <v>2024</v>
      </c>
    </row>
    <row r="378" spans="1:10" x14ac:dyDescent="0.3">
      <c r="A378" t="s">
        <v>44</v>
      </c>
      <c r="B378" t="s">
        <v>63</v>
      </c>
      <c r="C378" t="s">
        <v>24</v>
      </c>
      <c r="D378">
        <v>3976.8</v>
      </c>
      <c r="E378">
        <f t="shared" si="34"/>
        <v>3.9768000000000003</v>
      </c>
      <c r="F378">
        <f t="shared" si="39"/>
        <v>3.9768000000000003</v>
      </c>
      <c r="G378">
        <v>924689.51</v>
      </c>
      <c r="H378">
        <v>57435.63</v>
      </c>
      <c r="I378" s="1">
        <v>45031</v>
      </c>
      <c r="J378">
        <f t="shared" si="35"/>
        <v>2023</v>
      </c>
    </row>
    <row r="379" spans="1:10" x14ac:dyDescent="0.3">
      <c r="A379" t="s">
        <v>54</v>
      </c>
      <c r="B379" t="s">
        <v>88</v>
      </c>
      <c r="C379" t="s">
        <v>34</v>
      </c>
      <c r="D379">
        <v>4873.12</v>
      </c>
      <c r="E379">
        <f t="shared" si="34"/>
        <v>4.8731200000000001</v>
      </c>
      <c r="F379">
        <f t="shared" si="39"/>
        <v>4.8731200000000001</v>
      </c>
      <c r="G379">
        <v>2632478.92</v>
      </c>
      <c r="H379">
        <v>8368.91</v>
      </c>
      <c r="I379" s="1">
        <v>45054</v>
      </c>
      <c r="J379">
        <f t="shared" si="35"/>
        <v>2023</v>
      </c>
    </row>
    <row r="380" spans="1:10" x14ac:dyDescent="0.3">
      <c r="A380" t="s">
        <v>48</v>
      </c>
      <c r="B380" t="s">
        <v>88</v>
      </c>
      <c r="C380" t="s">
        <v>72</v>
      </c>
      <c r="D380">
        <v>2662.71</v>
      </c>
      <c r="E380">
        <f t="shared" si="34"/>
        <v>2.6627100000000001</v>
      </c>
      <c r="F380">
        <f t="shared" si="39"/>
        <v>2.6627100000000001</v>
      </c>
      <c r="G380">
        <v>1227253.69</v>
      </c>
      <c r="H380">
        <v>2191.12</v>
      </c>
      <c r="I380" s="1">
        <v>45124</v>
      </c>
      <c r="J380">
        <f t="shared" si="35"/>
        <v>2023</v>
      </c>
    </row>
    <row r="381" spans="1:10" x14ac:dyDescent="0.3">
      <c r="A381" t="s">
        <v>86</v>
      </c>
      <c r="B381" t="s">
        <v>78</v>
      </c>
      <c r="C381" t="s">
        <v>34</v>
      </c>
      <c r="D381">
        <v>4476.76</v>
      </c>
      <c r="E381">
        <f t="shared" si="34"/>
        <v>4.4767600000000005</v>
      </c>
      <c r="F381">
        <f t="shared" si="39"/>
        <v>4.4767600000000005</v>
      </c>
      <c r="G381">
        <v>4214462.1500000004</v>
      </c>
      <c r="H381">
        <v>38474.29</v>
      </c>
      <c r="I381" s="1">
        <v>45361</v>
      </c>
      <c r="J381">
        <f t="shared" si="35"/>
        <v>2024</v>
      </c>
    </row>
    <row r="382" spans="1:10" x14ac:dyDescent="0.3">
      <c r="A382" t="s">
        <v>65</v>
      </c>
      <c r="B382" t="s">
        <v>22</v>
      </c>
      <c r="C382" t="s">
        <v>24</v>
      </c>
      <c r="D382">
        <v>3597.96</v>
      </c>
      <c r="E382">
        <f t="shared" si="34"/>
        <v>3.59796</v>
      </c>
      <c r="F382">
        <f t="shared" si="39"/>
        <v>3.59796</v>
      </c>
      <c r="G382">
        <v>2088379.75</v>
      </c>
      <c r="H382">
        <v>13834.29</v>
      </c>
      <c r="I382" s="1">
        <v>45057</v>
      </c>
      <c r="J382">
        <f t="shared" si="35"/>
        <v>2023</v>
      </c>
    </row>
    <row r="383" spans="1:10" hidden="1" x14ac:dyDescent="0.3">
      <c r="A383" t="s">
        <v>65</v>
      </c>
      <c r="B383" t="s">
        <v>80</v>
      </c>
      <c r="C383" t="s">
        <v>24</v>
      </c>
      <c r="D383">
        <v>1584.36</v>
      </c>
      <c r="E383">
        <f t="shared" si="34"/>
        <v>1.58436</v>
      </c>
      <c r="F383">
        <f t="shared" si="39"/>
        <v>1.58436</v>
      </c>
      <c r="H383" t="s">
        <v>59</v>
      </c>
      <c r="I383" s="1">
        <v>45307</v>
      </c>
      <c r="J383">
        <f t="shared" si="35"/>
        <v>2024</v>
      </c>
    </row>
    <row r="384" spans="1:10" x14ac:dyDescent="0.3">
      <c r="A384" t="s">
        <v>65</v>
      </c>
      <c r="B384" t="s">
        <v>80</v>
      </c>
      <c r="C384" t="s">
        <v>72</v>
      </c>
      <c r="D384">
        <v>3749.72</v>
      </c>
      <c r="E384">
        <f t="shared" si="34"/>
        <v>3.7497199999999999</v>
      </c>
      <c r="F384">
        <f t="shared" si="39"/>
        <v>3.7497199999999999</v>
      </c>
      <c r="G384">
        <v>7489928.0899999999</v>
      </c>
      <c r="H384">
        <v>60364.71</v>
      </c>
      <c r="I384" s="1">
        <v>45285</v>
      </c>
      <c r="J384">
        <f t="shared" si="35"/>
        <v>2023</v>
      </c>
    </row>
    <row r="385" spans="1:10" ht="14.55" hidden="1" customHeight="1" x14ac:dyDescent="0.3">
      <c r="A385" t="s">
        <v>86</v>
      </c>
      <c r="C385" t="s">
        <v>34</v>
      </c>
      <c r="D385">
        <v>4757.8599999999997</v>
      </c>
      <c r="E385">
        <f t="shared" si="34"/>
        <v>4.75786</v>
      </c>
      <c r="G385">
        <v>3208148.4</v>
      </c>
      <c r="H385">
        <v>75595.86</v>
      </c>
      <c r="I385" s="1">
        <v>45069</v>
      </c>
      <c r="J385">
        <f t="shared" si="35"/>
        <v>2023</v>
      </c>
    </row>
    <row r="386" spans="1:10" x14ac:dyDescent="0.3">
      <c r="A386" t="s">
        <v>86</v>
      </c>
      <c r="B386" t="s">
        <v>78</v>
      </c>
      <c r="C386" t="s">
        <v>72</v>
      </c>
      <c r="D386">
        <v>2969.77</v>
      </c>
      <c r="E386">
        <f t="shared" ref="E386:E449" si="40">D386/1000</f>
        <v>2.96977</v>
      </c>
      <c r="F386">
        <f>IFERROR(E386,0)</f>
        <v>2.96977</v>
      </c>
      <c r="G386">
        <v>5329189.9000000004</v>
      </c>
      <c r="H386">
        <v>92980.35</v>
      </c>
      <c r="I386" s="1">
        <v>45354</v>
      </c>
      <c r="J386">
        <f t="shared" si="35"/>
        <v>2024</v>
      </c>
    </row>
    <row r="387" spans="1:10" x14ac:dyDescent="0.3">
      <c r="A387" t="s">
        <v>65</v>
      </c>
      <c r="B387" t="s">
        <v>40</v>
      </c>
      <c r="C387" t="s">
        <v>34</v>
      </c>
      <c r="D387">
        <v>4699.49</v>
      </c>
      <c r="E387">
        <f t="shared" si="40"/>
        <v>4.6994899999999999</v>
      </c>
      <c r="F387">
        <f>IFERROR(E387,0)</f>
        <v>4.6994899999999999</v>
      </c>
      <c r="G387">
        <v>1263322.54</v>
      </c>
      <c r="H387">
        <v>36849.47</v>
      </c>
      <c r="I387" s="1">
        <v>45184</v>
      </c>
      <c r="J387">
        <f t="shared" ref="J387:J450" si="41">YEAR(I387)</f>
        <v>2023</v>
      </c>
    </row>
    <row r="388" spans="1:10" hidden="1" x14ac:dyDescent="0.3">
      <c r="A388" t="s">
        <v>65</v>
      </c>
      <c r="B388" t="s">
        <v>63</v>
      </c>
      <c r="C388" t="s">
        <v>34</v>
      </c>
      <c r="D388">
        <v>3413.72</v>
      </c>
      <c r="E388">
        <f t="shared" si="40"/>
        <v>3.4137199999999996</v>
      </c>
      <c r="F388">
        <f>IFERROR(E388,0)</f>
        <v>3.4137199999999996</v>
      </c>
      <c r="G388">
        <v>13119245.48</v>
      </c>
      <c r="I388" s="1">
        <v>45240</v>
      </c>
      <c r="J388">
        <f t="shared" si="41"/>
        <v>2023</v>
      </c>
    </row>
    <row r="389" spans="1:10" hidden="1" x14ac:dyDescent="0.3">
      <c r="A389" t="s">
        <v>21</v>
      </c>
      <c r="B389" t="s">
        <v>32</v>
      </c>
      <c r="C389" t="s">
        <v>72</v>
      </c>
      <c r="D389">
        <v>1364.88</v>
      </c>
      <c r="E389">
        <f t="shared" si="40"/>
        <v>1.3648800000000001</v>
      </c>
      <c r="F389">
        <f>IFERROR(E389,0)</f>
        <v>1.3648800000000001</v>
      </c>
      <c r="H389">
        <v>50468.53</v>
      </c>
      <c r="I389" s="1">
        <v>45329</v>
      </c>
      <c r="J389">
        <f t="shared" si="41"/>
        <v>2024</v>
      </c>
    </row>
    <row r="390" spans="1:10" ht="14.55" hidden="1" customHeight="1" x14ac:dyDescent="0.3">
      <c r="A390" t="s">
        <v>65</v>
      </c>
      <c r="B390" t="s">
        <v>32</v>
      </c>
      <c r="D390">
        <v>1796.66</v>
      </c>
      <c r="E390">
        <f t="shared" si="40"/>
        <v>1.7966600000000001</v>
      </c>
      <c r="G390">
        <v>660930.13</v>
      </c>
      <c r="H390">
        <v>85166.07</v>
      </c>
      <c r="I390" s="1">
        <v>45343</v>
      </c>
      <c r="J390">
        <f t="shared" si="41"/>
        <v>2024</v>
      </c>
    </row>
    <row r="391" spans="1:10" x14ac:dyDescent="0.3">
      <c r="A391" t="s">
        <v>39</v>
      </c>
      <c r="B391" t="s">
        <v>78</v>
      </c>
      <c r="C391" t="s">
        <v>24</v>
      </c>
      <c r="D391">
        <v>1125.77</v>
      </c>
      <c r="E391">
        <f t="shared" si="40"/>
        <v>1.1257699999999999</v>
      </c>
      <c r="F391">
        <f t="shared" ref="F391:F408" si="42">IFERROR(E391,0)</f>
        <v>1.1257699999999999</v>
      </c>
      <c r="G391">
        <v>262421.49</v>
      </c>
      <c r="H391">
        <v>74836.399999999994</v>
      </c>
      <c r="I391" s="1">
        <v>45311</v>
      </c>
      <c r="J391">
        <f t="shared" si="41"/>
        <v>2024</v>
      </c>
    </row>
    <row r="392" spans="1:10" x14ac:dyDescent="0.3">
      <c r="A392" t="s">
        <v>31</v>
      </c>
      <c r="B392" t="s">
        <v>78</v>
      </c>
      <c r="C392" t="s">
        <v>24</v>
      </c>
      <c r="D392">
        <v>589.28</v>
      </c>
      <c r="E392">
        <f t="shared" si="40"/>
        <v>0.58928000000000003</v>
      </c>
      <c r="F392">
        <f t="shared" si="42"/>
        <v>0.58928000000000003</v>
      </c>
      <c r="G392">
        <v>418731.29</v>
      </c>
      <c r="H392">
        <v>55714.77</v>
      </c>
      <c r="I392" s="1">
        <v>45196</v>
      </c>
      <c r="J392">
        <f t="shared" si="41"/>
        <v>2023</v>
      </c>
    </row>
    <row r="393" spans="1:10" x14ac:dyDescent="0.3">
      <c r="A393" t="s">
        <v>86</v>
      </c>
      <c r="B393" t="s">
        <v>40</v>
      </c>
      <c r="C393" t="s">
        <v>34</v>
      </c>
      <c r="D393">
        <v>4007.9</v>
      </c>
      <c r="E393">
        <f t="shared" si="40"/>
        <v>4.0079000000000002</v>
      </c>
      <c r="F393">
        <f t="shared" si="42"/>
        <v>4.0079000000000002</v>
      </c>
      <c r="G393">
        <v>1196703.23</v>
      </c>
      <c r="H393">
        <v>98272.89</v>
      </c>
      <c r="I393" s="1">
        <v>45090</v>
      </c>
      <c r="J393">
        <f t="shared" si="41"/>
        <v>2023</v>
      </c>
    </row>
    <row r="394" spans="1:10" x14ac:dyDescent="0.3">
      <c r="A394" t="s">
        <v>21</v>
      </c>
      <c r="B394" t="s">
        <v>84</v>
      </c>
      <c r="C394" t="s">
        <v>72</v>
      </c>
      <c r="D394">
        <v>3763.74</v>
      </c>
      <c r="E394">
        <f t="shared" si="40"/>
        <v>3.7637399999999999</v>
      </c>
      <c r="F394">
        <f t="shared" si="42"/>
        <v>3.7637399999999999</v>
      </c>
      <c r="G394">
        <v>8895153.4900000002</v>
      </c>
      <c r="H394">
        <v>94395.1</v>
      </c>
      <c r="I394" s="1">
        <v>45149</v>
      </c>
      <c r="J394">
        <f t="shared" si="41"/>
        <v>2023</v>
      </c>
    </row>
    <row r="395" spans="1:10" x14ac:dyDescent="0.3">
      <c r="A395" t="s">
        <v>54</v>
      </c>
      <c r="B395" t="s">
        <v>40</v>
      </c>
      <c r="C395" t="s">
        <v>24</v>
      </c>
      <c r="D395">
        <v>4606.0600000000004</v>
      </c>
      <c r="E395">
        <f t="shared" si="40"/>
        <v>4.6060600000000003</v>
      </c>
      <c r="F395">
        <f t="shared" si="42"/>
        <v>4.6060600000000003</v>
      </c>
      <c r="G395">
        <v>13277973.91</v>
      </c>
      <c r="H395">
        <v>51230.93</v>
      </c>
      <c r="I395" s="1">
        <v>45243</v>
      </c>
      <c r="J395">
        <f t="shared" si="41"/>
        <v>2023</v>
      </c>
    </row>
    <row r="396" spans="1:10" x14ac:dyDescent="0.3">
      <c r="A396" t="s">
        <v>31</v>
      </c>
      <c r="B396" t="s">
        <v>22</v>
      </c>
      <c r="C396" t="s">
        <v>72</v>
      </c>
      <c r="D396">
        <v>1721.97</v>
      </c>
      <c r="E396">
        <f t="shared" si="40"/>
        <v>1.72197</v>
      </c>
      <c r="F396">
        <f t="shared" si="42"/>
        <v>1.72197</v>
      </c>
      <c r="G396">
        <v>1307601.17</v>
      </c>
      <c r="H396">
        <v>98213.78</v>
      </c>
      <c r="I396" s="1">
        <v>45201</v>
      </c>
      <c r="J396">
        <f t="shared" si="41"/>
        <v>2023</v>
      </c>
    </row>
    <row r="397" spans="1:10" hidden="1" x14ac:dyDescent="0.3">
      <c r="A397" t="s">
        <v>39</v>
      </c>
      <c r="B397" t="s">
        <v>63</v>
      </c>
      <c r="C397" t="s">
        <v>34</v>
      </c>
      <c r="D397">
        <v>717.74</v>
      </c>
      <c r="E397">
        <f t="shared" si="40"/>
        <v>0.71774000000000004</v>
      </c>
      <c r="F397">
        <f t="shared" si="42"/>
        <v>0.71774000000000004</v>
      </c>
      <c r="H397">
        <v>40630.43</v>
      </c>
      <c r="I397" s="1">
        <v>45189</v>
      </c>
      <c r="J397">
        <f t="shared" si="41"/>
        <v>2023</v>
      </c>
    </row>
    <row r="398" spans="1:10" hidden="1" x14ac:dyDescent="0.3">
      <c r="A398" t="s">
        <v>48</v>
      </c>
      <c r="B398" t="s">
        <v>22</v>
      </c>
      <c r="C398" t="s">
        <v>34</v>
      </c>
      <c r="E398">
        <f t="shared" si="40"/>
        <v>0</v>
      </c>
      <c r="F398">
        <f t="shared" si="42"/>
        <v>0</v>
      </c>
      <c r="H398">
        <v>45045.54</v>
      </c>
      <c r="I398" s="1">
        <v>45312</v>
      </c>
      <c r="J398">
        <f t="shared" si="41"/>
        <v>2024</v>
      </c>
    </row>
    <row r="399" spans="1:10" hidden="1" x14ac:dyDescent="0.3">
      <c r="A399" t="s">
        <v>54</v>
      </c>
      <c r="B399" t="s">
        <v>78</v>
      </c>
      <c r="C399" t="s">
        <v>24</v>
      </c>
      <c r="D399">
        <v>4614.2700000000004</v>
      </c>
      <c r="E399">
        <f t="shared" si="40"/>
        <v>4.6142700000000003</v>
      </c>
      <c r="F399">
        <f t="shared" si="42"/>
        <v>4.6142700000000003</v>
      </c>
      <c r="H399">
        <v>72006.3</v>
      </c>
      <c r="I399" s="1">
        <v>45312</v>
      </c>
      <c r="J399">
        <f t="shared" si="41"/>
        <v>2024</v>
      </c>
    </row>
    <row r="400" spans="1:10" x14ac:dyDescent="0.3">
      <c r="A400" t="s">
        <v>86</v>
      </c>
      <c r="B400" t="s">
        <v>80</v>
      </c>
      <c r="C400" t="s">
        <v>72</v>
      </c>
      <c r="D400">
        <v>1207.8399999999999</v>
      </c>
      <c r="E400">
        <f t="shared" si="40"/>
        <v>1.20784</v>
      </c>
      <c r="F400">
        <f t="shared" si="42"/>
        <v>1.20784</v>
      </c>
      <c r="G400">
        <v>1444855.05</v>
      </c>
      <c r="H400">
        <v>55971.47</v>
      </c>
      <c r="I400" s="1">
        <v>45058</v>
      </c>
      <c r="J400">
        <f t="shared" si="41"/>
        <v>2023</v>
      </c>
    </row>
    <row r="401" spans="1:10" x14ac:dyDescent="0.3">
      <c r="A401" t="s">
        <v>86</v>
      </c>
      <c r="B401" t="s">
        <v>22</v>
      </c>
      <c r="C401" t="s">
        <v>24</v>
      </c>
      <c r="D401">
        <v>2347.0700000000002</v>
      </c>
      <c r="E401">
        <f t="shared" si="40"/>
        <v>2.34707</v>
      </c>
      <c r="F401">
        <f t="shared" si="42"/>
        <v>2.34707</v>
      </c>
      <c r="G401">
        <v>5737524.3399999999</v>
      </c>
      <c r="H401">
        <v>46322.7</v>
      </c>
      <c r="I401" s="1">
        <v>45318</v>
      </c>
      <c r="J401">
        <f t="shared" si="41"/>
        <v>2024</v>
      </c>
    </row>
    <row r="402" spans="1:10" x14ac:dyDescent="0.3">
      <c r="A402" t="s">
        <v>90</v>
      </c>
      <c r="B402" t="s">
        <v>78</v>
      </c>
      <c r="C402" t="s">
        <v>24</v>
      </c>
      <c r="D402">
        <v>4495.63</v>
      </c>
      <c r="E402">
        <f t="shared" si="40"/>
        <v>4.4956300000000002</v>
      </c>
      <c r="F402">
        <f t="shared" si="42"/>
        <v>4.4956300000000002</v>
      </c>
      <c r="G402">
        <v>6752526.1699999999</v>
      </c>
      <c r="H402">
        <v>55118.239999999998</v>
      </c>
      <c r="I402" s="1">
        <v>45329</v>
      </c>
      <c r="J402">
        <f t="shared" si="41"/>
        <v>2024</v>
      </c>
    </row>
    <row r="403" spans="1:10" x14ac:dyDescent="0.3">
      <c r="A403" t="s">
        <v>21</v>
      </c>
      <c r="B403" t="s">
        <v>49</v>
      </c>
      <c r="C403" t="s">
        <v>34</v>
      </c>
      <c r="D403">
        <v>4966.4399999999996</v>
      </c>
      <c r="E403">
        <f t="shared" si="40"/>
        <v>4.9664399999999995</v>
      </c>
      <c r="F403">
        <f t="shared" si="42"/>
        <v>4.9664399999999995</v>
      </c>
      <c r="G403">
        <v>6933509.3099999996</v>
      </c>
      <c r="H403">
        <v>69434.33</v>
      </c>
      <c r="I403" s="1">
        <v>45287</v>
      </c>
      <c r="J403">
        <f t="shared" si="41"/>
        <v>2023</v>
      </c>
    </row>
    <row r="404" spans="1:10" x14ac:dyDescent="0.3">
      <c r="A404" t="s">
        <v>48</v>
      </c>
      <c r="B404" t="s">
        <v>63</v>
      </c>
      <c r="C404" t="s">
        <v>24</v>
      </c>
      <c r="D404">
        <v>3777.23</v>
      </c>
      <c r="E404">
        <f t="shared" si="40"/>
        <v>3.7772299999999999</v>
      </c>
      <c r="F404">
        <f t="shared" si="42"/>
        <v>3.7772299999999999</v>
      </c>
      <c r="G404">
        <v>2251241.92</v>
      </c>
      <c r="H404">
        <v>35324.97</v>
      </c>
      <c r="I404" s="1">
        <v>45299</v>
      </c>
      <c r="J404">
        <f t="shared" si="41"/>
        <v>2024</v>
      </c>
    </row>
    <row r="405" spans="1:10" x14ac:dyDescent="0.3">
      <c r="A405" t="s">
        <v>86</v>
      </c>
      <c r="B405" t="s">
        <v>22</v>
      </c>
      <c r="C405" t="s">
        <v>72</v>
      </c>
      <c r="D405">
        <v>3754.38</v>
      </c>
      <c r="E405">
        <f t="shared" si="40"/>
        <v>3.7543800000000003</v>
      </c>
      <c r="F405">
        <f t="shared" si="42"/>
        <v>3.7543800000000003</v>
      </c>
      <c r="G405">
        <v>8616915.9399999995</v>
      </c>
      <c r="H405">
        <v>46814.07</v>
      </c>
      <c r="I405" s="1">
        <v>45130</v>
      </c>
      <c r="J405">
        <f t="shared" si="41"/>
        <v>2023</v>
      </c>
    </row>
    <row r="406" spans="1:10" x14ac:dyDescent="0.3">
      <c r="A406" t="s">
        <v>65</v>
      </c>
      <c r="B406" t="s">
        <v>22</v>
      </c>
      <c r="C406" t="s">
        <v>72</v>
      </c>
      <c r="D406">
        <v>3840.18</v>
      </c>
      <c r="E406">
        <f t="shared" si="40"/>
        <v>3.8401799999999997</v>
      </c>
      <c r="F406">
        <f t="shared" si="42"/>
        <v>3.8401799999999997</v>
      </c>
      <c r="G406">
        <v>6388697.0199999996</v>
      </c>
      <c r="H406">
        <v>46563.24</v>
      </c>
      <c r="I406" s="1">
        <v>45237</v>
      </c>
      <c r="J406">
        <f t="shared" si="41"/>
        <v>2023</v>
      </c>
    </row>
    <row r="407" spans="1:10" x14ac:dyDescent="0.3">
      <c r="A407" t="s">
        <v>21</v>
      </c>
      <c r="B407" t="s">
        <v>84</v>
      </c>
      <c r="C407" t="s">
        <v>24</v>
      </c>
      <c r="D407">
        <v>3634.57</v>
      </c>
      <c r="E407">
        <f t="shared" si="40"/>
        <v>3.6345700000000001</v>
      </c>
      <c r="F407">
        <f t="shared" si="42"/>
        <v>3.6345700000000001</v>
      </c>
      <c r="G407">
        <v>6778849.5899999999</v>
      </c>
      <c r="H407">
        <v>32558.240000000002</v>
      </c>
      <c r="I407" s="1">
        <v>45373</v>
      </c>
      <c r="J407">
        <f t="shared" si="41"/>
        <v>2024</v>
      </c>
    </row>
    <row r="408" spans="1:10" hidden="1" x14ac:dyDescent="0.3">
      <c r="A408" t="s">
        <v>90</v>
      </c>
      <c r="B408" t="s">
        <v>80</v>
      </c>
      <c r="C408" t="s">
        <v>24</v>
      </c>
      <c r="D408">
        <v>3182.85</v>
      </c>
      <c r="E408">
        <f t="shared" si="40"/>
        <v>3.1828499999999997</v>
      </c>
      <c r="F408">
        <f t="shared" si="42"/>
        <v>3.1828499999999997</v>
      </c>
      <c r="G408">
        <v>694590.17</v>
      </c>
      <c r="H408">
        <v>19666.73</v>
      </c>
      <c r="I408" t="s">
        <v>37</v>
      </c>
      <c r="J408" t="e">
        <f t="shared" si="41"/>
        <v>#VALUE!</v>
      </c>
    </row>
    <row r="409" spans="1:10" ht="14.55" hidden="1" customHeight="1" x14ac:dyDescent="0.3">
      <c r="A409" t="s">
        <v>58</v>
      </c>
      <c r="B409" t="s">
        <v>22</v>
      </c>
      <c r="D409">
        <v>2417.66</v>
      </c>
      <c r="E409">
        <f t="shared" si="40"/>
        <v>2.4176599999999997</v>
      </c>
      <c r="G409">
        <v>248539.32</v>
      </c>
      <c r="H409">
        <v>86070.47</v>
      </c>
      <c r="I409" s="1">
        <v>45347</v>
      </c>
      <c r="J409">
        <f t="shared" si="41"/>
        <v>2024</v>
      </c>
    </row>
    <row r="410" spans="1:10" x14ac:dyDescent="0.3">
      <c r="A410" t="s">
        <v>48</v>
      </c>
      <c r="B410" t="s">
        <v>88</v>
      </c>
      <c r="C410" t="s">
        <v>34</v>
      </c>
      <c r="D410">
        <v>516.87</v>
      </c>
      <c r="E410">
        <f t="shared" si="40"/>
        <v>0.51687000000000005</v>
      </c>
      <c r="F410">
        <f t="shared" ref="F410:F424" si="43">IFERROR(E410,0)</f>
        <v>0.51687000000000005</v>
      </c>
      <c r="G410">
        <v>587110.56999999995</v>
      </c>
      <c r="H410">
        <v>48000.18</v>
      </c>
      <c r="I410" s="1">
        <v>45030</v>
      </c>
      <c r="J410">
        <f t="shared" si="41"/>
        <v>2023</v>
      </c>
    </row>
    <row r="411" spans="1:10" x14ac:dyDescent="0.3">
      <c r="A411" t="s">
        <v>86</v>
      </c>
      <c r="B411" t="s">
        <v>32</v>
      </c>
      <c r="C411" t="s">
        <v>34</v>
      </c>
      <c r="D411">
        <v>4346.57</v>
      </c>
      <c r="E411">
        <f t="shared" si="40"/>
        <v>4.3465699999999998</v>
      </c>
      <c r="F411">
        <f t="shared" si="43"/>
        <v>4.3465699999999998</v>
      </c>
      <c r="G411">
        <v>8223303.5999999996</v>
      </c>
      <c r="H411">
        <v>15071.92</v>
      </c>
      <c r="I411" s="1">
        <v>45298</v>
      </c>
      <c r="J411">
        <f t="shared" si="41"/>
        <v>2024</v>
      </c>
    </row>
    <row r="412" spans="1:10" x14ac:dyDescent="0.3">
      <c r="A412" t="s">
        <v>31</v>
      </c>
      <c r="B412" t="s">
        <v>32</v>
      </c>
      <c r="C412" t="s">
        <v>72</v>
      </c>
      <c r="D412">
        <v>4724.28</v>
      </c>
      <c r="E412">
        <f t="shared" si="40"/>
        <v>4.7242799999999994</v>
      </c>
      <c r="F412">
        <f t="shared" si="43"/>
        <v>4.7242799999999994</v>
      </c>
      <c r="G412">
        <v>91233.88</v>
      </c>
      <c r="H412">
        <v>54362.48</v>
      </c>
      <c r="I412" s="1">
        <v>45221</v>
      </c>
      <c r="J412">
        <f t="shared" si="41"/>
        <v>2023</v>
      </c>
    </row>
    <row r="413" spans="1:10" hidden="1" x14ac:dyDescent="0.3">
      <c r="A413" t="s">
        <v>54</v>
      </c>
      <c r="B413" t="s">
        <v>32</v>
      </c>
      <c r="C413" t="s">
        <v>34</v>
      </c>
      <c r="D413">
        <v>774.57</v>
      </c>
      <c r="E413">
        <f t="shared" si="40"/>
        <v>0.77457000000000009</v>
      </c>
      <c r="F413">
        <f t="shared" si="43"/>
        <v>0.77457000000000009</v>
      </c>
      <c r="H413">
        <v>58962.22</v>
      </c>
      <c r="I413" s="1">
        <v>45227</v>
      </c>
      <c r="J413">
        <f t="shared" si="41"/>
        <v>2023</v>
      </c>
    </row>
    <row r="414" spans="1:10" x14ac:dyDescent="0.3">
      <c r="A414" t="s">
        <v>58</v>
      </c>
      <c r="B414" t="s">
        <v>22</v>
      </c>
      <c r="C414" t="s">
        <v>72</v>
      </c>
      <c r="D414">
        <v>3521</v>
      </c>
      <c r="E414">
        <f t="shared" si="40"/>
        <v>3.5209999999999999</v>
      </c>
      <c r="F414">
        <f t="shared" si="43"/>
        <v>3.5209999999999999</v>
      </c>
      <c r="G414">
        <v>2377567.9300000002</v>
      </c>
      <c r="H414">
        <v>95599.42</v>
      </c>
      <c r="I414" s="1">
        <v>45381</v>
      </c>
      <c r="J414">
        <f t="shared" si="41"/>
        <v>2024</v>
      </c>
    </row>
    <row r="415" spans="1:10" x14ac:dyDescent="0.3">
      <c r="A415" t="s">
        <v>48</v>
      </c>
      <c r="B415" t="s">
        <v>40</v>
      </c>
      <c r="C415" t="s">
        <v>34</v>
      </c>
      <c r="D415">
        <v>4429.3</v>
      </c>
      <c r="E415">
        <f t="shared" si="40"/>
        <v>4.4293000000000005</v>
      </c>
      <c r="F415">
        <f t="shared" si="43"/>
        <v>4.4293000000000005</v>
      </c>
      <c r="G415">
        <v>1410403.4</v>
      </c>
      <c r="H415">
        <v>38800.639999999999</v>
      </c>
      <c r="I415" s="1">
        <v>45267</v>
      </c>
      <c r="J415">
        <f t="shared" si="41"/>
        <v>2023</v>
      </c>
    </row>
    <row r="416" spans="1:10" x14ac:dyDescent="0.3">
      <c r="A416" t="s">
        <v>65</v>
      </c>
      <c r="B416" t="s">
        <v>49</v>
      </c>
      <c r="C416" t="s">
        <v>34</v>
      </c>
      <c r="D416">
        <v>2208.85</v>
      </c>
      <c r="E416">
        <f t="shared" si="40"/>
        <v>2.20885</v>
      </c>
      <c r="F416">
        <f t="shared" si="43"/>
        <v>2.20885</v>
      </c>
      <c r="G416">
        <v>1809263.73</v>
      </c>
      <c r="H416">
        <v>52498.53</v>
      </c>
      <c r="I416" s="1">
        <v>45035</v>
      </c>
      <c r="J416">
        <f t="shared" si="41"/>
        <v>2023</v>
      </c>
    </row>
    <row r="417" spans="1:10" x14ac:dyDescent="0.3">
      <c r="A417" t="s">
        <v>58</v>
      </c>
      <c r="B417" t="s">
        <v>40</v>
      </c>
      <c r="C417" t="s">
        <v>72</v>
      </c>
      <c r="D417">
        <v>1735.84</v>
      </c>
      <c r="E417">
        <f t="shared" si="40"/>
        <v>1.7358399999999998</v>
      </c>
      <c r="F417">
        <f t="shared" si="43"/>
        <v>1.7358399999999998</v>
      </c>
      <c r="G417">
        <v>212076.25</v>
      </c>
      <c r="H417">
        <v>73511.64</v>
      </c>
      <c r="I417" s="1">
        <v>45255</v>
      </c>
      <c r="J417">
        <f t="shared" si="41"/>
        <v>2023</v>
      </c>
    </row>
    <row r="418" spans="1:10" x14ac:dyDescent="0.3">
      <c r="A418" t="s">
        <v>90</v>
      </c>
      <c r="B418" t="s">
        <v>32</v>
      </c>
      <c r="C418" t="s">
        <v>34</v>
      </c>
      <c r="D418">
        <v>2536.73</v>
      </c>
      <c r="E418">
        <f t="shared" si="40"/>
        <v>2.5367299999999999</v>
      </c>
      <c r="F418">
        <f t="shared" si="43"/>
        <v>2.5367299999999999</v>
      </c>
      <c r="G418">
        <v>2276962.25</v>
      </c>
      <c r="H418">
        <v>63593.32</v>
      </c>
      <c r="I418" s="1">
        <v>45320</v>
      </c>
      <c r="J418">
        <f t="shared" si="41"/>
        <v>2024</v>
      </c>
    </row>
    <row r="419" spans="1:10" x14ac:dyDescent="0.3">
      <c r="A419" t="s">
        <v>58</v>
      </c>
      <c r="B419" t="s">
        <v>22</v>
      </c>
      <c r="C419" t="s">
        <v>24</v>
      </c>
      <c r="D419">
        <v>2338.39</v>
      </c>
      <c r="E419">
        <f t="shared" si="40"/>
        <v>2.33839</v>
      </c>
      <c r="F419">
        <f t="shared" si="43"/>
        <v>2.33839</v>
      </c>
      <c r="G419">
        <v>835218.89</v>
      </c>
      <c r="H419">
        <v>87818.14</v>
      </c>
      <c r="I419" s="1">
        <v>45270</v>
      </c>
      <c r="J419">
        <f t="shared" si="41"/>
        <v>2023</v>
      </c>
    </row>
    <row r="420" spans="1:10" x14ac:dyDescent="0.3">
      <c r="A420" t="s">
        <v>44</v>
      </c>
      <c r="B420" t="s">
        <v>84</v>
      </c>
      <c r="C420" t="s">
        <v>24</v>
      </c>
      <c r="D420">
        <v>3960.59</v>
      </c>
      <c r="E420">
        <f t="shared" si="40"/>
        <v>3.9605900000000003</v>
      </c>
      <c r="F420">
        <f t="shared" si="43"/>
        <v>3.9605900000000003</v>
      </c>
      <c r="G420">
        <v>3675669.12</v>
      </c>
      <c r="H420">
        <v>21283.89</v>
      </c>
      <c r="I420" s="1">
        <v>45325</v>
      </c>
      <c r="J420">
        <f t="shared" si="41"/>
        <v>2024</v>
      </c>
    </row>
    <row r="421" spans="1:10" x14ac:dyDescent="0.3">
      <c r="A421" t="s">
        <v>31</v>
      </c>
      <c r="B421" t="s">
        <v>32</v>
      </c>
      <c r="C421" t="s">
        <v>24</v>
      </c>
      <c r="D421">
        <v>1815.34</v>
      </c>
      <c r="E421">
        <f t="shared" si="40"/>
        <v>1.81534</v>
      </c>
      <c r="F421">
        <f t="shared" si="43"/>
        <v>1.81534</v>
      </c>
      <c r="G421">
        <v>4510165.03</v>
      </c>
      <c r="H421">
        <v>9966.52</v>
      </c>
      <c r="I421" s="1">
        <v>45152</v>
      </c>
      <c r="J421">
        <f t="shared" si="41"/>
        <v>2023</v>
      </c>
    </row>
    <row r="422" spans="1:10" x14ac:dyDescent="0.3">
      <c r="A422" t="s">
        <v>90</v>
      </c>
      <c r="B422" t="s">
        <v>22</v>
      </c>
      <c r="C422" t="s">
        <v>34</v>
      </c>
      <c r="D422">
        <v>2193.12</v>
      </c>
      <c r="E422">
        <f t="shared" si="40"/>
        <v>2.19312</v>
      </c>
      <c r="F422">
        <f t="shared" si="43"/>
        <v>2.19312</v>
      </c>
      <c r="G422">
        <v>4553290.83</v>
      </c>
      <c r="H422">
        <v>72975.429999999993</v>
      </c>
      <c r="I422" s="1">
        <v>45283</v>
      </c>
      <c r="J422">
        <f t="shared" si="41"/>
        <v>2023</v>
      </c>
    </row>
    <row r="423" spans="1:10" x14ac:dyDescent="0.3">
      <c r="A423" t="s">
        <v>65</v>
      </c>
      <c r="B423" t="s">
        <v>40</v>
      </c>
      <c r="C423" t="s">
        <v>72</v>
      </c>
      <c r="D423">
        <v>2934.15</v>
      </c>
      <c r="E423">
        <f t="shared" si="40"/>
        <v>2.9341500000000003</v>
      </c>
      <c r="F423">
        <f t="shared" si="43"/>
        <v>2.9341500000000003</v>
      </c>
      <c r="G423">
        <v>4701833.95</v>
      </c>
      <c r="H423">
        <v>21196.74</v>
      </c>
      <c r="I423" s="1">
        <v>45233</v>
      </c>
      <c r="J423">
        <f t="shared" si="41"/>
        <v>2023</v>
      </c>
    </row>
    <row r="424" spans="1:10" x14ac:dyDescent="0.3">
      <c r="A424" t="s">
        <v>48</v>
      </c>
      <c r="B424" t="s">
        <v>80</v>
      </c>
      <c r="C424" t="s">
        <v>72</v>
      </c>
      <c r="D424">
        <v>2502.89</v>
      </c>
      <c r="E424">
        <f t="shared" si="40"/>
        <v>2.5028899999999998</v>
      </c>
      <c r="F424">
        <f t="shared" si="43"/>
        <v>2.5028899999999998</v>
      </c>
      <c r="G424">
        <v>6381765.5499999998</v>
      </c>
      <c r="H424">
        <v>20371.04</v>
      </c>
      <c r="I424" s="1">
        <v>45237</v>
      </c>
      <c r="J424">
        <f t="shared" si="41"/>
        <v>2023</v>
      </c>
    </row>
    <row r="425" spans="1:10" ht="14.55" hidden="1" customHeight="1" x14ac:dyDescent="0.3">
      <c r="C425" t="s">
        <v>34</v>
      </c>
      <c r="D425">
        <v>3894.66</v>
      </c>
      <c r="E425">
        <f t="shared" si="40"/>
        <v>3.89466</v>
      </c>
      <c r="H425">
        <v>55091.82</v>
      </c>
      <c r="I425" s="1">
        <v>45165</v>
      </c>
      <c r="J425">
        <f t="shared" si="41"/>
        <v>2023</v>
      </c>
    </row>
    <row r="426" spans="1:10" x14ac:dyDescent="0.3">
      <c r="A426" t="s">
        <v>86</v>
      </c>
      <c r="B426" t="s">
        <v>32</v>
      </c>
      <c r="C426" t="s">
        <v>24</v>
      </c>
      <c r="D426">
        <v>2233.39</v>
      </c>
      <c r="E426">
        <f t="shared" si="40"/>
        <v>2.23339</v>
      </c>
      <c r="F426">
        <f t="shared" ref="F426:F443" si="44">IFERROR(E426,0)</f>
        <v>2.23339</v>
      </c>
      <c r="G426">
        <v>1777773.53</v>
      </c>
      <c r="H426">
        <v>89787.75</v>
      </c>
      <c r="I426" s="1">
        <v>45191</v>
      </c>
      <c r="J426">
        <f t="shared" si="41"/>
        <v>2023</v>
      </c>
    </row>
    <row r="427" spans="1:10" x14ac:dyDescent="0.3">
      <c r="A427" t="s">
        <v>58</v>
      </c>
      <c r="B427" t="s">
        <v>22</v>
      </c>
      <c r="C427" t="s">
        <v>34</v>
      </c>
      <c r="D427">
        <v>517.47</v>
      </c>
      <c r="E427">
        <f t="shared" si="40"/>
        <v>0.51746999999999999</v>
      </c>
      <c r="F427">
        <f t="shared" si="44"/>
        <v>0.51746999999999999</v>
      </c>
      <c r="G427">
        <v>236503.14</v>
      </c>
      <c r="H427">
        <v>10180.219999999999</v>
      </c>
      <c r="I427" s="1">
        <v>45072</v>
      </c>
      <c r="J427">
        <f t="shared" si="41"/>
        <v>2023</v>
      </c>
    </row>
    <row r="428" spans="1:10" hidden="1" x14ac:dyDescent="0.3">
      <c r="A428" t="s">
        <v>39</v>
      </c>
      <c r="B428" t="s">
        <v>55</v>
      </c>
      <c r="C428" t="s">
        <v>24</v>
      </c>
      <c r="E428">
        <f t="shared" si="40"/>
        <v>0</v>
      </c>
      <c r="F428">
        <f t="shared" si="44"/>
        <v>0</v>
      </c>
      <c r="H428">
        <v>54493.23</v>
      </c>
      <c r="I428" s="1">
        <v>45216</v>
      </c>
      <c r="J428">
        <f t="shared" si="41"/>
        <v>2023</v>
      </c>
    </row>
    <row r="429" spans="1:10" x14ac:dyDescent="0.3">
      <c r="A429" t="s">
        <v>54</v>
      </c>
      <c r="B429" t="s">
        <v>80</v>
      </c>
      <c r="C429" t="s">
        <v>24</v>
      </c>
      <c r="D429">
        <v>573.75</v>
      </c>
      <c r="E429">
        <f t="shared" si="40"/>
        <v>0.57374999999999998</v>
      </c>
      <c r="F429">
        <f t="shared" si="44"/>
        <v>0.57374999999999998</v>
      </c>
      <c r="G429">
        <v>1610964.52</v>
      </c>
      <c r="H429">
        <v>63062.99</v>
      </c>
      <c r="I429" s="1">
        <v>45327</v>
      </c>
      <c r="J429">
        <f t="shared" si="41"/>
        <v>2024</v>
      </c>
    </row>
    <row r="430" spans="1:10" x14ac:dyDescent="0.3">
      <c r="A430" t="s">
        <v>39</v>
      </c>
      <c r="B430" t="s">
        <v>63</v>
      </c>
      <c r="C430" t="s">
        <v>24</v>
      </c>
      <c r="D430">
        <v>1183.78</v>
      </c>
      <c r="E430">
        <f t="shared" si="40"/>
        <v>1.1837800000000001</v>
      </c>
      <c r="F430">
        <f t="shared" si="44"/>
        <v>1.1837800000000001</v>
      </c>
      <c r="G430">
        <v>1172998.1299999999</v>
      </c>
      <c r="H430">
        <v>26897.32</v>
      </c>
      <c r="I430" s="1">
        <v>45237</v>
      </c>
      <c r="J430">
        <f t="shared" si="41"/>
        <v>2023</v>
      </c>
    </row>
    <row r="431" spans="1:10" x14ac:dyDescent="0.3">
      <c r="A431" t="s">
        <v>39</v>
      </c>
      <c r="B431" t="s">
        <v>78</v>
      </c>
      <c r="C431" t="s">
        <v>72</v>
      </c>
      <c r="D431">
        <v>1943.7</v>
      </c>
      <c r="E431">
        <f t="shared" si="40"/>
        <v>1.9437</v>
      </c>
      <c r="F431">
        <f t="shared" si="44"/>
        <v>1.9437</v>
      </c>
      <c r="G431">
        <v>5116216.47</v>
      </c>
      <c r="H431">
        <v>69245.399999999994</v>
      </c>
      <c r="I431" s="1">
        <v>45123</v>
      </c>
      <c r="J431">
        <f t="shared" si="41"/>
        <v>2023</v>
      </c>
    </row>
    <row r="432" spans="1:10" x14ac:dyDescent="0.3">
      <c r="A432" t="s">
        <v>44</v>
      </c>
      <c r="B432" t="s">
        <v>32</v>
      </c>
      <c r="C432" t="s">
        <v>24</v>
      </c>
      <c r="D432">
        <v>162.55000000000001</v>
      </c>
      <c r="E432">
        <f t="shared" si="40"/>
        <v>0.16255</v>
      </c>
      <c r="F432">
        <f t="shared" si="44"/>
        <v>0.16255</v>
      </c>
      <c r="G432">
        <v>30309.24</v>
      </c>
      <c r="H432">
        <v>66486.570000000007</v>
      </c>
      <c r="I432" s="1">
        <v>45251</v>
      </c>
      <c r="J432">
        <f t="shared" si="41"/>
        <v>2023</v>
      </c>
    </row>
    <row r="433" spans="1:10" x14ac:dyDescent="0.3">
      <c r="A433" t="s">
        <v>39</v>
      </c>
      <c r="B433" t="s">
        <v>55</v>
      </c>
      <c r="C433" t="s">
        <v>24</v>
      </c>
      <c r="D433">
        <v>2158.4899999999998</v>
      </c>
      <c r="E433">
        <f t="shared" si="40"/>
        <v>2.1584899999999996</v>
      </c>
      <c r="F433">
        <f t="shared" si="44"/>
        <v>2.1584899999999996</v>
      </c>
      <c r="G433">
        <v>1572554.94</v>
      </c>
      <c r="H433">
        <v>20875.689999999999</v>
      </c>
      <c r="I433" s="1">
        <v>45282</v>
      </c>
      <c r="J433">
        <f t="shared" si="41"/>
        <v>2023</v>
      </c>
    </row>
    <row r="434" spans="1:10" x14ac:dyDescent="0.3">
      <c r="A434" t="s">
        <v>54</v>
      </c>
      <c r="B434" t="s">
        <v>63</v>
      </c>
      <c r="C434" t="s">
        <v>24</v>
      </c>
      <c r="D434">
        <v>135.72999999999999</v>
      </c>
      <c r="E434">
        <f t="shared" si="40"/>
        <v>0.13572999999999999</v>
      </c>
      <c r="F434">
        <f t="shared" si="44"/>
        <v>0.13572999999999999</v>
      </c>
      <c r="G434">
        <v>150425.26999999999</v>
      </c>
      <c r="H434">
        <v>47997.14</v>
      </c>
      <c r="I434" s="1">
        <v>45089</v>
      </c>
      <c r="J434">
        <f t="shared" si="41"/>
        <v>2023</v>
      </c>
    </row>
    <row r="435" spans="1:10" hidden="1" x14ac:dyDescent="0.3">
      <c r="A435" t="s">
        <v>65</v>
      </c>
      <c r="B435" t="s">
        <v>84</v>
      </c>
      <c r="C435" t="s">
        <v>72</v>
      </c>
      <c r="D435">
        <v>4886.09</v>
      </c>
      <c r="E435">
        <f t="shared" si="40"/>
        <v>4.8860900000000003</v>
      </c>
      <c r="F435">
        <f t="shared" si="44"/>
        <v>4.8860900000000003</v>
      </c>
      <c r="H435">
        <v>77084.87</v>
      </c>
      <c r="I435" s="1">
        <v>45257</v>
      </c>
      <c r="J435">
        <f t="shared" si="41"/>
        <v>2023</v>
      </c>
    </row>
    <row r="436" spans="1:10" x14ac:dyDescent="0.3">
      <c r="A436" t="s">
        <v>54</v>
      </c>
      <c r="B436" t="s">
        <v>22</v>
      </c>
      <c r="C436" t="s">
        <v>34</v>
      </c>
      <c r="D436">
        <v>2530.19</v>
      </c>
      <c r="E436">
        <f t="shared" si="40"/>
        <v>2.5301900000000002</v>
      </c>
      <c r="F436">
        <f t="shared" si="44"/>
        <v>2.5301900000000002</v>
      </c>
      <c r="G436">
        <v>7978668.25</v>
      </c>
      <c r="H436">
        <v>1979.2</v>
      </c>
      <c r="I436" s="1">
        <v>45148</v>
      </c>
      <c r="J436">
        <f t="shared" si="41"/>
        <v>2023</v>
      </c>
    </row>
    <row r="437" spans="1:10" x14ac:dyDescent="0.3">
      <c r="A437" t="s">
        <v>86</v>
      </c>
      <c r="B437" t="s">
        <v>32</v>
      </c>
      <c r="C437" t="s">
        <v>72</v>
      </c>
      <c r="D437">
        <v>4801.03</v>
      </c>
      <c r="E437">
        <f t="shared" si="40"/>
        <v>4.8010299999999999</v>
      </c>
      <c r="F437">
        <f t="shared" si="44"/>
        <v>4.8010299999999999</v>
      </c>
      <c r="G437">
        <v>5325335.12</v>
      </c>
      <c r="H437">
        <v>17171.89</v>
      </c>
      <c r="I437" s="1">
        <v>45036</v>
      </c>
      <c r="J437">
        <f t="shared" si="41"/>
        <v>2023</v>
      </c>
    </row>
    <row r="438" spans="1:10" x14ac:dyDescent="0.3">
      <c r="A438" t="s">
        <v>54</v>
      </c>
      <c r="B438" t="s">
        <v>32</v>
      </c>
      <c r="C438" t="s">
        <v>24</v>
      </c>
      <c r="D438">
        <v>776.61</v>
      </c>
      <c r="E438">
        <f t="shared" si="40"/>
        <v>0.77661000000000002</v>
      </c>
      <c r="F438">
        <f t="shared" si="44"/>
        <v>0.77661000000000002</v>
      </c>
      <c r="G438">
        <v>2510252.04</v>
      </c>
      <c r="H438">
        <v>0</v>
      </c>
      <c r="I438" s="1">
        <v>45316</v>
      </c>
      <c r="J438">
        <f t="shared" si="41"/>
        <v>2024</v>
      </c>
    </row>
    <row r="439" spans="1:10" x14ac:dyDescent="0.3">
      <c r="A439" t="s">
        <v>39</v>
      </c>
      <c r="B439" t="s">
        <v>32</v>
      </c>
      <c r="C439" t="s">
        <v>34</v>
      </c>
      <c r="D439">
        <v>1513.44</v>
      </c>
      <c r="E439">
        <f t="shared" si="40"/>
        <v>1.5134400000000001</v>
      </c>
      <c r="F439">
        <f t="shared" si="44"/>
        <v>1.5134400000000001</v>
      </c>
      <c r="G439">
        <v>1723981.3</v>
      </c>
      <c r="H439">
        <v>43210.78</v>
      </c>
      <c r="I439" s="1">
        <v>45247</v>
      </c>
      <c r="J439">
        <f t="shared" si="41"/>
        <v>2023</v>
      </c>
    </row>
    <row r="440" spans="1:10" x14ac:dyDescent="0.3">
      <c r="A440" t="s">
        <v>39</v>
      </c>
      <c r="B440" t="s">
        <v>32</v>
      </c>
      <c r="C440" t="s">
        <v>72</v>
      </c>
      <c r="D440">
        <v>3526.84</v>
      </c>
      <c r="E440">
        <f t="shared" si="40"/>
        <v>3.52684</v>
      </c>
      <c r="F440">
        <f t="shared" si="44"/>
        <v>3.52684</v>
      </c>
      <c r="G440">
        <v>3521681.64</v>
      </c>
      <c r="H440">
        <v>47891.29</v>
      </c>
      <c r="I440" s="1">
        <v>45141</v>
      </c>
      <c r="J440">
        <f t="shared" si="41"/>
        <v>2023</v>
      </c>
    </row>
    <row r="441" spans="1:10" x14ac:dyDescent="0.3">
      <c r="A441" t="s">
        <v>31</v>
      </c>
      <c r="B441" t="s">
        <v>80</v>
      </c>
      <c r="C441" t="s">
        <v>34</v>
      </c>
      <c r="D441">
        <v>3217.78</v>
      </c>
      <c r="E441">
        <f t="shared" si="40"/>
        <v>3.2177800000000003</v>
      </c>
      <c r="F441">
        <f t="shared" si="44"/>
        <v>3.2177800000000003</v>
      </c>
      <c r="G441">
        <v>297816.8</v>
      </c>
      <c r="H441">
        <v>54824.08</v>
      </c>
      <c r="I441" s="1">
        <v>45367</v>
      </c>
      <c r="J441">
        <f t="shared" si="41"/>
        <v>2024</v>
      </c>
    </row>
    <row r="442" spans="1:10" x14ac:dyDescent="0.3">
      <c r="A442" t="s">
        <v>86</v>
      </c>
      <c r="B442" t="s">
        <v>88</v>
      </c>
      <c r="C442" t="s">
        <v>24</v>
      </c>
      <c r="D442">
        <v>2822.04</v>
      </c>
      <c r="E442">
        <f t="shared" si="40"/>
        <v>2.8220399999999999</v>
      </c>
      <c r="F442">
        <f t="shared" si="44"/>
        <v>2.8220399999999999</v>
      </c>
      <c r="G442">
        <v>2011947.46</v>
      </c>
      <c r="H442">
        <v>56458.31</v>
      </c>
      <c r="I442" s="1">
        <v>45171</v>
      </c>
      <c r="J442">
        <f t="shared" si="41"/>
        <v>2023</v>
      </c>
    </row>
    <row r="443" spans="1:10" x14ac:dyDescent="0.3">
      <c r="A443" t="s">
        <v>39</v>
      </c>
      <c r="B443" t="s">
        <v>55</v>
      </c>
      <c r="C443" t="s">
        <v>34</v>
      </c>
      <c r="D443">
        <v>911.48</v>
      </c>
      <c r="E443">
        <f t="shared" si="40"/>
        <v>0.91148000000000007</v>
      </c>
      <c r="F443">
        <f t="shared" si="44"/>
        <v>0.91148000000000007</v>
      </c>
      <c r="G443">
        <v>963854.1</v>
      </c>
      <c r="H443">
        <v>41475.94</v>
      </c>
      <c r="I443" s="1">
        <v>45273</v>
      </c>
      <c r="J443">
        <f t="shared" si="41"/>
        <v>2023</v>
      </c>
    </row>
    <row r="444" spans="1:10" ht="14.55" hidden="1" customHeight="1" x14ac:dyDescent="0.3">
      <c r="A444" t="s">
        <v>21</v>
      </c>
      <c r="C444" t="s">
        <v>72</v>
      </c>
      <c r="D444">
        <v>1735.39</v>
      </c>
      <c r="E444">
        <f t="shared" si="40"/>
        <v>1.7353900000000002</v>
      </c>
      <c r="G444">
        <v>305102.39</v>
      </c>
      <c r="H444">
        <v>2073.11</v>
      </c>
      <c r="I444" s="1">
        <v>45096</v>
      </c>
      <c r="J444">
        <f t="shared" si="41"/>
        <v>2023</v>
      </c>
    </row>
    <row r="445" spans="1:10" x14ac:dyDescent="0.3">
      <c r="A445" t="s">
        <v>21</v>
      </c>
      <c r="B445" t="s">
        <v>40</v>
      </c>
      <c r="C445" t="s">
        <v>34</v>
      </c>
      <c r="D445">
        <v>137.75</v>
      </c>
      <c r="E445">
        <f t="shared" si="40"/>
        <v>0.13775000000000001</v>
      </c>
      <c r="F445">
        <f>IFERROR(E445,0)</f>
        <v>0.13775000000000001</v>
      </c>
      <c r="G445">
        <v>270056.56</v>
      </c>
      <c r="H445">
        <v>53442.79</v>
      </c>
      <c r="I445" s="1">
        <v>45314</v>
      </c>
      <c r="J445">
        <f t="shared" si="41"/>
        <v>2024</v>
      </c>
    </row>
    <row r="446" spans="1:10" x14ac:dyDescent="0.3">
      <c r="A446" t="s">
        <v>86</v>
      </c>
      <c r="B446" t="s">
        <v>63</v>
      </c>
      <c r="C446" t="s">
        <v>72</v>
      </c>
      <c r="D446">
        <v>1266.77</v>
      </c>
      <c r="E446">
        <f t="shared" si="40"/>
        <v>1.26677</v>
      </c>
      <c r="F446">
        <f>IFERROR(E446,0)</f>
        <v>1.26677</v>
      </c>
      <c r="G446">
        <v>3096677.28</v>
      </c>
      <c r="H446">
        <v>86398.23</v>
      </c>
      <c r="I446" s="1">
        <v>45293</v>
      </c>
      <c r="J446">
        <f t="shared" si="41"/>
        <v>2024</v>
      </c>
    </row>
    <row r="447" spans="1:10" ht="14.55" hidden="1" customHeight="1" x14ac:dyDescent="0.3">
      <c r="A447" t="s">
        <v>21</v>
      </c>
      <c r="C447" t="s">
        <v>72</v>
      </c>
      <c r="D447">
        <v>831.29</v>
      </c>
      <c r="E447">
        <f t="shared" si="40"/>
        <v>0.83128999999999997</v>
      </c>
      <c r="H447">
        <v>66502.17</v>
      </c>
      <c r="I447" s="1">
        <v>45240</v>
      </c>
      <c r="J447">
        <f t="shared" si="41"/>
        <v>2023</v>
      </c>
    </row>
    <row r="448" spans="1:10" ht="14.55" hidden="1" customHeight="1" x14ac:dyDescent="0.3">
      <c r="A448" t="s">
        <v>86</v>
      </c>
      <c r="C448" t="s">
        <v>72</v>
      </c>
      <c r="D448">
        <v>2374.31</v>
      </c>
      <c r="E448">
        <f t="shared" si="40"/>
        <v>2.3743099999999999</v>
      </c>
      <c r="H448">
        <v>93441.34</v>
      </c>
      <c r="I448" s="1">
        <v>45234</v>
      </c>
      <c r="J448">
        <f t="shared" si="41"/>
        <v>2023</v>
      </c>
    </row>
    <row r="449" spans="1:10" x14ac:dyDescent="0.3">
      <c r="A449" t="s">
        <v>54</v>
      </c>
      <c r="B449" t="s">
        <v>22</v>
      </c>
      <c r="C449" t="s">
        <v>72</v>
      </c>
      <c r="D449">
        <v>2886.13</v>
      </c>
      <c r="E449">
        <f t="shared" si="40"/>
        <v>2.8861300000000001</v>
      </c>
      <c r="F449">
        <f t="shared" ref="F449:F462" si="45">IFERROR(E449,0)</f>
        <v>2.8861300000000001</v>
      </c>
      <c r="G449">
        <v>1033984.93</v>
      </c>
      <c r="H449">
        <v>24306.75</v>
      </c>
      <c r="I449" s="1">
        <v>45319</v>
      </c>
      <c r="J449">
        <f t="shared" si="41"/>
        <v>2024</v>
      </c>
    </row>
    <row r="450" spans="1:10" hidden="1" x14ac:dyDescent="0.3">
      <c r="A450" t="s">
        <v>39</v>
      </c>
      <c r="B450" t="s">
        <v>63</v>
      </c>
      <c r="C450" t="s">
        <v>72</v>
      </c>
      <c r="D450">
        <v>1313.41</v>
      </c>
      <c r="E450">
        <f t="shared" ref="E450:E501" si="46">D450/1000</f>
        <v>1.3134100000000002</v>
      </c>
      <c r="F450">
        <f t="shared" si="45"/>
        <v>1.3134100000000002</v>
      </c>
      <c r="G450">
        <v>3325276.73</v>
      </c>
      <c r="H450" t="s">
        <v>37</v>
      </c>
      <c r="I450" t="s">
        <v>37</v>
      </c>
      <c r="J450" t="e">
        <f t="shared" si="41"/>
        <v>#VALUE!</v>
      </c>
    </row>
    <row r="451" spans="1:10" x14ac:dyDescent="0.3">
      <c r="A451" t="s">
        <v>86</v>
      </c>
      <c r="B451" t="s">
        <v>78</v>
      </c>
      <c r="C451" t="s">
        <v>34</v>
      </c>
      <c r="D451">
        <v>1602.76</v>
      </c>
      <c r="E451">
        <f t="shared" si="46"/>
        <v>1.60276</v>
      </c>
      <c r="F451">
        <f t="shared" si="45"/>
        <v>1.60276</v>
      </c>
      <c r="G451">
        <v>1982812.86</v>
      </c>
      <c r="H451">
        <v>18609</v>
      </c>
      <c r="I451" s="1">
        <v>45059</v>
      </c>
      <c r="J451">
        <f t="shared" ref="J451:J501" si="47">YEAR(I451)</f>
        <v>2023</v>
      </c>
    </row>
    <row r="452" spans="1:10" x14ac:dyDescent="0.3">
      <c r="A452" t="s">
        <v>48</v>
      </c>
      <c r="B452" t="s">
        <v>49</v>
      </c>
      <c r="C452" t="s">
        <v>72</v>
      </c>
      <c r="D452">
        <v>303.87</v>
      </c>
      <c r="E452">
        <f t="shared" si="46"/>
        <v>0.30387000000000003</v>
      </c>
      <c r="F452">
        <f t="shared" si="45"/>
        <v>0.30387000000000003</v>
      </c>
      <c r="G452">
        <v>246058.12</v>
      </c>
      <c r="H452">
        <v>61649.8</v>
      </c>
      <c r="I452" s="1">
        <v>45346</v>
      </c>
      <c r="J452">
        <f t="shared" si="47"/>
        <v>2024</v>
      </c>
    </row>
    <row r="453" spans="1:10" x14ac:dyDescent="0.3">
      <c r="A453" t="s">
        <v>86</v>
      </c>
      <c r="B453" t="s">
        <v>80</v>
      </c>
      <c r="C453" t="s">
        <v>34</v>
      </c>
      <c r="D453">
        <v>2015.92</v>
      </c>
      <c r="E453">
        <f t="shared" si="46"/>
        <v>2.0159199999999999</v>
      </c>
      <c r="F453">
        <f t="shared" si="45"/>
        <v>2.0159199999999999</v>
      </c>
      <c r="G453">
        <v>495694.57</v>
      </c>
      <c r="H453">
        <v>14602.01</v>
      </c>
      <c r="I453" s="1">
        <v>45295</v>
      </c>
      <c r="J453">
        <f t="shared" si="47"/>
        <v>2024</v>
      </c>
    </row>
    <row r="454" spans="1:10" x14ac:dyDescent="0.3">
      <c r="A454" t="s">
        <v>54</v>
      </c>
      <c r="B454" t="s">
        <v>49</v>
      </c>
      <c r="C454" t="s">
        <v>24</v>
      </c>
      <c r="D454">
        <v>3533.92</v>
      </c>
      <c r="E454">
        <f t="shared" si="46"/>
        <v>3.5339200000000002</v>
      </c>
      <c r="F454">
        <f t="shared" si="45"/>
        <v>3.5339200000000002</v>
      </c>
      <c r="G454">
        <v>895921.17</v>
      </c>
      <c r="H454">
        <v>7408.42</v>
      </c>
      <c r="I454" s="1">
        <v>45265</v>
      </c>
      <c r="J454">
        <f t="shared" si="47"/>
        <v>2023</v>
      </c>
    </row>
    <row r="455" spans="1:10" x14ac:dyDescent="0.3">
      <c r="A455" t="s">
        <v>90</v>
      </c>
      <c r="B455" t="s">
        <v>84</v>
      </c>
      <c r="C455" t="s">
        <v>24</v>
      </c>
      <c r="D455">
        <v>3050.22</v>
      </c>
      <c r="E455">
        <f t="shared" si="46"/>
        <v>3.0502199999999999</v>
      </c>
      <c r="F455">
        <f t="shared" si="45"/>
        <v>3.0502199999999999</v>
      </c>
      <c r="G455">
        <v>7294634.6799999997</v>
      </c>
      <c r="H455">
        <v>50952.31</v>
      </c>
      <c r="I455" s="1">
        <v>45148</v>
      </c>
      <c r="J455">
        <f t="shared" si="47"/>
        <v>2023</v>
      </c>
    </row>
    <row r="456" spans="1:10" x14ac:dyDescent="0.3">
      <c r="A456" t="s">
        <v>21</v>
      </c>
      <c r="B456" t="s">
        <v>32</v>
      </c>
      <c r="C456" t="s">
        <v>72</v>
      </c>
      <c r="D456">
        <v>797.58</v>
      </c>
      <c r="E456">
        <f t="shared" si="46"/>
        <v>0.79758000000000007</v>
      </c>
      <c r="F456">
        <f t="shared" si="45"/>
        <v>0.79758000000000007</v>
      </c>
      <c r="G456">
        <v>390689.14</v>
      </c>
      <c r="H456">
        <v>65730.27</v>
      </c>
      <c r="I456" s="1">
        <v>45099</v>
      </c>
      <c r="J456">
        <f t="shared" si="47"/>
        <v>2023</v>
      </c>
    </row>
    <row r="457" spans="1:10" x14ac:dyDescent="0.3">
      <c r="A457" t="s">
        <v>31</v>
      </c>
      <c r="B457" t="s">
        <v>84</v>
      </c>
      <c r="C457" t="s">
        <v>72</v>
      </c>
      <c r="D457">
        <v>554.13</v>
      </c>
      <c r="E457">
        <f t="shared" si="46"/>
        <v>0.55413000000000001</v>
      </c>
      <c r="F457">
        <f t="shared" si="45"/>
        <v>0.55413000000000001</v>
      </c>
      <c r="G457">
        <v>429384.25</v>
      </c>
      <c r="H457">
        <v>85549.6</v>
      </c>
      <c r="I457" s="1">
        <v>45040</v>
      </c>
      <c r="J457">
        <f t="shared" si="47"/>
        <v>2023</v>
      </c>
    </row>
    <row r="458" spans="1:10" x14ac:dyDescent="0.3">
      <c r="A458" t="s">
        <v>65</v>
      </c>
      <c r="B458" t="s">
        <v>84</v>
      </c>
      <c r="C458" t="s">
        <v>72</v>
      </c>
      <c r="D458">
        <v>2245.98</v>
      </c>
      <c r="E458">
        <f t="shared" si="46"/>
        <v>2.2459799999999999</v>
      </c>
      <c r="F458">
        <f t="shared" si="45"/>
        <v>2.2459799999999999</v>
      </c>
      <c r="G458">
        <v>3613544.64</v>
      </c>
      <c r="H458">
        <v>32589.43</v>
      </c>
      <c r="I458" s="1">
        <v>45368</v>
      </c>
      <c r="J458">
        <f t="shared" si="47"/>
        <v>2024</v>
      </c>
    </row>
    <row r="459" spans="1:10" x14ac:dyDescent="0.3">
      <c r="A459" t="s">
        <v>86</v>
      </c>
      <c r="B459" t="s">
        <v>49</v>
      </c>
      <c r="C459" t="s">
        <v>72</v>
      </c>
      <c r="D459">
        <v>4492.3900000000003</v>
      </c>
      <c r="E459">
        <f t="shared" si="46"/>
        <v>4.4923900000000003</v>
      </c>
      <c r="F459">
        <f t="shared" si="45"/>
        <v>4.4923900000000003</v>
      </c>
      <c r="G459">
        <v>5456498.2199999997</v>
      </c>
      <c r="H459">
        <v>46147.22</v>
      </c>
      <c r="I459" s="1">
        <v>45033</v>
      </c>
      <c r="J459">
        <f t="shared" si="47"/>
        <v>2023</v>
      </c>
    </row>
    <row r="460" spans="1:10" x14ac:dyDescent="0.3">
      <c r="A460" t="s">
        <v>44</v>
      </c>
      <c r="B460" t="s">
        <v>55</v>
      </c>
      <c r="C460" t="s">
        <v>24</v>
      </c>
      <c r="D460">
        <v>1573.03</v>
      </c>
      <c r="E460">
        <f t="shared" si="46"/>
        <v>1.5730299999999999</v>
      </c>
      <c r="F460">
        <f t="shared" si="45"/>
        <v>1.5730299999999999</v>
      </c>
      <c r="G460">
        <v>2821749.35</v>
      </c>
      <c r="H460">
        <v>48805.58</v>
      </c>
      <c r="I460" s="1">
        <v>45243</v>
      </c>
      <c r="J460">
        <f t="shared" si="47"/>
        <v>2023</v>
      </c>
    </row>
    <row r="461" spans="1:10" x14ac:dyDescent="0.3">
      <c r="A461" t="s">
        <v>21</v>
      </c>
      <c r="B461" t="s">
        <v>78</v>
      </c>
      <c r="C461" t="s">
        <v>24</v>
      </c>
      <c r="D461">
        <v>1968.53</v>
      </c>
      <c r="E461">
        <f t="shared" si="46"/>
        <v>1.9685299999999999</v>
      </c>
      <c r="F461">
        <f t="shared" si="45"/>
        <v>1.9685299999999999</v>
      </c>
      <c r="G461">
        <v>234768.86</v>
      </c>
      <c r="H461">
        <v>73963.53</v>
      </c>
      <c r="I461" s="1">
        <v>45241</v>
      </c>
      <c r="J461">
        <f t="shared" si="47"/>
        <v>2023</v>
      </c>
    </row>
    <row r="462" spans="1:10" hidden="1" x14ac:dyDescent="0.3">
      <c r="A462" t="s">
        <v>86</v>
      </c>
      <c r="B462" t="s">
        <v>22</v>
      </c>
      <c r="C462" t="s">
        <v>72</v>
      </c>
      <c r="D462">
        <v>1054.78</v>
      </c>
      <c r="E462">
        <f t="shared" si="46"/>
        <v>1.0547800000000001</v>
      </c>
      <c r="F462">
        <f t="shared" si="45"/>
        <v>1.0547800000000001</v>
      </c>
      <c r="H462">
        <v>59005.02</v>
      </c>
      <c r="I462" s="1">
        <v>45377</v>
      </c>
      <c r="J462">
        <f t="shared" si="47"/>
        <v>2024</v>
      </c>
    </row>
    <row r="463" spans="1:10" ht="14.55" hidden="1" customHeight="1" x14ac:dyDescent="0.3">
      <c r="B463" t="s">
        <v>49</v>
      </c>
      <c r="C463" t="s">
        <v>72</v>
      </c>
      <c r="D463">
        <v>784.6</v>
      </c>
      <c r="E463">
        <f t="shared" si="46"/>
        <v>0.78460000000000008</v>
      </c>
      <c r="G463">
        <v>312623.71000000002</v>
      </c>
      <c r="H463">
        <v>11311.13</v>
      </c>
      <c r="I463" s="1">
        <v>45371</v>
      </c>
      <c r="J463">
        <f t="shared" si="47"/>
        <v>2024</v>
      </c>
    </row>
    <row r="464" spans="1:10" x14ac:dyDescent="0.3">
      <c r="A464" t="s">
        <v>54</v>
      </c>
      <c r="B464" t="s">
        <v>78</v>
      </c>
      <c r="C464" t="s">
        <v>72</v>
      </c>
      <c r="D464">
        <v>1220.05</v>
      </c>
      <c r="E464">
        <f t="shared" si="46"/>
        <v>1.2200499999999999</v>
      </c>
      <c r="F464">
        <f>IFERROR(E464,0)</f>
        <v>1.2200499999999999</v>
      </c>
      <c r="G464">
        <v>265885.5</v>
      </c>
      <c r="H464">
        <v>23909.22</v>
      </c>
      <c r="I464" s="1">
        <v>45342</v>
      </c>
      <c r="J464">
        <f t="shared" si="47"/>
        <v>2024</v>
      </c>
    </row>
    <row r="465" spans="1:10" x14ac:dyDescent="0.3">
      <c r="A465" t="s">
        <v>44</v>
      </c>
      <c r="B465" t="s">
        <v>84</v>
      </c>
      <c r="C465" t="s">
        <v>72</v>
      </c>
      <c r="D465">
        <v>1975.02</v>
      </c>
      <c r="E465">
        <f t="shared" si="46"/>
        <v>1.97502</v>
      </c>
      <c r="F465">
        <f>IFERROR(E465,0)</f>
        <v>1.97502</v>
      </c>
      <c r="G465">
        <v>1433379.46</v>
      </c>
      <c r="H465">
        <v>21749.66</v>
      </c>
      <c r="I465" s="1">
        <v>45098</v>
      </c>
      <c r="J465">
        <f t="shared" si="47"/>
        <v>2023</v>
      </c>
    </row>
    <row r="466" spans="1:10" hidden="1" x14ac:dyDescent="0.3">
      <c r="A466" t="s">
        <v>21</v>
      </c>
      <c r="B466" t="s">
        <v>80</v>
      </c>
      <c r="C466" t="s">
        <v>24</v>
      </c>
      <c r="D466">
        <v>1068.73</v>
      </c>
      <c r="E466">
        <f t="shared" si="46"/>
        <v>1.06873</v>
      </c>
      <c r="F466">
        <f>IFERROR(E466,0)</f>
        <v>1.06873</v>
      </c>
      <c r="H466">
        <v>42896.49</v>
      </c>
      <c r="I466" s="1">
        <v>45241</v>
      </c>
      <c r="J466">
        <f t="shared" si="47"/>
        <v>2023</v>
      </c>
    </row>
    <row r="467" spans="1:10" ht="14.55" hidden="1" customHeight="1" x14ac:dyDescent="0.3">
      <c r="B467" t="s">
        <v>78</v>
      </c>
      <c r="C467" t="s">
        <v>72</v>
      </c>
      <c r="D467">
        <v>3392.88</v>
      </c>
      <c r="E467">
        <f t="shared" si="46"/>
        <v>3.3928799999999999</v>
      </c>
      <c r="G467">
        <v>1789100.91</v>
      </c>
      <c r="H467">
        <v>46315.29</v>
      </c>
      <c r="I467" s="1">
        <v>45125</v>
      </c>
      <c r="J467">
        <f t="shared" si="47"/>
        <v>2023</v>
      </c>
    </row>
    <row r="468" spans="1:10" hidden="1" x14ac:dyDescent="0.3">
      <c r="A468" t="s">
        <v>65</v>
      </c>
      <c r="B468" t="s">
        <v>55</v>
      </c>
      <c r="C468" t="s">
        <v>34</v>
      </c>
      <c r="D468">
        <v>879.27</v>
      </c>
      <c r="E468">
        <f t="shared" si="46"/>
        <v>0.87927</v>
      </c>
      <c r="F468">
        <f t="shared" ref="F468:F478" si="48">IFERROR(E468,0)</f>
        <v>0.87927</v>
      </c>
      <c r="G468">
        <v>2420208.61</v>
      </c>
      <c r="H468">
        <v>77783.72</v>
      </c>
      <c r="I468" t="s">
        <v>59</v>
      </c>
      <c r="J468" t="e">
        <f t="shared" si="47"/>
        <v>#VALUE!</v>
      </c>
    </row>
    <row r="469" spans="1:10" x14ac:dyDescent="0.3">
      <c r="A469" t="s">
        <v>44</v>
      </c>
      <c r="B469" t="s">
        <v>55</v>
      </c>
      <c r="C469" t="s">
        <v>34</v>
      </c>
      <c r="D469">
        <v>3220.96</v>
      </c>
      <c r="E469">
        <f t="shared" si="46"/>
        <v>3.2209599999999998</v>
      </c>
      <c r="F469">
        <f t="shared" si="48"/>
        <v>3.2209599999999998</v>
      </c>
      <c r="G469">
        <v>35650.230000000003</v>
      </c>
      <c r="H469">
        <v>13071.97</v>
      </c>
      <c r="I469" s="1">
        <v>45257</v>
      </c>
      <c r="J469">
        <f t="shared" si="47"/>
        <v>2023</v>
      </c>
    </row>
    <row r="470" spans="1:10" x14ac:dyDescent="0.3">
      <c r="A470" t="s">
        <v>86</v>
      </c>
      <c r="B470" t="s">
        <v>63</v>
      </c>
      <c r="C470" t="s">
        <v>34</v>
      </c>
      <c r="D470">
        <v>134.63</v>
      </c>
      <c r="E470">
        <f t="shared" si="46"/>
        <v>0.13463</v>
      </c>
      <c r="F470">
        <f t="shared" si="48"/>
        <v>0.13463</v>
      </c>
      <c r="G470">
        <v>102032.31</v>
      </c>
      <c r="H470">
        <v>56651.74</v>
      </c>
      <c r="I470" s="1">
        <v>45310</v>
      </c>
      <c r="J470">
        <f t="shared" si="47"/>
        <v>2024</v>
      </c>
    </row>
    <row r="471" spans="1:10" x14ac:dyDescent="0.3">
      <c r="A471" t="s">
        <v>21</v>
      </c>
      <c r="B471" t="s">
        <v>63</v>
      </c>
      <c r="C471" t="s">
        <v>72</v>
      </c>
      <c r="D471">
        <v>894.91</v>
      </c>
      <c r="E471">
        <f t="shared" si="46"/>
        <v>0.89490999999999998</v>
      </c>
      <c r="F471">
        <f t="shared" si="48"/>
        <v>0.89490999999999998</v>
      </c>
      <c r="G471">
        <v>217859.75</v>
      </c>
      <c r="H471">
        <v>35297.769999999997</v>
      </c>
      <c r="I471" s="1">
        <v>45273</v>
      </c>
      <c r="J471">
        <f t="shared" si="47"/>
        <v>2023</v>
      </c>
    </row>
    <row r="472" spans="1:10" x14ac:dyDescent="0.3">
      <c r="A472" t="s">
        <v>86</v>
      </c>
      <c r="B472" t="s">
        <v>49</v>
      </c>
      <c r="C472" t="s">
        <v>72</v>
      </c>
      <c r="D472">
        <v>3000.36</v>
      </c>
      <c r="E472">
        <f t="shared" si="46"/>
        <v>3.0003600000000001</v>
      </c>
      <c r="F472">
        <f t="shared" si="48"/>
        <v>3.0003600000000001</v>
      </c>
      <c r="G472">
        <v>6232428.2000000002</v>
      </c>
      <c r="H472">
        <v>81857.72</v>
      </c>
      <c r="I472" s="1">
        <v>45355</v>
      </c>
      <c r="J472">
        <f t="shared" si="47"/>
        <v>2024</v>
      </c>
    </row>
    <row r="473" spans="1:10" x14ac:dyDescent="0.3">
      <c r="A473" t="s">
        <v>54</v>
      </c>
      <c r="B473" t="s">
        <v>84</v>
      </c>
      <c r="C473" t="s">
        <v>24</v>
      </c>
      <c r="D473">
        <v>547.58000000000004</v>
      </c>
      <c r="E473">
        <f t="shared" si="46"/>
        <v>0.54758000000000007</v>
      </c>
      <c r="F473">
        <f t="shared" si="48"/>
        <v>0.54758000000000007</v>
      </c>
      <c r="G473">
        <v>111477.32</v>
      </c>
      <c r="H473">
        <v>78985.75</v>
      </c>
      <c r="I473" s="1">
        <v>45302</v>
      </c>
      <c r="J473">
        <f t="shared" si="47"/>
        <v>2024</v>
      </c>
    </row>
    <row r="474" spans="1:10" x14ac:dyDescent="0.3">
      <c r="A474" t="s">
        <v>21</v>
      </c>
      <c r="B474" t="s">
        <v>55</v>
      </c>
      <c r="C474" t="s">
        <v>24</v>
      </c>
      <c r="D474">
        <v>4178.12</v>
      </c>
      <c r="E474">
        <f t="shared" si="46"/>
        <v>4.1781199999999998</v>
      </c>
      <c r="F474">
        <f t="shared" si="48"/>
        <v>4.1781199999999998</v>
      </c>
      <c r="G474">
        <v>6936162.6100000003</v>
      </c>
      <c r="H474">
        <v>86590.45</v>
      </c>
      <c r="I474" s="1">
        <v>45202</v>
      </c>
      <c r="J474">
        <f t="shared" si="47"/>
        <v>2023</v>
      </c>
    </row>
    <row r="475" spans="1:10" x14ac:dyDescent="0.3">
      <c r="A475" t="s">
        <v>65</v>
      </c>
      <c r="B475" t="s">
        <v>22</v>
      </c>
      <c r="C475" t="s">
        <v>34</v>
      </c>
      <c r="D475">
        <v>1663.79</v>
      </c>
      <c r="E475">
        <f t="shared" si="46"/>
        <v>1.6637899999999999</v>
      </c>
      <c r="F475">
        <f t="shared" si="48"/>
        <v>1.6637899999999999</v>
      </c>
      <c r="G475">
        <v>2069510.18</v>
      </c>
      <c r="H475">
        <v>88586.17</v>
      </c>
      <c r="I475" s="1">
        <v>45253</v>
      </c>
      <c r="J475">
        <f t="shared" si="47"/>
        <v>2023</v>
      </c>
    </row>
    <row r="476" spans="1:10" x14ac:dyDescent="0.3">
      <c r="A476" t="s">
        <v>31</v>
      </c>
      <c r="B476" t="s">
        <v>80</v>
      </c>
      <c r="C476" t="s">
        <v>34</v>
      </c>
      <c r="D476">
        <v>1868.56</v>
      </c>
      <c r="E476">
        <f t="shared" si="46"/>
        <v>1.86856</v>
      </c>
      <c r="F476">
        <f t="shared" si="48"/>
        <v>1.86856</v>
      </c>
      <c r="G476">
        <v>2209724.2999999998</v>
      </c>
      <c r="H476">
        <v>59199.47</v>
      </c>
      <c r="I476" s="1">
        <v>45174</v>
      </c>
      <c r="J476">
        <f t="shared" si="47"/>
        <v>2023</v>
      </c>
    </row>
    <row r="477" spans="1:10" x14ac:dyDescent="0.3">
      <c r="A477" t="s">
        <v>58</v>
      </c>
      <c r="B477" t="s">
        <v>32</v>
      </c>
      <c r="C477" t="s">
        <v>24</v>
      </c>
      <c r="D477">
        <v>4068.95</v>
      </c>
      <c r="E477">
        <f t="shared" si="46"/>
        <v>4.0689500000000001</v>
      </c>
      <c r="F477">
        <f t="shared" si="48"/>
        <v>4.0689500000000001</v>
      </c>
      <c r="G477">
        <v>6778792.5800000001</v>
      </c>
      <c r="H477">
        <v>73148.88</v>
      </c>
      <c r="I477" s="1">
        <v>45210</v>
      </c>
      <c r="J477">
        <f t="shared" si="47"/>
        <v>2023</v>
      </c>
    </row>
    <row r="478" spans="1:10" x14ac:dyDescent="0.3">
      <c r="A478" t="s">
        <v>44</v>
      </c>
      <c r="B478" t="s">
        <v>78</v>
      </c>
      <c r="C478" t="s">
        <v>72</v>
      </c>
      <c r="D478">
        <v>2614.69</v>
      </c>
      <c r="E478">
        <f t="shared" si="46"/>
        <v>2.61469</v>
      </c>
      <c r="F478">
        <f t="shared" si="48"/>
        <v>2.61469</v>
      </c>
      <c r="G478">
        <v>3101382.12</v>
      </c>
      <c r="H478">
        <v>23725.24</v>
      </c>
      <c r="I478" s="1">
        <v>45114</v>
      </c>
      <c r="J478">
        <f t="shared" si="47"/>
        <v>2023</v>
      </c>
    </row>
    <row r="479" spans="1:10" ht="14.55" hidden="1" customHeight="1" x14ac:dyDescent="0.3">
      <c r="A479" t="s">
        <v>21</v>
      </c>
      <c r="B479" t="s">
        <v>84</v>
      </c>
      <c r="D479">
        <v>1526.34</v>
      </c>
      <c r="E479">
        <f t="shared" si="46"/>
        <v>1.5263399999999998</v>
      </c>
      <c r="G479">
        <v>42357.77</v>
      </c>
      <c r="H479">
        <v>65959.67</v>
      </c>
      <c r="I479" s="1">
        <v>45148</v>
      </c>
      <c r="J479">
        <f t="shared" si="47"/>
        <v>2023</v>
      </c>
    </row>
    <row r="480" spans="1:10" x14ac:dyDescent="0.3">
      <c r="A480" t="s">
        <v>31</v>
      </c>
      <c r="B480" t="s">
        <v>84</v>
      </c>
      <c r="C480" t="s">
        <v>34</v>
      </c>
      <c r="D480">
        <v>654.95000000000005</v>
      </c>
      <c r="E480">
        <f t="shared" si="46"/>
        <v>0.65495000000000003</v>
      </c>
      <c r="F480">
        <f t="shared" ref="F480:F485" si="49">IFERROR(E480,0)</f>
        <v>0.65495000000000003</v>
      </c>
      <c r="G480">
        <v>31489.21</v>
      </c>
      <c r="H480">
        <v>29723.21</v>
      </c>
      <c r="I480" s="1">
        <v>45256</v>
      </c>
      <c r="J480">
        <f t="shared" si="47"/>
        <v>2023</v>
      </c>
    </row>
    <row r="481" spans="1:10" hidden="1" x14ac:dyDescent="0.3">
      <c r="A481" t="s">
        <v>65</v>
      </c>
      <c r="B481" t="s">
        <v>63</v>
      </c>
      <c r="C481" t="s">
        <v>72</v>
      </c>
      <c r="D481">
        <v>2558.8200000000002</v>
      </c>
      <c r="E481">
        <f t="shared" si="46"/>
        <v>2.5588200000000003</v>
      </c>
      <c r="F481">
        <f t="shared" si="49"/>
        <v>2.5588200000000003</v>
      </c>
      <c r="H481">
        <v>89684.01</v>
      </c>
      <c r="I481" s="1">
        <v>45297</v>
      </c>
      <c r="J481">
        <f t="shared" si="47"/>
        <v>2024</v>
      </c>
    </row>
    <row r="482" spans="1:10" x14ac:dyDescent="0.3">
      <c r="A482" t="s">
        <v>21</v>
      </c>
      <c r="B482" t="s">
        <v>40</v>
      </c>
      <c r="C482" t="s">
        <v>24</v>
      </c>
      <c r="D482">
        <v>374.45</v>
      </c>
      <c r="E482">
        <f t="shared" si="46"/>
        <v>0.37445000000000001</v>
      </c>
      <c r="F482">
        <f t="shared" si="49"/>
        <v>0.37445000000000001</v>
      </c>
      <c r="G482">
        <v>47454.39</v>
      </c>
      <c r="H482">
        <v>82273.66</v>
      </c>
      <c r="I482" s="1">
        <v>45065</v>
      </c>
      <c r="J482">
        <f t="shared" si="47"/>
        <v>2023</v>
      </c>
    </row>
    <row r="483" spans="1:10" x14ac:dyDescent="0.3">
      <c r="A483" t="s">
        <v>48</v>
      </c>
      <c r="B483" t="s">
        <v>49</v>
      </c>
      <c r="C483" t="s">
        <v>34</v>
      </c>
      <c r="D483">
        <v>3572.89</v>
      </c>
      <c r="E483">
        <f t="shared" si="46"/>
        <v>3.5728899999999997</v>
      </c>
      <c r="F483">
        <f t="shared" si="49"/>
        <v>3.5728899999999997</v>
      </c>
      <c r="G483">
        <v>2399684.0499999998</v>
      </c>
      <c r="H483">
        <v>35333.53</v>
      </c>
      <c r="I483" s="1">
        <v>45224</v>
      </c>
      <c r="J483">
        <f t="shared" si="47"/>
        <v>2023</v>
      </c>
    </row>
    <row r="484" spans="1:10" x14ac:dyDescent="0.3">
      <c r="A484" t="s">
        <v>48</v>
      </c>
      <c r="B484" t="s">
        <v>63</v>
      </c>
      <c r="C484" t="s">
        <v>34</v>
      </c>
      <c r="D484">
        <v>1488.23</v>
      </c>
      <c r="E484">
        <f t="shared" si="46"/>
        <v>1.4882299999999999</v>
      </c>
      <c r="F484">
        <f t="shared" si="49"/>
        <v>1.4882299999999999</v>
      </c>
      <c r="G484">
        <v>864482.74</v>
      </c>
      <c r="H484">
        <v>16980.580000000002</v>
      </c>
      <c r="I484" s="1">
        <v>45355</v>
      </c>
      <c r="J484">
        <f t="shared" si="47"/>
        <v>2024</v>
      </c>
    </row>
    <row r="485" spans="1:10" x14ac:dyDescent="0.3">
      <c r="A485" t="s">
        <v>39</v>
      </c>
      <c r="B485" t="s">
        <v>63</v>
      </c>
      <c r="C485" t="s">
        <v>24</v>
      </c>
      <c r="D485">
        <v>1329.87</v>
      </c>
      <c r="E485">
        <f t="shared" si="46"/>
        <v>1.3298699999999999</v>
      </c>
      <c r="F485">
        <f t="shared" si="49"/>
        <v>1.3298699999999999</v>
      </c>
      <c r="G485">
        <v>4513685.17</v>
      </c>
      <c r="H485">
        <v>81393.02</v>
      </c>
      <c r="I485" s="1">
        <v>45214</v>
      </c>
      <c r="J485">
        <f t="shared" si="47"/>
        <v>2023</v>
      </c>
    </row>
    <row r="486" spans="1:10" ht="14.55" hidden="1" customHeight="1" x14ac:dyDescent="0.3">
      <c r="B486" t="s">
        <v>22</v>
      </c>
      <c r="C486" t="s">
        <v>24</v>
      </c>
      <c r="D486">
        <v>3062.1</v>
      </c>
      <c r="E486">
        <f t="shared" si="46"/>
        <v>3.0621</v>
      </c>
      <c r="G486">
        <v>10648887.57</v>
      </c>
      <c r="H486">
        <v>74246.89</v>
      </c>
      <c r="I486" s="1">
        <v>45374</v>
      </c>
      <c r="J486">
        <f t="shared" si="47"/>
        <v>2024</v>
      </c>
    </row>
    <row r="487" spans="1:10" x14ac:dyDescent="0.3">
      <c r="A487" t="s">
        <v>90</v>
      </c>
      <c r="B487" t="s">
        <v>22</v>
      </c>
      <c r="C487" t="s">
        <v>72</v>
      </c>
      <c r="D487">
        <v>173.88</v>
      </c>
      <c r="E487">
        <f t="shared" si="46"/>
        <v>0.17388000000000001</v>
      </c>
      <c r="F487">
        <f>IFERROR(E487,0)</f>
        <v>0.17388000000000001</v>
      </c>
      <c r="G487">
        <v>21155.21</v>
      </c>
      <c r="H487">
        <v>3310.6</v>
      </c>
      <c r="I487" s="1">
        <v>45097</v>
      </c>
      <c r="J487">
        <f t="shared" si="47"/>
        <v>2023</v>
      </c>
    </row>
    <row r="488" spans="1:10" x14ac:dyDescent="0.3">
      <c r="A488" t="s">
        <v>48</v>
      </c>
      <c r="B488" t="s">
        <v>78</v>
      </c>
      <c r="C488" t="s">
        <v>24</v>
      </c>
      <c r="D488">
        <v>3782.42</v>
      </c>
      <c r="E488">
        <f t="shared" si="46"/>
        <v>3.7824200000000001</v>
      </c>
      <c r="F488">
        <f>IFERROR(E488,0)</f>
        <v>3.7824200000000001</v>
      </c>
      <c r="G488">
        <v>1111629.03</v>
      </c>
      <c r="H488">
        <v>94193.14</v>
      </c>
      <c r="I488" s="1">
        <v>45295</v>
      </c>
      <c r="J488">
        <f t="shared" si="47"/>
        <v>2024</v>
      </c>
    </row>
    <row r="489" spans="1:10" ht="14.55" hidden="1" customHeight="1" x14ac:dyDescent="0.3">
      <c r="B489" t="s">
        <v>84</v>
      </c>
      <c r="C489" t="s">
        <v>24</v>
      </c>
      <c r="D489">
        <v>4776.8</v>
      </c>
      <c r="E489">
        <f t="shared" si="46"/>
        <v>4.7768000000000006</v>
      </c>
      <c r="H489">
        <v>90941.99</v>
      </c>
      <c r="I489" s="1">
        <v>45249</v>
      </c>
      <c r="J489">
        <f t="shared" si="47"/>
        <v>2023</v>
      </c>
    </row>
    <row r="490" spans="1:10" x14ac:dyDescent="0.3">
      <c r="A490" t="s">
        <v>54</v>
      </c>
      <c r="B490" t="s">
        <v>80</v>
      </c>
      <c r="C490" t="s">
        <v>72</v>
      </c>
      <c r="D490">
        <v>239.61</v>
      </c>
      <c r="E490">
        <f t="shared" si="46"/>
        <v>0.23961000000000002</v>
      </c>
      <c r="F490">
        <f t="shared" ref="F490:F498" si="50">IFERROR(E490,0)</f>
        <v>0.23961000000000002</v>
      </c>
      <c r="G490">
        <v>235063.02</v>
      </c>
      <c r="H490">
        <v>95959.19</v>
      </c>
      <c r="I490" s="1">
        <v>45103</v>
      </c>
      <c r="J490">
        <f t="shared" si="47"/>
        <v>2023</v>
      </c>
    </row>
    <row r="491" spans="1:10" hidden="1" x14ac:dyDescent="0.3">
      <c r="A491" t="s">
        <v>21</v>
      </c>
      <c r="B491" t="s">
        <v>22</v>
      </c>
      <c r="C491" t="s">
        <v>24</v>
      </c>
      <c r="D491">
        <v>4377.8100000000004</v>
      </c>
      <c r="E491">
        <f t="shared" si="46"/>
        <v>4.3778100000000002</v>
      </c>
      <c r="F491">
        <f t="shared" si="50"/>
        <v>4.3778100000000002</v>
      </c>
      <c r="H491">
        <v>95352.47</v>
      </c>
      <c r="I491" s="1">
        <v>45175</v>
      </c>
      <c r="J491">
        <f t="shared" si="47"/>
        <v>2023</v>
      </c>
    </row>
    <row r="492" spans="1:10" hidden="1" x14ac:dyDescent="0.3">
      <c r="A492" t="s">
        <v>65</v>
      </c>
      <c r="B492" t="s">
        <v>22</v>
      </c>
      <c r="C492" t="s">
        <v>24</v>
      </c>
      <c r="D492">
        <v>1839.78</v>
      </c>
      <c r="E492">
        <f t="shared" si="46"/>
        <v>1.83978</v>
      </c>
      <c r="F492">
        <f t="shared" si="50"/>
        <v>1.83978</v>
      </c>
      <c r="H492">
        <v>41325.89</v>
      </c>
      <c r="I492" s="1">
        <v>45112</v>
      </c>
      <c r="J492">
        <f t="shared" si="47"/>
        <v>2023</v>
      </c>
    </row>
    <row r="493" spans="1:10" x14ac:dyDescent="0.3">
      <c r="A493" t="s">
        <v>54</v>
      </c>
      <c r="B493" t="s">
        <v>88</v>
      </c>
      <c r="C493" t="s">
        <v>24</v>
      </c>
      <c r="D493">
        <v>1802.97</v>
      </c>
      <c r="E493">
        <f t="shared" si="46"/>
        <v>1.80297</v>
      </c>
      <c r="F493">
        <f t="shared" si="50"/>
        <v>1.80297</v>
      </c>
      <c r="G493">
        <v>3108079.04</v>
      </c>
      <c r="H493">
        <v>79023.56</v>
      </c>
      <c r="I493" s="1">
        <v>45165</v>
      </c>
      <c r="J493">
        <f t="shared" si="47"/>
        <v>2023</v>
      </c>
    </row>
    <row r="494" spans="1:10" x14ac:dyDescent="0.3">
      <c r="A494" t="s">
        <v>31</v>
      </c>
      <c r="B494" t="s">
        <v>55</v>
      </c>
      <c r="C494" t="s">
        <v>34</v>
      </c>
      <c r="D494">
        <v>4231.04</v>
      </c>
      <c r="E494">
        <f t="shared" si="46"/>
        <v>4.2310400000000001</v>
      </c>
      <c r="F494">
        <f t="shared" si="50"/>
        <v>4.2310400000000001</v>
      </c>
      <c r="G494">
        <v>6774683.71</v>
      </c>
      <c r="H494">
        <v>48535.98</v>
      </c>
      <c r="I494" s="1">
        <v>45042</v>
      </c>
      <c r="J494">
        <f t="shared" si="47"/>
        <v>2023</v>
      </c>
    </row>
    <row r="495" spans="1:10" x14ac:dyDescent="0.3">
      <c r="A495" t="s">
        <v>39</v>
      </c>
      <c r="B495" t="s">
        <v>55</v>
      </c>
      <c r="C495" t="s">
        <v>34</v>
      </c>
      <c r="D495">
        <v>4286.1499999999996</v>
      </c>
      <c r="E495">
        <f t="shared" si="46"/>
        <v>4.2861499999999992</v>
      </c>
      <c r="F495">
        <f t="shared" si="50"/>
        <v>4.2861499999999992</v>
      </c>
      <c r="G495">
        <v>3361693.88</v>
      </c>
      <c r="H495">
        <v>17485.82</v>
      </c>
      <c r="I495" s="1">
        <v>45029</v>
      </c>
      <c r="J495">
        <f t="shared" si="47"/>
        <v>2023</v>
      </c>
    </row>
    <row r="496" spans="1:10" hidden="1" x14ac:dyDescent="0.3">
      <c r="A496" t="s">
        <v>21</v>
      </c>
      <c r="B496" t="s">
        <v>32</v>
      </c>
      <c r="C496" t="s">
        <v>24</v>
      </c>
      <c r="E496">
        <f t="shared" si="46"/>
        <v>0</v>
      </c>
      <c r="F496">
        <f t="shared" si="50"/>
        <v>0</v>
      </c>
      <c r="H496">
        <v>1070.99</v>
      </c>
      <c r="I496" s="1">
        <v>45219</v>
      </c>
      <c r="J496">
        <f t="shared" si="47"/>
        <v>2023</v>
      </c>
    </row>
    <row r="497" spans="1:10" x14ac:dyDescent="0.3">
      <c r="A497" t="s">
        <v>44</v>
      </c>
      <c r="B497" t="s">
        <v>22</v>
      </c>
      <c r="C497" t="s">
        <v>72</v>
      </c>
      <c r="D497">
        <v>2023.1</v>
      </c>
      <c r="E497">
        <f t="shared" si="46"/>
        <v>2.0230999999999999</v>
      </c>
      <c r="F497">
        <f t="shared" si="50"/>
        <v>2.0230999999999999</v>
      </c>
      <c r="G497">
        <v>1024742.64</v>
      </c>
      <c r="H497">
        <v>27940.080000000002</v>
      </c>
      <c r="I497" s="1">
        <v>45023</v>
      </c>
      <c r="J497">
        <f t="shared" si="47"/>
        <v>2023</v>
      </c>
    </row>
    <row r="498" spans="1:10" x14ac:dyDescent="0.3">
      <c r="A498" t="s">
        <v>44</v>
      </c>
      <c r="B498" t="s">
        <v>88</v>
      </c>
      <c r="C498" t="s">
        <v>72</v>
      </c>
      <c r="D498">
        <v>3223.27</v>
      </c>
      <c r="E498">
        <f t="shared" si="46"/>
        <v>3.2232699999999999</v>
      </c>
      <c r="F498">
        <f t="shared" si="50"/>
        <v>3.2232699999999999</v>
      </c>
      <c r="G498">
        <v>5953618.21</v>
      </c>
      <c r="H498">
        <v>68258.75</v>
      </c>
      <c r="I498" s="1">
        <v>45180</v>
      </c>
      <c r="J498">
        <f t="shared" si="47"/>
        <v>2023</v>
      </c>
    </row>
    <row r="499" spans="1:10" ht="14.55" hidden="1" customHeight="1" x14ac:dyDescent="0.3">
      <c r="B499" t="s">
        <v>88</v>
      </c>
      <c r="C499" t="s">
        <v>72</v>
      </c>
      <c r="D499">
        <v>2133.31</v>
      </c>
      <c r="E499">
        <f t="shared" si="46"/>
        <v>2.1333099999999998</v>
      </c>
      <c r="G499">
        <v>221572.83</v>
      </c>
      <c r="H499">
        <v>2280.9899999999998</v>
      </c>
      <c r="I499" s="1">
        <v>45322</v>
      </c>
      <c r="J499">
        <f t="shared" si="47"/>
        <v>2024</v>
      </c>
    </row>
    <row r="500" spans="1:10" hidden="1" x14ac:dyDescent="0.3">
      <c r="A500" t="s">
        <v>54</v>
      </c>
      <c r="B500" t="s">
        <v>55</v>
      </c>
      <c r="C500" t="s">
        <v>72</v>
      </c>
      <c r="D500">
        <v>4112.78</v>
      </c>
      <c r="E500">
        <f t="shared" si="46"/>
        <v>4.1127799999999999</v>
      </c>
      <c r="F500">
        <f>IFERROR(E500,0)</f>
        <v>4.1127799999999999</v>
      </c>
      <c r="H500">
        <v>54915.02</v>
      </c>
      <c r="I500" s="1">
        <v>45193</v>
      </c>
      <c r="J500">
        <f t="shared" si="47"/>
        <v>2023</v>
      </c>
    </row>
    <row r="501" spans="1:10" hidden="1" x14ac:dyDescent="0.3">
      <c r="A501" t="s">
        <v>31</v>
      </c>
      <c r="B501" t="s">
        <v>84</v>
      </c>
      <c r="C501" t="s">
        <v>72</v>
      </c>
      <c r="D501" t="s">
        <v>37</v>
      </c>
      <c r="E501" t="e">
        <f t="shared" si="46"/>
        <v>#VALUE!</v>
      </c>
      <c r="F501">
        <f>IFERROR(E501,0)</f>
        <v>0</v>
      </c>
      <c r="H501" t="s">
        <v>59</v>
      </c>
      <c r="I501" s="1">
        <v>45145</v>
      </c>
      <c r="J501">
        <f t="shared" si="47"/>
        <v>2023</v>
      </c>
    </row>
  </sheetData>
  <autoFilter ref="A1:J501">
    <filterColumn colId="0">
      <customFilters>
        <customFilter operator="notEqual" val=" "/>
      </customFilters>
    </filterColumn>
    <filterColumn colId="1">
      <customFilters>
        <customFilter operator="notEqual" val=" "/>
      </customFilters>
    </filterColumn>
    <filterColumn colId="2">
      <customFilters>
        <customFilter operator="notEqual" val=" "/>
      </customFilters>
    </filterColumn>
    <filterColumn colId="6">
      <customFilters>
        <customFilter operator="notEqual" val=" "/>
      </customFilters>
    </filterColumn>
    <filterColumn colId="7">
      <customFilters>
        <customFilter operator="notEqual" val=" "/>
      </customFilters>
    </filterColumn>
    <filterColumn colId="8">
      <filters>
        <dateGroupItem year="2024" dateTimeGrouping="year"/>
        <dateGroupItem year="2023" dateTimeGrouping="year"/>
      </filters>
    </filterColumn>
  </autoFilter>
  <mergeCells count="5">
    <mergeCell ref="L2:M2"/>
    <mergeCell ref="L6:M6"/>
    <mergeCell ref="L10:M10"/>
    <mergeCell ref="L1:M1"/>
    <mergeCell ref="L15:M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3"/>
  <sheetViews>
    <sheetView topLeftCell="B1" workbookViewId="0">
      <selection activeCell="K12" sqref="K12"/>
    </sheetView>
  </sheetViews>
  <sheetFormatPr defaultRowHeight="14.4" x14ac:dyDescent="0.3"/>
  <cols>
    <col min="1" max="2" width="9.21875" bestFit="1" customWidth="1"/>
    <col min="3" max="3" width="10.21875" bestFit="1" customWidth="1"/>
    <col min="4" max="4" width="16.21875" style="9" bestFit="1" customWidth="1"/>
    <col min="5" max="5" width="13.6640625" style="9" bestFit="1" customWidth="1"/>
    <col min="6" max="6" width="21.5546875" style="9" bestFit="1" customWidth="1"/>
    <col min="7" max="7" width="11.5546875" hidden="1" customWidth="1"/>
    <col min="8" max="8" width="14.33203125" bestFit="1" customWidth="1"/>
    <col min="9" max="9" width="12.5546875" bestFit="1" customWidth="1"/>
    <col min="10" max="10" width="14.33203125" bestFit="1" customWidth="1"/>
    <col min="11" max="11" width="23.21875" bestFit="1" customWidth="1"/>
    <col min="12" max="12" width="16.109375" bestFit="1" customWidth="1"/>
  </cols>
  <sheetData>
    <row r="1" spans="1:12" x14ac:dyDescent="0.3">
      <c r="A1" s="3" t="s">
        <v>1</v>
      </c>
      <c r="B1" s="4" t="s">
        <v>2</v>
      </c>
      <c r="C1" s="4" t="s">
        <v>4</v>
      </c>
      <c r="D1" s="10" t="s">
        <v>567</v>
      </c>
      <c r="E1" s="10" t="s">
        <v>8</v>
      </c>
      <c r="F1" s="10" t="s">
        <v>9</v>
      </c>
      <c r="G1" t="s">
        <v>12</v>
      </c>
      <c r="H1" s="2" t="s">
        <v>568</v>
      </c>
      <c r="I1" s="17" t="s">
        <v>587</v>
      </c>
    </row>
    <row r="2" spans="1:12" x14ac:dyDescent="0.3">
      <c r="A2" t="s">
        <v>21</v>
      </c>
      <c r="B2" t="s">
        <v>22</v>
      </c>
      <c r="C2" t="s">
        <v>24</v>
      </c>
      <c r="D2" s="9">
        <v>1.65476</v>
      </c>
      <c r="E2" s="9">
        <v>2510066.7200000002</v>
      </c>
      <c r="F2" s="9">
        <v>8977.19</v>
      </c>
      <c r="G2" s="1">
        <v>45232</v>
      </c>
      <c r="H2">
        <v>2023</v>
      </c>
      <c r="I2" s="11">
        <f>E2-F2</f>
        <v>2501089.5300000003</v>
      </c>
      <c r="K2" s="18" t="s">
        <v>578</v>
      </c>
      <c r="L2" s="18"/>
    </row>
    <row r="3" spans="1:12" x14ac:dyDescent="0.3">
      <c r="A3" t="s">
        <v>31</v>
      </c>
      <c r="B3" t="s">
        <v>32</v>
      </c>
      <c r="C3" t="s">
        <v>34</v>
      </c>
      <c r="D3" s="9">
        <v>1.9576099999999999</v>
      </c>
      <c r="E3" s="9">
        <v>4469713.42</v>
      </c>
      <c r="F3" s="9">
        <v>47882.55</v>
      </c>
      <c r="G3" s="1">
        <v>45176</v>
      </c>
      <c r="H3">
        <v>2023</v>
      </c>
      <c r="I3" s="11">
        <f t="shared" ref="I3:I66" si="0">E3-F3</f>
        <v>4421830.87</v>
      </c>
      <c r="K3" s="12" t="s">
        <v>579</v>
      </c>
      <c r="L3" s="13">
        <f>SUM(E2:E363)</f>
        <v>1005974000.8799998</v>
      </c>
    </row>
    <row r="4" spans="1:12" x14ac:dyDescent="0.3">
      <c r="A4" t="s">
        <v>39</v>
      </c>
      <c r="B4" t="s">
        <v>40</v>
      </c>
      <c r="C4" t="s">
        <v>24</v>
      </c>
      <c r="D4" s="9">
        <v>4.6796499999999996</v>
      </c>
      <c r="E4" s="9">
        <v>9283667.0299999993</v>
      </c>
      <c r="F4" s="9">
        <v>69370.320000000007</v>
      </c>
      <c r="G4" s="1">
        <v>45288</v>
      </c>
      <c r="H4">
        <v>2023</v>
      </c>
      <c r="I4" s="11">
        <f t="shared" si="0"/>
        <v>9214296.709999999</v>
      </c>
      <c r="K4" s="12" t="s">
        <v>580</v>
      </c>
      <c r="L4" s="13">
        <f>AVERAGE(D2:D363)</f>
        <v>2.6427725966850839</v>
      </c>
    </row>
    <row r="5" spans="1:12" x14ac:dyDescent="0.3">
      <c r="A5" t="s">
        <v>44</v>
      </c>
      <c r="B5" t="s">
        <v>22</v>
      </c>
      <c r="C5" t="s">
        <v>34</v>
      </c>
      <c r="D5" s="9">
        <v>0.42018</v>
      </c>
      <c r="E5" s="9">
        <v>82066.2</v>
      </c>
      <c r="F5" s="9">
        <v>43454.15</v>
      </c>
      <c r="G5" s="1">
        <v>45299</v>
      </c>
      <c r="H5">
        <v>2024</v>
      </c>
      <c r="I5" s="11">
        <f t="shared" si="0"/>
        <v>38612.049999999996</v>
      </c>
      <c r="K5" s="12" t="s">
        <v>582</v>
      </c>
      <c r="L5" s="13">
        <f>SUM(F2:F363)</f>
        <v>17395291.690000005</v>
      </c>
    </row>
    <row r="6" spans="1:12" x14ac:dyDescent="0.3">
      <c r="A6" t="s">
        <v>54</v>
      </c>
      <c r="B6" t="s">
        <v>55</v>
      </c>
      <c r="C6" t="s">
        <v>34</v>
      </c>
      <c r="D6" s="9">
        <v>1.2942799999999999</v>
      </c>
      <c r="E6" s="9">
        <v>1068176.53</v>
      </c>
      <c r="F6" s="9">
        <v>54319.48</v>
      </c>
      <c r="G6" s="1">
        <v>45212</v>
      </c>
      <c r="H6">
        <v>2023</v>
      </c>
      <c r="I6" s="11">
        <f t="shared" si="0"/>
        <v>1013857.05</v>
      </c>
      <c r="K6" s="12" t="s">
        <v>581</v>
      </c>
      <c r="L6" s="14">
        <f>(L3-L5)/L3*100</f>
        <v>98.27080106694774</v>
      </c>
    </row>
    <row r="7" spans="1:12" x14ac:dyDescent="0.3">
      <c r="A7" t="s">
        <v>58</v>
      </c>
      <c r="B7" t="s">
        <v>22</v>
      </c>
      <c r="C7" t="s">
        <v>34</v>
      </c>
      <c r="D7" s="9">
        <v>3.2053600000000002</v>
      </c>
      <c r="E7" s="9">
        <v>2988889.22</v>
      </c>
      <c r="F7" s="9">
        <v>44731.25</v>
      </c>
      <c r="G7" s="1">
        <v>45250</v>
      </c>
      <c r="H7">
        <v>2023</v>
      </c>
      <c r="I7" s="11">
        <f t="shared" si="0"/>
        <v>2944157.97</v>
      </c>
      <c r="K7" s="12" t="s">
        <v>594</v>
      </c>
      <c r="L7" s="5" t="str">
        <f>INDEX(B2:B363,MATCH(MAX(E2:E363),E2:E363,0))</f>
        <v>Sorghum</v>
      </c>
    </row>
    <row r="8" spans="1:12" x14ac:dyDescent="0.3">
      <c r="A8" t="s">
        <v>21</v>
      </c>
      <c r="B8" t="s">
        <v>63</v>
      </c>
      <c r="C8" t="s">
        <v>24</v>
      </c>
      <c r="D8" s="9">
        <v>0.74758000000000002</v>
      </c>
      <c r="E8" s="9">
        <v>2146124.33</v>
      </c>
      <c r="F8" s="9">
        <v>80654.179999999993</v>
      </c>
      <c r="G8" s="1">
        <v>45072</v>
      </c>
      <c r="H8">
        <v>2023</v>
      </c>
      <c r="I8" s="11">
        <f t="shared" si="0"/>
        <v>2065470.1500000001</v>
      </c>
    </row>
    <row r="9" spans="1:12" x14ac:dyDescent="0.3">
      <c r="A9" t="s">
        <v>65</v>
      </c>
      <c r="B9" t="s">
        <v>55</v>
      </c>
      <c r="C9" t="s">
        <v>34</v>
      </c>
      <c r="D9" s="9">
        <v>4.7577199999999999</v>
      </c>
      <c r="E9" s="9">
        <v>1438937.21</v>
      </c>
      <c r="F9" s="9">
        <v>21508.58</v>
      </c>
      <c r="G9" s="1">
        <v>45030</v>
      </c>
      <c r="H9">
        <v>2023</v>
      </c>
      <c r="I9" s="11">
        <f t="shared" si="0"/>
        <v>1417428.63</v>
      </c>
      <c r="K9" s="11"/>
    </row>
    <row r="10" spans="1:12" x14ac:dyDescent="0.3">
      <c r="A10" t="s">
        <v>31</v>
      </c>
      <c r="B10" t="s">
        <v>55</v>
      </c>
      <c r="C10" t="s">
        <v>72</v>
      </c>
      <c r="D10" s="9">
        <v>0.71833999999999998</v>
      </c>
      <c r="E10" s="9">
        <v>74047.42</v>
      </c>
      <c r="F10" s="9">
        <v>31939.83</v>
      </c>
      <c r="G10" s="1">
        <v>45360</v>
      </c>
      <c r="H10">
        <v>2024</v>
      </c>
      <c r="I10" s="11">
        <f t="shared" si="0"/>
        <v>42107.59</v>
      </c>
    </row>
    <row r="11" spans="1:12" x14ac:dyDescent="0.3">
      <c r="A11" t="s">
        <v>31</v>
      </c>
      <c r="B11" t="s">
        <v>22</v>
      </c>
      <c r="C11" t="s">
        <v>24</v>
      </c>
      <c r="D11" s="9">
        <v>1.8831</v>
      </c>
      <c r="E11" s="9">
        <v>1058128.01</v>
      </c>
      <c r="F11" s="9">
        <v>33519.18</v>
      </c>
      <c r="G11" s="1">
        <v>45202</v>
      </c>
      <c r="H11">
        <v>2023</v>
      </c>
      <c r="I11" s="11">
        <f t="shared" si="0"/>
        <v>1024608.83</v>
      </c>
    </row>
    <row r="12" spans="1:12" x14ac:dyDescent="0.3">
      <c r="A12" t="s">
        <v>65</v>
      </c>
      <c r="B12" t="s">
        <v>63</v>
      </c>
      <c r="C12" t="s">
        <v>72</v>
      </c>
      <c r="D12" s="9">
        <v>2.62534</v>
      </c>
      <c r="E12" s="9">
        <v>511977</v>
      </c>
      <c r="F12" s="9">
        <v>55055.360000000001</v>
      </c>
      <c r="G12" s="1">
        <v>45086</v>
      </c>
      <c r="H12">
        <v>2023</v>
      </c>
      <c r="I12" s="11">
        <f t="shared" si="0"/>
        <v>456921.64</v>
      </c>
    </row>
    <row r="13" spans="1:12" x14ac:dyDescent="0.3">
      <c r="A13" t="s">
        <v>21</v>
      </c>
      <c r="B13" t="s">
        <v>40</v>
      </c>
      <c r="C13" t="s">
        <v>24</v>
      </c>
      <c r="D13" s="9">
        <v>1.67394</v>
      </c>
      <c r="E13" s="9">
        <v>1406519.38</v>
      </c>
      <c r="F13" s="9">
        <v>78349.89</v>
      </c>
      <c r="G13" s="1">
        <v>45364</v>
      </c>
      <c r="H13">
        <v>2024</v>
      </c>
      <c r="I13" s="11">
        <f t="shared" si="0"/>
        <v>1328169.49</v>
      </c>
    </row>
    <row r="14" spans="1:12" x14ac:dyDescent="0.3">
      <c r="A14" t="s">
        <v>31</v>
      </c>
      <c r="B14" t="s">
        <v>78</v>
      </c>
      <c r="C14" t="s">
        <v>24</v>
      </c>
      <c r="D14" s="9">
        <v>1.52278</v>
      </c>
      <c r="E14" s="9">
        <v>1049041.1599999999</v>
      </c>
      <c r="F14" s="9">
        <v>87918.06</v>
      </c>
      <c r="G14" s="1">
        <v>45045</v>
      </c>
      <c r="H14">
        <v>2023</v>
      </c>
      <c r="I14" s="11">
        <f t="shared" si="0"/>
        <v>961123.09999999986</v>
      </c>
    </row>
    <row r="15" spans="1:12" x14ac:dyDescent="0.3">
      <c r="A15" t="s">
        <v>54</v>
      </c>
      <c r="B15" t="s">
        <v>80</v>
      </c>
      <c r="C15" t="s">
        <v>72</v>
      </c>
      <c r="D15" s="9">
        <v>2.1412800000000001</v>
      </c>
      <c r="E15" s="9">
        <v>982397.85</v>
      </c>
      <c r="F15" s="9">
        <v>24932.05</v>
      </c>
      <c r="G15" s="1">
        <v>45114</v>
      </c>
      <c r="H15">
        <v>2023</v>
      </c>
      <c r="I15" s="11">
        <f t="shared" si="0"/>
        <v>957465.79999999993</v>
      </c>
    </row>
    <row r="16" spans="1:12" x14ac:dyDescent="0.3">
      <c r="A16" t="s">
        <v>86</v>
      </c>
      <c r="B16" t="s">
        <v>55</v>
      </c>
      <c r="C16" t="s">
        <v>24</v>
      </c>
      <c r="D16" s="9">
        <v>4.70085</v>
      </c>
      <c r="E16" s="9">
        <v>1103660.8600000001</v>
      </c>
      <c r="F16" s="9">
        <v>71165.240000000005</v>
      </c>
      <c r="G16" s="1">
        <v>45322</v>
      </c>
      <c r="H16">
        <v>2024</v>
      </c>
      <c r="I16" s="11">
        <f t="shared" si="0"/>
        <v>1032495.6200000001</v>
      </c>
    </row>
    <row r="17" spans="1:9" x14ac:dyDescent="0.3">
      <c r="A17" t="s">
        <v>21</v>
      </c>
      <c r="B17" t="s">
        <v>55</v>
      </c>
      <c r="C17" t="s">
        <v>34</v>
      </c>
      <c r="D17" s="9">
        <v>3.4117600000000001</v>
      </c>
      <c r="E17" s="9">
        <v>378692.05</v>
      </c>
      <c r="F17" s="9">
        <v>15501.14</v>
      </c>
      <c r="G17" s="1">
        <v>45292</v>
      </c>
      <c r="H17">
        <v>2024</v>
      </c>
      <c r="I17" s="11">
        <f t="shared" si="0"/>
        <v>363190.91</v>
      </c>
    </row>
    <row r="18" spans="1:9" x14ac:dyDescent="0.3">
      <c r="A18" t="s">
        <v>44</v>
      </c>
      <c r="B18" t="s">
        <v>84</v>
      </c>
      <c r="C18" t="s">
        <v>34</v>
      </c>
      <c r="D18" s="9">
        <v>2.14764</v>
      </c>
      <c r="E18" s="9">
        <v>4425826.45</v>
      </c>
      <c r="F18" s="9">
        <v>67765.710000000006</v>
      </c>
      <c r="G18" s="1">
        <v>45280</v>
      </c>
      <c r="H18">
        <v>2023</v>
      </c>
      <c r="I18" s="11">
        <f t="shared" si="0"/>
        <v>4358060.74</v>
      </c>
    </row>
    <row r="19" spans="1:9" x14ac:dyDescent="0.3">
      <c r="A19" t="s">
        <v>58</v>
      </c>
      <c r="B19" t="s">
        <v>88</v>
      </c>
      <c r="C19" t="s">
        <v>24</v>
      </c>
      <c r="D19" s="9">
        <v>4.8946000000000005</v>
      </c>
      <c r="E19" s="9">
        <v>7200831.2699999996</v>
      </c>
      <c r="F19" s="9">
        <v>73420.23</v>
      </c>
      <c r="G19" s="1">
        <v>45090</v>
      </c>
      <c r="H19">
        <v>2023</v>
      </c>
      <c r="I19" s="11">
        <f t="shared" si="0"/>
        <v>7127411.0399999991</v>
      </c>
    </row>
    <row r="20" spans="1:9" x14ac:dyDescent="0.3">
      <c r="A20" t="s">
        <v>90</v>
      </c>
      <c r="B20" t="s">
        <v>40</v>
      </c>
      <c r="C20" t="s">
        <v>24</v>
      </c>
      <c r="D20" s="9">
        <v>1.0963499999999999</v>
      </c>
      <c r="E20" s="9">
        <v>1616547.9</v>
      </c>
      <c r="F20" s="9">
        <v>70673.09</v>
      </c>
      <c r="G20" s="1">
        <v>45255</v>
      </c>
      <c r="H20">
        <v>2023</v>
      </c>
      <c r="I20" s="11">
        <f t="shared" si="0"/>
        <v>1545874.8099999998</v>
      </c>
    </row>
    <row r="21" spans="1:9" x14ac:dyDescent="0.3">
      <c r="A21" t="s">
        <v>90</v>
      </c>
      <c r="B21" t="s">
        <v>32</v>
      </c>
      <c r="C21" t="s">
        <v>34</v>
      </c>
      <c r="D21" s="9">
        <v>3.2448699999999997</v>
      </c>
      <c r="E21" s="9">
        <v>2299065.6800000002</v>
      </c>
      <c r="F21" s="9">
        <v>28199.33</v>
      </c>
      <c r="G21" s="1">
        <v>45198</v>
      </c>
      <c r="H21">
        <v>2023</v>
      </c>
      <c r="I21" s="11">
        <f t="shared" si="0"/>
        <v>2270866.35</v>
      </c>
    </row>
    <row r="22" spans="1:9" x14ac:dyDescent="0.3">
      <c r="A22" t="s">
        <v>86</v>
      </c>
      <c r="B22" t="s">
        <v>55</v>
      </c>
      <c r="C22" t="s">
        <v>34</v>
      </c>
      <c r="D22" s="9">
        <v>0.97884000000000004</v>
      </c>
      <c r="E22" s="9">
        <v>87042.17</v>
      </c>
      <c r="F22" s="9">
        <v>0</v>
      </c>
      <c r="G22" s="1">
        <v>45199</v>
      </c>
      <c r="H22">
        <v>2023</v>
      </c>
      <c r="I22" s="11">
        <f t="shared" si="0"/>
        <v>87042.17</v>
      </c>
    </row>
    <row r="23" spans="1:9" x14ac:dyDescent="0.3">
      <c r="A23" t="s">
        <v>39</v>
      </c>
      <c r="B23" t="s">
        <v>80</v>
      </c>
      <c r="C23" t="s">
        <v>24</v>
      </c>
      <c r="D23" s="9">
        <v>0.93096000000000001</v>
      </c>
      <c r="E23" s="9">
        <v>144718.38</v>
      </c>
      <c r="F23" s="9">
        <v>33624.629999999997</v>
      </c>
      <c r="G23" s="1">
        <v>45177</v>
      </c>
      <c r="H23">
        <v>2023</v>
      </c>
      <c r="I23" s="11">
        <f t="shared" si="0"/>
        <v>111093.75</v>
      </c>
    </row>
    <row r="24" spans="1:9" x14ac:dyDescent="0.3">
      <c r="A24" t="s">
        <v>31</v>
      </c>
      <c r="B24" t="s">
        <v>49</v>
      </c>
      <c r="C24" t="s">
        <v>72</v>
      </c>
      <c r="D24" s="9">
        <v>2.7638600000000002</v>
      </c>
      <c r="E24" s="9">
        <v>1565980.97</v>
      </c>
      <c r="F24" s="9">
        <v>39722.28</v>
      </c>
      <c r="G24" s="1">
        <v>45029</v>
      </c>
      <c r="H24">
        <v>2023</v>
      </c>
      <c r="I24" s="11">
        <f t="shared" si="0"/>
        <v>1526258.69</v>
      </c>
    </row>
    <row r="25" spans="1:9" x14ac:dyDescent="0.3">
      <c r="A25" t="s">
        <v>44</v>
      </c>
      <c r="B25" t="s">
        <v>78</v>
      </c>
      <c r="C25" t="s">
        <v>24</v>
      </c>
      <c r="D25" s="9">
        <v>3.3208099999999998</v>
      </c>
      <c r="E25" s="9">
        <v>1688602</v>
      </c>
      <c r="F25" s="9">
        <v>81560.09</v>
      </c>
      <c r="G25" s="1">
        <v>45278</v>
      </c>
      <c r="H25">
        <v>2023</v>
      </c>
      <c r="I25" s="11">
        <f t="shared" si="0"/>
        <v>1607041.91</v>
      </c>
    </row>
    <row r="26" spans="1:9" x14ac:dyDescent="0.3">
      <c r="A26" t="s">
        <v>44</v>
      </c>
      <c r="B26" t="s">
        <v>40</v>
      </c>
      <c r="C26" t="s">
        <v>24</v>
      </c>
      <c r="D26" s="9">
        <v>1.41266</v>
      </c>
      <c r="E26" s="9">
        <v>357905.89</v>
      </c>
      <c r="F26" s="9">
        <v>61415.92</v>
      </c>
      <c r="G26" s="1">
        <v>45047</v>
      </c>
      <c r="H26">
        <v>2023</v>
      </c>
      <c r="I26" s="11">
        <f t="shared" si="0"/>
        <v>296489.97000000003</v>
      </c>
    </row>
    <row r="27" spans="1:9" x14ac:dyDescent="0.3">
      <c r="A27" t="s">
        <v>90</v>
      </c>
      <c r="B27" t="s">
        <v>78</v>
      </c>
      <c r="C27" t="s">
        <v>34</v>
      </c>
      <c r="D27" s="9">
        <v>2.4914200000000002</v>
      </c>
      <c r="E27" s="9">
        <v>3723377.36</v>
      </c>
      <c r="F27" s="9">
        <v>5548.35</v>
      </c>
      <c r="G27" s="1">
        <v>45157</v>
      </c>
      <c r="H27">
        <v>2023</v>
      </c>
      <c r="I27" s="11">
        <f t="shared" si="0"/>
        <v>3717829.01</v>
      </c>
    </row>
    <row r="28" spans="1:9" x14ac:dyDescent="0.3">
      <c r="A28" t="s">
        <v>86</v>
      </c>
      <c r="B28" t="s">
        <v>63</v>
      </c>
      <c r="C28" t="s">
        <v>34</v>
      </c>
      <c r="D28" s="9">
        <v>4.38504</v>
      </c>
      <c r="E28" s="9">
        <v>4445578.1100000003</v>
      </c>
      <c r="F28" s="9">
        <v>66182.13</v>
      </c>
      <c r="G28" s="1">
        <v>45044</v>
      </c>
      <c r="H28">
        <v>2023</v>
      </c>
      <c r="I28" s="11">
        <f t="shared" si="0"/>
        <v>4379395.9800000004</v>
      </c>
    </row>
    <row r="29" spans="1:9" x14ac:dyDescent="0.3">
      <c r="A29" t="s">
        <v>31</v>
      </c>
      <c r="B29" t="s">
        <v>88</v>
      </c>
      <c r="C29" t="s">
        <v>72</v>
      </c>
      <c r="D29" s="9">
        <v>0.69161000000000006</v>
      </c>
      <c r="E29" s="9">
        <v>23939.11</v>
      </c>
      <c r="F29" s="9">
        <v>45767.92</v>
      </c>
      <c r="G29" s="1">
        <v>45339</v>
      </c>
      <c r="H29">
        <v>2024</v>
      </c>
      <c r="I29" s="11">
        <f t="shared" si="0"/>
        <v>-21828.809999999998</v>
      </c>
    </row>
    <row r="30" spans="1:9" x14ac:dyDescent="0.3">
      <c r="A30" t="s">
        <v>44</v>
      </c>
      <c r="B30" t="s">
        <v>63</v>
      </c>
      <c r="C30" t="s">
        <v>34</v>
      </c>
      <c r="D30" s="9">
        <v>4.0062699999999998</v>
      </c>
      <c r="E30" s="9">
        <v>6197012.6100000003</v>
      </c>
      <c r="F30" s="9">
        <v>97424.01</v>
      </c>
      <c r="G30" s="1">
        <v>45105</v>
      </c>
      <c r="H30">
        <v>2023</v>
      </c>
      <c r="I30" s="11">
        <f t="shared" si="0"/>
        <v>6099588.6000000006</v>
      </c>
    </row>
    <row r="31" spans="1:9" x14ac:dyDescent="0.3">
      <c r="A31" t="s">
        <v>58</v>
      </c>
      <c r="B31" t="s">
        <v>80</v>
      </c>
      <c r="C31" t="s">
        <v>72</v>
      </c>
      <c r="D31" s="9">
        <v>2.0384199999999999</v>
      </c>
      <c r="E31" s="9">
        <v>4936785.8</v>
      </c>
      <c r="F31" s="9">
        <v>19026.09</v>
      </c>
      <c r="G31" s="1">
        <v>45271</v>
      </c>
      <c r="H31">
        <v>2023</v>
      </c>
      <c r="I31" s="11">
        <f t="shared" si="0"/>
        <v>4917759.71</v>
      </c>
    </row>
    <row r="32" spans="1:9" x14ac:dyDescent="0.3">
      <c r="A32" t="s">
        <v>44</v>
      </c>
      <c r="B32" t="s">
        <v>22</v>
      </c>
      <c r="C32" t="s">
        <v>72</v>
      </c>
      <c r="D32" s="9">
        <v>2.8989799999999999</v>
      </c>
      <c r="E32" s="9">
        <v>10967465.49</v>
      </c>
      <c r="F32" s="9">
        <v>56080.06</v>
      </c>
      <c r="G32" s="1">
        <v>45336</v>
      </c>
      <c r="H32">
        <v>2024</v>
      </c>
      <c r="I32" s="11">
        <f t="shared" si="0"/>
        <v>10911385.43</v>
      </c>
    </row>
    <row r="33" spans="1:9" x14ac:dyDescent="0.3">
      <c r="A33" t="s">
        <v>90</v>
      </c>
      <c r="B33" t="s">
        <v>55</v>
      </c>
      <c r="C33" t="s">
        <v>24</v>
      </c>
      <c r="D33" s="9">
        <v>3.5113000000000003</v>
      </c>
      <c r="E33" s="9">
        <v>7739319.5300000003</v>
      </c>
      <c r="F33" s="9">
        <v>3865.87</v>
      </c>
      <c r="G33" s="1">
        <v>45254</v>
      </c>
      <c r="H33">
        <v>2023</v>
      </c>
      <c r="I33" s="11">
        <f t="shared" si="0"/>
        <v>7735453.6600000001</v>
      </c>
    </row>
    <row r="34" spans="1:9" x14ac:dyDescent="0.3">
      <c r="A34" t="s">
        <v>90</v>
      </c>
      <c r="B34" t="s">
        <v>63</v>
      </c>
      <c r="C34" t="s">
        <v>72</v>
      </c>
      <c r="D34" s="9">
        <v>2.3868200000000002</v>
      </c>
      <c r="E34" s="9">
        <v>4270050.0999999996</v>
      </c>
      <c r="F34" s="9">
        <v>80737.55</v>
      </c>
      <c r="G34" s="1">
        <v>45030</v>
      </c>
      <c r="H34">
        <v>2023</v>
      </c>
      <c r="I34" s="11">
        <f t="shared" si="0"/>
        <v>4189312.55</v>
      </c>
    </row>
    <row r="35" spans="1:9" x14ac:dyDescent="0.3">
      <c r="A35" t="s">
        <v>39</v>
      </c>
      <c r="B35" t="s">
        <v>84</v>
      </c>
      <c r="C35" t="s">
        <v>34</v>
      </c>
      <c r="D35" s="9">
        <v>4.7270699999999994</v>
      </c>
      <c r="E35" s="9">
        <v>9437532.8599999994</v>
      </c>
      <c r="F35" s="9">
        <v>78115.179999999993</v>
      </c>
      <c r="G35" s="1">
        <v>45239</v>
      </c>
      <c r="H35">
        <v>2023</v>
      </c>
      <c r="I35" s="11">
        <f t="shared" si="0"/>
        <v>9359417.6799999997</v>
      </c>
    </row>
    <row r="36" spans="1:9" x14ac:dyDescent="0.3">
      <c r="A36" t="s">
        <v>65</v>
      </c>
      <c r="B36" t="s">
        <v>32</v>
      </c>
      <c r="C36" t="s">
        <v>34</v>
      </c>
      <c r="D36" s="9">
        <v>4.9444600000000003</v>
      </c>
      <c r="E36" s="9">
        <v>590965.81000000006</v>
      </c>
      <c r="F36" s="9">
        <v>39185.83</v>
      </c>
      <c r="G36" s="1">
        <v>45308</v>
      </c>
      <c r="H36">
        <v>2024</v>
      </c>
      <c r="I36" s="11">
        <f t="shared" si="0"/>
        <v>551779.9800000001</v>
      </c>
    </row>
    <row r="37" spans="1:9" x14ac:dyDescent="0.3">
      <c r="A37" t="s">
        <v>21</v>
      </c>
      <c r="B37" t="s">
        <v>22</v>
      </c>
      <c r="C37" t="s">
        <v>72</v>
      </c>
      <c r="D37" s="9">
        <v>4.2593399999999999</v>
      </c>
      <c r="E37" s="9">
        <v>1659464.42</v>
      </c>
      <c r="F37" s="9">
        <v>60816.12</v>
      </c>
      <c r="G37" s="1">
        <v>45249</v>
      </c>
      <c r="H37">
        <v>2023</v>
      </c>
      <c r="I37" s="11">
        <f t="shared" si="0"/>
        <v>1598648.2999999998</v>
      </c>
    </row>
    <row r="38" spans="1:9" x14ac:dyDescent="0.3">
      <c r="A38" t="s">
        <v>39</v>
      </c>
      <c r="B38" t="s">
        <v>40</v>
      </c>
      <c r="C38" t="s">
        <v>72</v>
      </c>
      <c r="D38" s="9">
        <v>0.25830000000000003</v>
      </c>
      <c r="E38" s="9">
        <v>735882.7</v>
      </c>
      <c r="F38" s="9">
        <v>71245</v>
      </c>
      <c r="G38" s="1">
        <v>45116</v>
      </c>
      <c r="H38">
        <v>2023</v>
      </c>
      <c r="I38" s="11">
        <f t="shared" si="0"/>
        <v>664637.69999999995</v>
      </c>
    </row>
    <row r="39" spans="1:9" x14ac:dyDescent="0.3">
      <c r="A39" t="s">
        <v>65</v>
      </c>
      <c r="B39" t="s">
        <v>84</v>
      </c>
      <c r="C39" t="s">
        <v>72</v>
      </c>
      <c r="D39" s="9">
        <v>2.7610900000000003</v>
      </c>
      <c r="E39" s="9">
        <v>3413861.38</v>
      </c>
      <c r="F39" s="9">
        <v>29000.07</v>
      </c>
      <c r="G39" s="1">
        <v>45337</v>
      </c>
      <c r="H39">
        <v>2024</v>
      </c>
      <c r="I39" s="11">
        <f t="shared" si="0"/>
        <v>3384861.31</v>
      </c>
    </row>
    <row r="40" spans="1:9" x14ac:dyDescent="0.3">
      <c r="A40" t="s">
        <v>48</v>
      </c>
      <c r="B40" t="s">
        <v>55</v>
      </c>
      <c r="C40" t="s">
        <v>72</v>
      </c>
      <c r="D40" s="9">
        <v>3.24011</v>
      </c>
      <c r="E40" s="9">
        <v>4437872.3899999997</v>
      </c>
      <c r="F40" s="9">
        <v>81451.600000000006</v>
      </c>
      <c r="G40" s="1">
        <v>45318</v>
      </c>
      <c r="H40">
        <v>2024</v>
      </c>
      <c r="I40" s="11">
        <f t="shared" si="0"/>
        <v>4356420.79</v>
      </c>
    </row>
    <row r="41" spans="1:9" x14ac:dyDescent="0.3">
      <c r="A41" t="s">
        <v>86</v>
      </c>
      <c r="B41" t="s">
        <v>78</v>
      </c>
      <c r="C41" t="s">
        <v>24</v>
      </c>
      <c r="D41" s="9">
        <v>3.0670000000000002</v>
      </c>
      <c r="E41" s="9">
        <v>7432067.2699999996</v>
      </c>
      <c r="F41" s="9">
        <v>74398.009999999995</v>
      </c>
      <c r="G41" s="1">
        <v>45136</v>
      </c>
      <c r="H41">
        <v>2023</v>
      </c>
      <c r="I41" s="11">
        <f t="shared" si="0"/>
        <v>7357669.2599999998</v>
      </c>
    </row>
    <row r="42" spans="1:9" x14ac:dyDescent="0.3">
      <c r="A42" t="s">
        <v>21</v>
      </c>
      <c r="B42" t="s">
        <v>49</v>
      </c>
      <c r="C42" t="s">
        <v>24</v>
      </c>
      <c r="D42" s="9">
        <v>4.8336699999999997</v>
      </c>
      <c r="E42" s="9">
        <v>3350264.05</v>
      </c>
      <c r="F42" s="9">
        <v>48178.99</v>
      </c>
      <c r="G42" s="1">
        <v>45114</v>
      </c>
      <c r="H42">
        <v>2023</v>
      </c>
      <c r="I42" s="11">
        <f t="shared" si="0"/>
        <v>3302085.0599999996</v>
      </c>
    </row>
    <row r="43" spans="1:9" x14ac:dyDescent="0.3">
      <c r="A43" t="s">
        <v>48</v>
      </c>
      <c r="B43" t="s">
        <v>55</v>
      </c>
      <c r="C43" t="s">
        <v>34</v>
      </c>
      <c r="D43" s="9">
        <v>2.2313899999999998</v>
      </c>
      <c r="E43" s="9">
        <v>3823067.26</v>
      </c>
      <c r="F43" s="9">
        <v>19668.53</v>
      </c>
      <c r="G43" s="1">
        <v>45233</v>
      </c>
      <c r="H43">
        <v>2023</v>
      </c>
      <c r="I43" s="11">
        <f t="shared" si="0"/>
        <v>3803398.73</v>
      </c>
    </row>
    <row r="44" spans="1:9" x14ac:dyDescent="0.3">
      <c r="A44" t="s">
        <v>54</v>
      </c>
      <c r="B44" t="s">
        <v>55</v>
      </c>
      <c r="C44" t="s">
        <v>72</v>
      </c>
      <c r="D44" s="9">
        <v>4.2333800000000004</v>
      </c>
      <c r="E44" s="9">
        <v>54747.34</v>
      </c>
      <c r="F44" s="9">
        <v>93685.31</v>
      </c>
      <c r="G44" s="1">
        <v>45128</v>
      </c>
      <c r="H44">
        <v>2023</v>
      </c>
      <c r="I44" s="11">
        <f t="shared" si="0"/>
        <v>-38937.97</v>
      </c>
    </row>
    <row r="45" spans="1:9" x14ac:dyDescent="0.3">
      <c r="A45" t="s">
        <v>58</v>
      </c>
      <c r="B45" t="s">
        <v>80</v>
      </c>
      <c r="C45" t="s">
        <v>72</v>
      </c>
      <c r="D45" s="9">
        <v>3.4773200000000002</v>
      </c>
      <c r="E45" s="9">
        <v>1349965.17</v>
      </c>
      <c r="F45" s="9">
        <v>24639.87</v>
      </c>
      <c r="G45" s="1">
        <v>45271</v>
      </c>
      <c r="H45">
        <v>2023</v>
      </c>
      <c r="I45" s="11">
        <f t="shared" si="0"/>
        <v>1325325.2999999998</v>
      </c>
    </row>
    <row r="46" spans="1:9" x14ac:dyDescent="0.3">
      <c r="A46" t="s">
        <v>44</v>
      </c>
      <c r="B46" t="s">
        <v>63</v>
      </c>
      <c r="C46" t="s">
        <v>72</v>
      </c>
      <c r="D46" s="9">
        <v>4.1279300000000001</v>
      </c>
      <c r="E46" s="9">
        <v>1487959.84</v>
      </c>
      <c r="F46" s="9">
        <v>66095.66</v>
      </c>
      <c r="G46" s="1">
        <v>45298</v>
      </c>
      <c r="H46">
        <v>2024</v>
      </c>
      <c r="I46" s="11">
        <f t="shared" si="0"/>
        <v>1421864.1800000002</v>
      </c>
    </row>
    <row r="47" spans="1:9" x14ac:dyDescent="0.3">
      <c r="A47" t="s">
        <v>44</v>
      </c>
      <c r="B47" t="s">
        <v>88</v>
      </c>
      <c r="C47" t="s">
        <v>72</v>
      </c>
      <c r="D47" s="9">
        <v>1.8987100000000001</v>
      </c>
      <c r="E47" s="9">
        <v>4238809.32</v>
      </c>
      <c r="F47" s="9">
        <v>87108.86</v>
      </c>
      <c r="G47" s="1">
        <v>45212</v>
      </c>
      <c r="H47">
        <v>2023</v>
      </c>
      <c r="I47" s="11">
        <f t="shared" si="0"/>
        <v>4151700.4600000004</v>
      </c>
    </row>
    <row r="48" spans="1:9" x14ac:dyDescent="0.3">
      <c r="A48" t="s">
        <v>21</v>
      </c>
      <c r="B48" t="s">
        <v>78</v>
      </c>
      <c r="C48" t="s">
        <v>34</v>
      </c>
      <c r="D48" s="9">
        <v>3.90618</v>
      </c>
      <c r="E48" s="9">
        <v>2660914.8199999998</v>
      </c>
      <c r="F48" s="9">
        <v>0</v>
      </c>
      <c r="G48" s="1">
        <v>45028</v>
      </c>
      <c r="H48">
        <v>2023</v>
      </c>
      <c r="I48" s="11">
        <f t="shared" si="0"/>
        <v>2660914.8199999998</v>
      </c>
    </row>
    <row r="49" spans="1:9" x14ac:dyDescent="0.3">
      <c r="A49" t="s">
        <v>54</v>
      </c>
      <c r="B49" t="s">
        <v>22</v>
      </c>
      <c r="C49" t="s">
        <v>72</v>
      </c>
      <c r="D49" s="9">
        <v>3.3010600000000001</v>
      </c>
      <c r="E49" s="9">
        <v>3771136.89</v>
      </c>
      <c r="F49" s="9">
        <v>43305.06</v>
      </c>
      <c r="G49" s="1">
        <v>45339</v>
      </c>
      <c r="H49">
        <v>2024</v>
      </c>
      <c r="I49" s="11">
        <f t="shared" si="0"/>
        <v>3727831.83</v>
      </c>
    </row>
    <row r="50" spans="1:9" x14ac:dyDescent="0.3">
      <c r="A50" t="s">
        <v>44</v>
      </c>
      <c r="B50" t="s">
        <v>84</v>
      </c>
      <c r="C50" t="s">
        <v>34</v>
      </c>
      <c r="D50" s="9">
        <v>3.2390300000000001</v>
      </c>
      <c r="E50" s="9">
        <v>171943.26</v>
      </c>
      <c r="F50" s="9">
        <v>56929.32</v>
      </c>
      <c r="G50" s="1">
        <v>45032</v>
      </c>
      <c r="H50">
        <v>2023</v>
      </c>
      <c r="I50" s="11">
        <f t="shared" si="0"/>
        <v>115013.94</v>
      </c>
    </row>
    <row r="51" spans="1:9" x14ac:dyDescent="0.3">
      <c r="A51" t="s">
        <v>44</v>
      </c>
      <c r="B51" t="s">
        <v>40</v>
      </c>
      <c r="C51" t="s">
        <v>24</v>
      </c>
      <c r="D51" s="9">
        <v>1.7039600000000001</v>
      </c>
      <c r="E51" s="9">
        <v>158280.84</v>
      </c>
      <c r="F51" s="9">
        <v>16592.11</v>
      </c>
      <c r="G51" s="1">
        <v>45298</v>
      </c>
      <c r="H51">
        <v>2024</v>
      </c>
      <c r="I51" s="11">
        <f t="shared" si="0"/>
        <v>141688.72999999998</v>
      </c>
    </row>
    <row r="52" spans="1:9" x14ac:dyDescent="0.3">
      <c r="A52" t="s">
        <v>86</v>
      </c>
      <c r="B52" t="s">
        <v>22</v>
      </c>
      <c r="C52" t="s">
        <v>72</v>
      </c>
      <c r="D52" s="9">
        <v>1.1965899999999998</v>
      </c>
      <c r="E52" s="9">
        <v>992082.72</v>
      </c>
      <c r="F52" s="9">
        <v>30909.69</v>
      </c>
      <c r="G52" s="1">
        <v>45098</v>
      </c>
      <c r="H52">
        <v>2023</v>
      </c>
      <c r="I52" s="11">
        <f t="shared" si="0"/>
        <v>961173.03</v>
      </c>
    </row>
    <row r="53" spans="1:9" x14ac:dyDescent="0.3">
      <c r="A53" t="s">
        <v>86</v>
      </c>
      <c r="B53" t="s">
        <v>80</v>
      </c>
      <c r="C53" t="s">
        <v>34</v>
      </c>
      <c r="D53" s="9">
        <v>0.83116000000000001</v>
      </c>
      <c r="E53" s="9">
        <v>2213176.94</v>
      </c>
      <c r="F53" s="9">
        <v>4087.29</v>
      </c>
      <c r="G53" s="1">
        <v>45224</v>
      </c>
      <c r="H53">
        <v>2023</v>
      </c>
      <c r="I53" s="11">
        <f t="shared" si="0"/>
        <v>2209089.65</v>
      </c>
    </row>
    <row r="54" spans="1:9" x14ac:dyDescent="0.3">
      <c r="A54" t="s">
        <v>86</v>
      </c>
      <c r="B54" t="s">
        <v>22</v>
      </c>
      <c r="C54" t="s">
        <v>72</v>
      </c>
      <c r="D54" s="9">
        <v>0.51357000000000008</v>
      </c>
      <c r="E54" s="9">
        <v>433011.51</v>
      </c>
      <c r="F54" s="9">
        <v>17592.439999999999</v>
      </c>
      <c r="G54" s="1">
        <v>45178</v>
      </c>
      <c r="H54">
        <v>2023</v>
      </c>
      <c r="I54" s="11">
        <f t="shared" si="0"/>
        <v>415419.07</v>
      </c>
    </row>
    <row r="55" spans="1:9" x14ac:dyDescent="0.3">
      <c r="A55" t="s">
        <v>48</v>
      </c>
      <c r="B55" t="s">
        <v>22</v>
      </c>
      <c r="C55" t="s">
        <v>72</v>
      </c>
      <c r="D55" s="9">
        <v>4.2965600000000004</v>
      </c>
      <c r="E55" s="9">
        <v>11567139.970000001</v>
      </c>
      <c r="F55" s="9">
        <v>7176.35</v>
      </c>
      <c r="G55" s="1">
        <v>45072</v>
      </c>
      <c r="H55">
        <v>2023</v>
      </c>
      <c r="I55" s="11">
        <f t="shared" si="0"/>
        <v>11559963.620000001</v>
      </c>
    </row>
    <row r="56" spans="1:9" x14ac:dyDescent="0.3">
      <c r="A56" t="s">
        <v>86</v>
      </c>
      <c r="B56" t="s">
        <v>22</v>
      </c>
      <c r="C56" t="s">
        <v>72</v>
      </c>
      <c r="D56" s="9">
        <v>4.5773999999999999</v>
      </c>
      <c r="E56" s="9">
        <v>8050145.21</v>
      </c>
      <c r="F56" s="9">
        <v>17018.48</v>
      </c>
      <c r="G56" s="1">
        <v>45370</v>
      </c>
      <c r="H56">
        <v>2024</v>
      </c>
      <c r="I56" s="11">
        <f t="shared" si="0"/>
        <v>8033126.7299999995</v>
      </c>
    </row>
    <row r="57" spans="1:9" x14ac:dyDescent="0.3">
      <c r="A57" t="s">
        <v>39</v>
      </c>
      <c r="B57" t="s">
        <v>80</v>
      </c>
      <c r="C57" t="s">
        <v>24</v>
      </c>
      <c r="D57" s="9">
        <v>1.92679</v>
      </c>
      <c r="E57" s="9">
        <v>3604538.73</v>
      </c>
      <c r="F57" s="9">
        <v>9643.57</v>
      </c>
      <c r="G57" s="1">
        <v>45084</v>
      </c>
      <c r="H57">
        <v>2023</v>
      </c>
      <c r="I57" s="11">
        <f t="shared" si="0"/>
        <v>3594895.16</v>
      </c>
    </row>
    <row r="58" spans="1:9" x14ac:dyDescent="0.3">
      <c r="A58" t="s">
        <v>31</v>
      </c>
      <c r="B58" t="s">
        <v>55</v>
      </c>
      <c r="C58" t="s">
        <v>24</v>
      </c>
      <c r="D58" s="9">
        <v>4.53308</v>
      </c>
      <c r="E58" s="9">
        <v>4937032.7300000004</v>
      </c>
      <c r="F58" s="9">
        <v>96990.95</v>
      </c>
      <c r="G58" s="1">
        <v>45243</v>
      </c>
      <c r="H58">
        <v>2023</v>
      </c>
      <c r="I58" s="11">
        <f t="shared" si="0"/>
        <v>4840041.78</v>
      </c>
    </row>
    <row r="59" spans="1:9" x14ac:dyDescent="0.3">
      <c r="A59" t="s">
        <v>86</v>
      </c>
      <c r="B59" t="s">
        <v>78</v>
      </c>
      <c r="C59" t="s">
        <v>24</v>
      </c>
      <c r="D59" s="9">
        <v>4.8898700000000002</v>
      </c>
      <c r="E59" s="9">
        <v>8647735.0999999996</v>
      </c>
      <c r="F59" s="9">
        <v>75855.289999999994</v>
      </c>
      <c r="G59" s="1">
        <v>45038</v>
      </c>
      <c r="H59">
        <v>2023</v>
      </c>
      <c r="I59" s="11">
        <f t="shared" si="0"/>
        <v>8571879.8100000005</v>
      </c>
    </row>
    <row r="60" spans="1:9" x14ac:dyDescent="0.3">
      <c r="A60" t="s">
        <v>54</v>
      </c>
      <c r="B60" t="s">
        <v>55</v>
      </c>
      <c r="C60" t="s">
        <v>34</v>
      </c>
      <c r="D60" s="9">
        <v>1.6664400000000001</v>
      </c>
      <c r="E60" s="9">
        <v>770084.25</v>
      </c>
      <c r="F60" s="9">
        <v>36889.75</v>
      </c>
      <c r="G60" s="1">
        <v>45113</v>
      </c>
      <c r="H60">
        <v>2023</v>
      </c>
      <c r="I60" s="11">
        <f t="shared" si="0"/>
        <v>733194.5</v>
      </c>
    </row>
    <row r="61" spans="1:9" x14ac:dyDescent="0.3">
      <c r="A61" t="s">
        <v>31</v>
      </c>
      <c r="B61" t="s">
        <v>40</v>
      </c>
      <c r="C61" t="s">
        <v>34</v>
      </c>
      <c r="D61" s="9">
        <v>3.3932699999999998</v>
      </c>
      <c r="E61" s="9">
        <v>1828973.89</v>
      </c>
      <c r="F61" s="9">
        <v>40623.32</v>
      </c>
      <c r="G61" s="1">
        <v>45072</v>
      </c>
      <c r="H61">
        <v>2023</v>
      </c>
      <c r="I61" s="11">
        <f t="shared" si="0"/>
        <v>1788350.5699999998</v>
      </c>
    </row>
    <row r="62" spans="1:9" x14ac:dyDescent="0.3">
      <c r="A62" t="s">
        <v>86</v>
      </c>
      <c r="B62" t="s">
        <v>80</v>
      </c>
      <c r="C62" t="s">
        <v>24</v>
      </c>
      <c r="D62" s="9">
        <v>3.9189699999999998</v>
      </c>
      <c r="E62" s="9">
        <v>4391939.5199999996</v>
      </c>
      <c r="F62" s="9">
        <v>5466.73</v>
      </c>
      <c r="G62" s="1">
        <v>45199</v>
      </c>
      <c r="H62">
        <v>2023</v>
      </c>
      <c r="I62" s="11">
        <f t="shared" si="0"/>
        <v>4386472.7899999991</v>
      </c>
    </row>
    <row r="63" spans="1:9" x14ac:dyDescent="0.3">
      <c r="A63" t="s">
        <v>21</v>
      </c>
      <c r="B63" t="s">
        <v>22</v>
      </c>
      <c r="C63" t="s">
        <v>72</v>
      </c>
      <c r="D63" s="9">
        <v>1.3992599999999999</v>
      </c>
      <c r="E63" s="9">
        <v>178457.7</v>
      </c>
      <c r="F63" s="9">
        <v>65502.14</v>
      </c>
      <c r="G63" s="1">
        <v>45312</v>
      </c>
      <c r="H63">
        <v>2024</v>
      </c>
      <c r="I63" s="11">
        <f t="shared" si="0"/>
        <v>112955.56000000001</v>
      </c>
    </row>
    <row r="64" spans="1:9" x14ac:dyDescent="0.3">
      <c r="A64" t="s">
        <v>21</v>
      </c>
      <c r="B64" t="s">
        <v>88</v>
      </c>
      <c r="C64" t="s">
        <v>24</v>
      </c>
      <c r="D64" s="9">
        <v>0.76851000000000003</v>
      </c>
      <c r="E64" s="9">
        <v>447127.11</v>
      </c>
      <c r="F64" s="9">
        <v>93224.01</v>
      </c>
      <c r="G64" s="1">
        <v>45137</v>
      </c>
      <c r="H64">
        <v>2023</v>
      </c>
      <c r="I64" s="11">
        <f t="shared" si="0"/>
        <v>353903.1</v>
      </c>
    </row>
    <row r="65" spans="1:9" x14ac:dyDescent="0.3">
      <c r="A65" t="s">
        <v>90</v>
      </c>
      <c r="B65" t="s">
        <v>32</v>
      </c>
      <c r="C65" t="s">
        <v>72</v>
      </c>
      <c r="D65" s="9">
        <v>0.6980599999999999</v>
      </c>
      <c r="E65" s="9">
        <v>1945146.42</v>
      </c>
      <c r="F65" s="9">
        <v>82203.89</v>
      </c>
      <c r="G65" s="1">
        <v>45297</v>
      </c>
      <c r="H65">
        <v>2024</v>
      </c>
      <c r="I65" s="11">
        <f t="shared" si="0"/>
        <v>1862942.53</v>
      </c>
    </row>
    <row r="66" spans="1:9" x14ac:dyDescent="0.3">
      <c r="A66" t="s">
        <v>48</v>
      </c>
      <c r="B66" t="s">
        <v>84</v>
      </c>
      <c r="C66" t="s">
        <v>24</v>
      </c>
      <c r="D66" s="9">
        <v>4.8732299999999995</v>
      </c>
      <c r="E66" s="9">
        <v>1684940.71</v>
      </c>
      <c r="F66" s="9">
        <v>78430.070000000007</v>
      </c>
      <c r="G66" s="1">
        <v>45031</v>
      </c>
      <c r="H66">
        <v>2023</v>
      </c>
      <c r="I66" s="11">
        <f t="shared" si="0"/>
        <v>1606510.64</v>
      </c>
    </row>
    <row r="67" spans="1:9" x14ac:dyDescent="0.3">
      <c r="A67" t="s">
        <v>90</v>
      </c>
      <c r="B67" t="s">
        <v>22</v>
      </c>
      <c r="C67" t="s">
        <v>34</v>
      </c>
      <c r="D67" s="9">
        <v>1.76197</v>
      </c>
      <c r="E67" s="9">
        <v>3476854.88</v>
      </c>
      <c r="F67" s="9">
        <v>52180.3</v>
      </c>
      <c r="G67" s="1">
        <v>45100</v>
      </c>
      <c r="H67">
        <v>2023</v>
      </c>
      <c r="I67" s="11">
        <f t="shared" ref="I67:I130" si="1">E67-F67</f>
        <v>3424674.58</v>
      </c>
    </row>
    <row r="68" spans="1:9" x14ac:dyDescent="0.3">
      <c r="A68" t="s">
        <v>48</v>
      </c>
      <c r="B68" t="s">
        <v>84</v>
      </c>
      <c r="C68" t="s">
        <v>24</v>
      </c>
      <c r="D68" s="9">
        <v>0.85350000000000004</v>
      </c>
      <c r="E68" s="9">
        <v>1780451.36</v>
      </c>
      <c r="F68" s="9">
        <v>95238.12</v>
      </c>
      <c r="G68" s="1">
        <v>45223</v>
      </c>
      <c r="H68">
        <v>2023</v>
      </c>
      <c r="I68" s="11">
        <f t="shared" si="1"/>
        <v>1685213.2400000002</v>
      </c>
    </row>
    <row r="69" spans="1:9" x14ac:dyDescent="0.3">
      <c r="A69" t="s">
        <v>90</v>
      </c>
      <c r="B69" t="s">
        <v>22</v>
      </c>
      <c r="C69" t="s">
        <v>24</v>
      </c>
      <c r="D69" s="9">
        <v>1.3184</v>
      </c>
      <c r="E69" s="9">
        <v>86179.06</v>
      </c>
      <c r="F69" s="9">
        <v>5480.61</v>
      </c>
      <c r="G69" s="1">
        <v>45057</v>
      </c>
      <c r="H69">
        <v>2023</v>
      </c>
      <c r="I69" s="11">
        <f t="shared" si="1"/>
        <v>80698.45</v>
      </c>
    </row>
    <row r="70" spans="1:9" x14ac:dyDescent="0.3">
      <c r="A70" t="s">
        <v>54</v>
      </c>
      <c r="B70" t="s">
        <v>22</v>
      </c>
      <c r="C70" t="s">
        <v>72</v>
      </c>
      <c r="D70" s="9">
        <v>0.67064999999999997</v>
      </c>
      <c r="E70" s="9">
        <v>149853.39000000001</v>
      </c>
      <c r="F70" s="9">
        <v>73970.75</v>
      </c>
      <c r="G70" s="1">
        <v>45300</v>
      </c>
      <c r="H70">
        <v>2024</v>
      </c>
      <c r="I70" s="11">
        <f t="shared" si="1"/>
        <v>75882.640000000014</v>
      </c>
    </row>
    <row r="71" spans="1:9" x14ac:dyDescent="0.3">
      <c r="A71" t="s">
        <v>48</v>
      </c>
      <c r="B71" t="s">
        <v>22</v>
      </c>
      <c r="C71" t="s">
        <v>72</v>
      </c>
      <c r="D71" s="9">
        <v>4.7209700000000003</v>
      </c>
      <c r="E71" s="9">
        <v>1021542.37</v>
      </c>
      <c r="F71" s="9">
        <v>49150.16</v>
      </c>
      <c r="G71" s="1">
        <v>45073</v>
      </c>
      <c r="H71">
        <v>2023</v>
      </c>
      <c r="I71" s="11">
        <f t="shared" si="1"/>
        <v>972392.21</v>
      </c>
    </row>
    <row r="72" spans="1:9" x14ac:dyDescent="0.3">
      <c r="A72" t="s">
        <v>44</v>
      </c>
      <c r="B72" t="s">
        <v>80</v>
      </c>
      <c r="C72" t="s">
        <v>34</v>
      </c>
      <c r="D72" s="9">
        <v>1.2180899999999999</v>
      </c>
      <c r="E72" s="9">
        <v>2246011.06</v>
      </c>
      <c r="F72" s="9">
        <v>30276.720000000001</v>
      </c>
      <c r="G72" s="1">
        <v>45021</v>
      </c>
      <c r="H72">
        <v>2023</v>
      </c>
      <c r="I72" s="11">
        <f t="shared" si="1"/>
        <v>2215734.34</v>
      </c>
    </row>
    <row r="73" spans="1:9" x14ac:dyDescent="0.3">
      <c r="A73" t="s">
        <v>54</v>
      </c>
      <c r="B73" t="s">
        <v>63</v>
      </c>
      <c r="C73" t="s">
        <v>34</v>
      </c>
      <c r="D73" s="9">
        <v>3.6598999999999999</v>
      </c>
      <c r="E73" s="9">
        <v>1846530.81</v>
      </c>
      <c r="F73" s="9">
        <v>71720.75</v>
      </c>
      <c r="G73" s="1">
        <v>45260</v>
      </c>
      <c r="H73">
        <v>2023</v>
      </c>
      <c r="I73" s="11">
        <f t="shared" si="1"/>
        <v>1774810.06</v>
      </c>
    </row>
    <row r="74" spans="1:9" x14ac:dyDescent="0.3">
      <c r="A74" t="s">
        <v>90</v>
      </c>
      <c r="B74" t="s">
        <v>84</v>
      </c>
      <c r="C74" t="s">
        <v>34</v>
      </c>
      <c r="D74" s="9">
        <v>0.69225000000000003</v>
      </c>
      <c r="E74" s="9">
        <v>166173.5</v>
      </c>
      <c r="F74" s="9">
        <v>76433.17</v>
      </c>
      <c r="G74" s="1">
        <v>45226</v>
      </c>
      <c r="H74">
        <v>2023</v>
      </c>
      <c r="I74" s="11">
        <f t="shared" si="1"/>
        <v>89740.33</v>
      </c>
    </row>
    <row r="75" spans="1:9" x14ac:dyDescent="0.3">
      <c r="A75" t="s">
        <v>21</v>
      </c>
      <c r="B75" t="s">
        <v>80</v>
      </c>
      <c r="C75" t="s">
        <v>34</v>
      </c>
      <c r="D75" s="9">
        <v>0.32042000000000004</v>
      </c>
      <c r="E75" s="9">
        <v>163208.94</v>
      </c>
      <c r="F75" s="9">
        <v>21053.39</v>
      </c>
      <c r="G75" s="1">
        <v>45214</v>
      </c>
      <c r="H75">
        <v>2023</v>
      </c>
      <c r="I75" s="11">
        <f t="shared" si="1"/>
        <v>142155.54999999999</v>
      </c>
    </row>
    <row r="76" spans="1:9" x14ac:dyDescent="0.3">
      <c r="A76" t="s">
        <v>31</v>
      </c>
      <c r="B76" t="s">
        <v>84</v>
      </c>
      <c r="C76" t="s">
        <v>72</v>
      </c>
      <c r="D76" s="9">
        <v>1.82195</v>
      </c>
      <c r="E76" s="9">
        <v>476825.81</v>
      </c>
      <c r="F76" s="9">
        <v>34821.35</v>
      </c>
      <c r="G76" s="1">
        <v>45018</v>
      </c>
      <c r="H76">
        <v>2023</v>
      </c>
      <c r="I76" s="11">
        <f t="shared" si="1"/>
        <v>442004.46</v>
      </c>
    </row>
    <row r="77" spans="1:9" x14ac:dyDescent="0.3">
      <c r="A77" t="s">
        <v>21</v>
      </c>
      <c r="B77" t="s">
        <v>88</v>
      </c>
      <c r="C77" t="s">
        <v>72</v>
      </c>
      <c r="D77" s="9">
        <v>1.1836199999999999</v>
      </c>
      <c r="E77" s="9">
        <v>108954.11</v>
      </c>
      <c r="F77" s="9">
        <v>97011.26</v>
      </c>
      <c r="G77" s="1">
        <v>45349</v>
      </c>
      <c r="H77">
        <v>2024</v>
      </c>
      <c r="I77" s="11">
        <f t="shared" si="1"/>
        <v>11942.850000000006</v>
      </c>
    </row>
    <row r="78" spans="1:9" x14ac:dyDescent="0.3">
      <c r="A78" t="s">
        <v>58</v>
      </c>
      <c r="B78" t="s">
        <v>78</v>
      </c>
      <c r="C78" t="s">
        <v>24</v>
      </c>
      <c r="D78" s="9">
        <v>0.1396</v>
      </c>
      <c r="E78" s="9">
        <v>104828.04</v>
      </c>
      <c r="F78" s="9">
        <v>45975.91</v>
      </c>
      <c r="G78" s="1">
        <v>45209</v>
      </c>
      <c r="H78">
        <v>2023</v>
      </c>
      <c r="I78" s="11">
        <f t="shared" si="1"/>
        <v>58852.12999999999</v>
      </c>
    </row>
    <row r="79" spans="1:9" x14ac:dyDescent="0.3">
      <c r="A79" t="s">
        <v>31</v>
      </c>
      <c r="B79" t="s">
        <v>55</v>
      </c>
      <c r="C79" t="s">
        <v>34</v>
      </c>
      <c r="D79" s="9">
        <v>2.7342600000000004</v>
      </c>
      <c r="E79" s="9">
        <v>65865.59</v>
      </c>
      <c r="F79" s="9">
        <v>67813.67</v>
      </c>
      <c r="G79" s="1">
        <v>45249</v>
      </c>
      <c r="H79">
        <v>2023</v>
      </c>
      <c r="I79" s="11">
        <f t="shared" si="1"/>
        <v>-1948.0800000000017</v>
      </c>
    </row>
    <row r="80" spans="1:9" x14ac:dyDescent="0.3">
      <c r="A80" t="s">
        <v>48</v>
      </c>
      <c r="B80" t="s">
        <v>55</v>
      </c>
      <c r="C80" t="s">
        <v>72</v>
      </c>
      <c r="D80" s="9">
        <v>3.71272</v>
      </c>
      <c r="E80" s="9">
        <v>5811807.6100000003</v>
      </c>
      <c r="F80" s="9">
        <v>63180.24</v>
      </c>
      <c r="G80" s="1">
        <v>45183</v>
      </c>
      <c r="H80">
        <v>2023</v>
      </c>
      <c r="I80" s="11">
        <f t="shared" si="1"/>
        <v>5748627.3700000001</v>
      </c>
    </row>
    <row r="81" spans="1:9" x14ac:dyDescent="0.3">
      <c r="A81" t="s">
        <v>86</v>
      </c>
      <c r="B81" t="s">
        <v>84</v>
      </c>
      <c r="C81" t="s">
        <v>24</v>
      </c>
      <c r="D81" s="9">
        <v>3.7330900000000002</v>
      </c>
      <c r="E81" s="9">
        <v>463657.24</v>
      </c>
      <c r="F81" s="9">
        <v>10047.26</v>
      </c>
      <c r="G81" s="1">
        <v>45072</v>
      </c>
      <c r="H81">
        <v>2023</v>
      </c>
      <c r="I81" s="11">
        <f t="shared" si="1"/>
        <v>453609.98</v>
      </c>
    </row>
    <row r="82" spans="1:9" x14ac:dyDescent="0.3">
      <c r="A82" t="s">
        <v>65</v>
      </c>
      <c r="B82" t="s">
        <v>55</v>
      </c>
      <c r="C82" t="s">
        <v>72</v>
      </c>
      <c r="D82" s="9">
        <v>1.7270300000000001</v>
      </c>
      <c r="E82" s="9">
        <v>356674.01</v>
      </c>
      <c r="F82" s="9">
        <v>4752.76</v>
      </c>
      <c r="G82" s="1">
        <v>45185</v>
      </c>
      <c r="H82">
        <v>2023</v>
      </c>
      <c r="I82" s="11">
        <f t="shared" si="1"/>
        <v>351921.25</v>
      </c>
    </row>
    <row r="83" spans="1:9" x14ac:dyDescent="0.3">
      <c r="A83" t="s">
        <v>48</v>
      </c>
      <c r="B83" t="s">
        <v>32</v>
      </c>
      <c r="C83" t="s">
        <v>34</v>
      </c>
      <c r="D83" s="9">
        <v>3.6361999999999997</v>
      </c>
      <c r="E83" s="9">
        <v>850691.9</v>
      </c>
      <c r="F83" s="9">
        <v>16127.07</v>
      </c>
      <c r="G83" s="1">
        <v>45086</v>
      </c>
      <c r="H83">
        <v>2023</v>
      </c>
      <c r="I83" s="11">
        <f t="shared" si="1"/>
        <v>834564.83000000007</v>
      </c>
    </row>
    <row r="84" spans="1:9" x14ac:dyDescent="0.3">
      <c r="A84" t="s">
        <v>65</v>
      </c>
      <c r="B84" t="s">
        <v>40</v>
      </c>
      <c r="C84" t="s">
        <v>72</v>
      </c>
      <c r="D84" s="9">
        <v>0.72651999999999994</v>
      </c>
      <c r="E84" s="9">
        <v>1314813.18</v>
      </c>
      <c r="F84" s="9">
        <v>89853.58</v>
      </c>
      <c r="G84" s="1">
        <v>45131</v>
      </c>
      <c r="H84">
        <v>2023</v>
      </c>
      <c r="I84" s="11">
        <f t="shared" si="1"/>
        <v>1224959.5999999999</v>
      </c>
    </row>
    <row r="85" spans="1:9" x14ac:dyDescent="0.3">
      <c r="A85" t="s">
        <v>31</v>
      </c>
      <c r="B85" t="s">
        <v>84</v>
      </c>
      <c r="C85" t="s">
        <v>34</v>
      </c>
      <c r="D85" s="9">
        <v>3.4292800000000003</v>
      </c>
      <c r="E85" s="9">
        <v>3264068.26</v>
      </c>
      <c r="F85" s="9">
        <v>66193.37</v>
      </c>
      <c r="G85" s="1">
        <v>45267</v>
      </c>
      <c r="H85">
        <v>2023</v>
      </c>
      <c r="I85" s="11">
        <f t="shared" si="1"/>
        <v>3197874.8899999997</v>
      </c>
    </row>
    <row r="86" spans="1:9" x14ac:dyDescent="0.3">
      <c r="A86" t="s">
        <v>31</v>
      </c>
      <c r="B86" t="s">
        <v>63</v>
      </c>
      <c r="C86" t="s">
        <v>72</v>
      </c>
      <c r="D86" s="9">
        <v>2.9178999999999999</v>
      </c>
      <c r="E86" s="9">
        <v>4695939.87</v>
      </c>
      <c r="F86" s="9">
        <v>99682.92</v>
      </c>
      <c r="G86" s="1">
        <v>45319</v>
      </c>
      <c r="H86">
        <v>2024</v>
      </c>
      <c r="I86" s="11">
        <f t="shared" si="1"/>
        <v>4596256.95</v>
      </c>
    </row>
    <row r="87" spans="1:9" x14ac:dyDescent="0.3">
      <c r="A87" t="s">
        <v>58</v>
      </c>
      <c r="B87" t="s">
        <v>80</v>
      </c>
      <c r="C87" t="s">
        <v>72</v>
      </c>
      <c r="D87" s="9">
        <v>0.47987000000000002</v>
      </c>
      <c r="E87" s="9">
        <v>210884.2</v>
      </c>
      <c r="F87" s="9">
        <v>35172.120000000003</v>
      </c>
      <c r="G87" s="1">
        <v>45082</v>
      </c>
      <c r="H87">
        <v>2023</v>
      </c>
      <c r="I87" s="11">
        <f t="shared" si="1"/>
        <v>175712.08000000002</v>
      </c>
    </row>
    <row r="88" spans="1:9" x14ac:dyDescent="0.3">
      <c r="A88" t="s">
        <v>44</v>
      </c>
      <c r="B88" t="s">
        <v>40</v>
      </c>
      <c r="C88" t="s">
        <v>24</v>
      </c>
      <c r="D88" s="9">
        <v>4.8146199999999997</v>
      </c>
      <c r="E88" s="9">
        <v>301849.71000000002</v>
      </c>
      <c r="F88" s="9">
        <v>96500.09</v>
      </c>
      <c r="G88" s="1">
        <v>45085</v>
      </c>
      <c r="H88">
        <v>2023</v>
      </c>
      <c r="I88" s="11">
        <f t="shared" si="1"/>
        <v>205349.62000000002</v>
      </c>
    </row>
    <row r="89" spans="1:9" x14ac:dyDescent="0.3">
      <c r="A89" t="s">
        <v>54</v>
      </c>
      <c r="B89" t="s">
        <v>22</v>
      </c>
      <c r="C89" t="s">
        <v>72</v>
      </c>
      <c r="D89" s="9">
        <v>4.5742299999999991</v>
      </c>
      <c r="E89" s="9">
        <v>2627350.7999999998</v>
      </c>
      <c r="F89" s="9">
        <v>14234.35</v>
      </c>
      <c r="G89" s="1">
        <v>45366</v>
      </c>
      <c r="H89">
        <v>2024</v>
      </c>
      <c r="I89" s="11">
        <f t="shared" si="1"/>
        <v>2613116.4499999997</v>
      </c>
    </row>
    <row r="90" spans="1:9" x14ac:dyDescent="0.3">
      <c r="A90" t="s">
        <v>39</v>
      </c>
      <c r="B90" t="s">
        <v>22</v>
      </c>
      <c r="C90" t="s">
        <v>24</v>
      </c>
      <c r="D90" s="9">
        <v>3.0943899999999998</v>
      </c>
      <c r="E90" s="9">
        <v>732514.52</v>
      </c>
      <c r="F90" s="9">
        <v>0</v>
      </c>
      <c r="G90" s="1">
        <v>45160</v>
      </c>
      <c r="H90">
        <v>2023</v>
      </c>
      <c r="I90" s="11">
        <f t="shared" si="1"/>
        <v>732514.52</v>
      </c>
    </row>
    <row r="91" spans="1:9" x14ac:dyDescent="0.3">
      <c r="A91" t="s">
        <v>39</v>
      </c>
      <c r="B91" t="s">
        <v>22</v>
      </c>
      <c r="C91" t="s">
        <v>24</v>
      </c>
      <c r="D91" s="9">
        <v>1.0393599999999998</v>
      </c>
      <c r="E91" s="9">
        <v>790670.15</v>
      </c>
      <c r="F91" s="9">
        <v>51835.28</v>
      </c>
      <c r="G91" s="1">
        <v>45156</v>
      </c>
      <c r="H91">
        <v>2023</v>
      </c>
      <c r="I91" s="11">
        <f t="shared" si="1"/>
        <v>738834.87</v>
      </c>
    </row>
    <row r="92" spans="1:9" x14ac:dyDescent="0.3">
      <c r="A92" t="s">
        <v>90</v>
      </c>
      <c r="B92" t="s">
        <v>88</v>
      </c>
      <c r="C92" t="s">
        <v>34</v>
      </c>
      <c r="D92" s="9">
        <v>4.1094499999999998</v>
      </c>
      <c r="E92" s="9">
        <v>1038873.89</v>
      </c>
      <c r="F92" s="9">
        <v>68757.33</v>
      </c>
      <c r="G92" s="1">
        <v>45161</v>
      </c>
      <c r="H92">
        <v>2023</v>
      </c>
      <c r="I92" s="11">
        <f t="shared" si="1"/>
        <v>970116.56</v>
      </c>
    </row>
    <row r="93" spans="1:9" x14ac:dyDescent="0.3">
      <c r="A93" t="s">
        <v>54</v>
      </c>
      <c r="B93" t="s">
        <v>78</v>
      </c>
      <c r="C93" t="s">
        <v>24</v>
      </c>
      <c r="D93" s="9">
        <v>0.72492999999999996</v>
      </c>
      <c r="E93" s="9">
        <v>322760.58</v>
      </c>
      <c r="F93" s="9">
        <v>58209.77</v>
      </c>
      <c r="G93" s="1">
        <v>45201</v>
      </c>
      <c r="H93">
        <v>2023</v>
      </c>
      <c r="I93" s="11">
        <f t="shared" si="1"/>
        <v>264550.81</v>
      </c>
    </row>
    <row r="94" spans="1:9" x14ac:dyDescent="0.3">
      <c r="A94" t="s">
        <v>21</v>
      </c>
      <c r="B94" t="s">
        <v>55</v>
      </c>
      <c r="C94" t="s">
        <v>24</v>
      </c>
      <c r="D94" s="9">
        <v>2.2600599999999997</v>
      </c>
      <c r="E94" s="9">
        <v>5354259.33</v>
      </c>
      <c r="F94" s="9">
        <v>85529.09</v>
      </c>
      <c r="G94" s="1">
        <v>45119</v>
      </c>
      <c r="H94">
        <v>2023</v>
      </c>
      <c r="I94" s="11">
        <f t="shared" si="1"/>
        <v>5268730.24</v>
      </c>
    </row>
    <row r="95" spans="1:9" x14ac:dyDescent="0.3">
      <c r="A95" t="s">
        <v>86</v>
      </c>
      <c r="B95" t="s">
        <v>63</v>
      </c>
      <c r="C95" t="s">
        <v>24</v>
      </c>
      <c r="D95" s="9">
        <v>4.5180400000000001</v>
      </c>
      <c r="E95" s="9">
        <v>2648534.69</v>
      </c>
      <c r="F95" s="9">
        <v>33049.519999999997</v>
      </c>
      <c r="G95" s="1">
        <v>45283</v>
      </c>
      <c r="H95">
        <v>2023</v>
      </c>
      <c r="I95" s="11">
        <f t="shared" si="1"/>
        <v>2615485.17</v>
      </c>
    </row>
    <row r="96" spans="1:9" x14ac:dyDescent="0.3">
      <c r="A96" t="s">
        <v>39</v>
      </c>
      <c r="B96" t="s">
        <v>32</v>
      </c>
      <c r="C96" t="s">
        <v>24</v>
      </c>
      <c r="D96" s="9">
        <v>1.9282999999999999</v>
      </c>
      <c r="E96" s="9">
        <v>486799.33</v>
      </c>
      <c r="F96" s="9">
        <v>23065.06</v>
      </c>
      <c r="G96" s="1">
        <v>45254</v>
      </c>
      <c r="H96">
        <v>2023</v>
      </c>
      <c r="I96" s="11">
        <f t="shared" si="1"/>
        <v>463734.27</v>
      </c>
    </row>
    <row r="97" spans="1:9" x14ac:dyDescent="0.3">
      <c r="A97" t="s">
        <v>44</v>
      </c>
      <c r="B97" t="s">
        <v>88</v>
      </c>
      <c r="C97" t="s">
        <v>72</v>
      </c>
      <c r="D97" s="9">
        <v>3.1086199999999997</v>
      </c>
      <c r="E97" s="9">
        <v>1220009.01</v>
      </c>
      <c r="F97" s="9">
        <v>47237.33</v>
      </c>
      <c r="G97" s="1">
        <v>45122</v>
      </c>
      <c r="H97">
        <v>2023</v>
      </c>
      <c r="I97" s="11">
        <f t="shared" si="1"/>
        <v>1172771.68</v>
      </c>
    </row>
    <row r="98" spans="1:9" x14ac:dyDescent="0.3">
      <c r="A98" t="s">
        <v>65</v>
      </c>
      <c r="B98" t="s">
        <v>78</v>
      </c>
      <c r="C98" t="s">
        <v>72</v>
      </c>
      <c r="D98" s="9">
        <v>1.66109</v>
      </c>
      <c r="E98" s="9">
        <v>1717674.37</v>
      </c>
      <c r="F98" s="9">
        <v>29218.65</v>
      </c>
      <c r="G98" s="1">
        <v>45223</v>
      </c>
      <c r="H98">
        <v>2023</v>
      </c>
      <c r="I98" s="11">
        <f t="shared" si="1"/>
        <v>1688455.7200000002</v>
      </c>
    </row>
    <row r="99" spans="1:9" x14ac:dyDescent="0.3">
      <c r="A99" t="s">
        <v>48</v>
      </c>
      <c r="B99" t="s">
        <v>49</v>
      </c>
      <c r="C99" t="s">
        <v>24</v>
      </c>
      <c r="D99" s="9">
        <v>1.4614100000000001</v>
      </c>
      <c r="E99" s="9">
        <v>1500977.97</v>
      </c>
      <c r="F99" s="9">
        <v>42836.25</v>
      </c>
      <c r="G99" s="1">
        <v>45035</v>
      </c>
      <c r="H99">
        <v>2023</v>
      </c>
      <c r="I99" s="11">
        <f t="shared" si="1"/>
        <v>1458141.72</v>
      </c>
    </row>
    <row r="100" spans="1:9" x14ac:dyDescent="0.3">
      <c r="A100" t="s">
        <v>58</v>
      </c>
      <c r="B100" t="s">
        <v>40</v>
      </c>
      <c r="C100" t="s">
        <v>72</v>
      </c>
      <c r="D100" s="9">
        <v>3.0106299999999999</v>
      </c>
      <c r="E100" s="9">
        <v>2023071.71</v>
      </c>
      <c r="F100" s="9">
        <v>2342.54</v>
      </c>
      <c r="G100" s="1">
        <v>45155</v>
      </c>
      <c r="H100">
        <v>2023</v>
      </c>
      <c r="I100" s="11">
        <f t="shared" si="1"/>
        <v>2020729.17</v>
      </c>
    </row>
    <row r="101" spans="1:9" x14ac:dyDescent="0.3">
      <c r="A101" t="s">
        <v>90</v>
      </c>
      <c r="B101" t="s">
        <v>78</v>
      </c>
      <c r="C101" t="s">
        <v>24</v>
      </c>
      <c r="D101" s="9">
        <v>4.64344</v>
      </c>
      <c r="E101" s="9">
        <v>2093259.04</v>
      </c>
      <c r="F101" s="9">
        <v>14634.16</v>
      </c>
      <c r="G101" s="1">
        <v>45058</v>
      </c>
      <c r="H101">
        <v>2023</v>
      </c>
      <c r="I101" s="11">
        <f t="shared" si="1"/>
        <v>2078624.8800000001</v>
      </c>
    </row>
    <row r="102" spans="1:9" x14ac:dyDescent="0.3">
      <c r="A102" t="s">
        <v>58</v>
      </c>
      <c r="B102" t="s">
        <v>32</v>
      </c>
      <c r="C102" t="s">
        <v>24</v>
      </c>
      <c r="D102" s="9">
        <v>2.1102699999999999</v>
      </c>
      <c r="E102" s="9">
        <v>4566968.68</v>
      </c>
      <c r="F102" s="9">
        <v>33799.449999999997</v>
      </c>
      <c r="G102" s="1">
        <v>45281</v>
      </c>
      <c r="H102">
        <v>2023</v>
      </c>
      <c r="I102" s="11">
        <f t="shared" si="1"/>
        <v>4533169.2299999995</v>
      </c>
    </row>
    <row r="103" spans="1:9" x14ac:dyDescent="0.3">
      <c r="A103" t="s">
        <v>21</v>
      </c>
      <c r="B103" t="s">
        <v>55</v>
      </c>
      <c r="C103" t="s">
        <v>72</v>
      </c>
      <c r="D103" s="9">
        <v>4.5946099999999994</v>
      </c>
      <c r="E103" s="9">
        <v>8440608.7100000009</v>
      </c>
      <c r="F103" s="9">
        <v>23324.16</v>
      </c>
      <c r="G103" s="1">
        <v>45029</v>
      </c>
      <c r="H103">
        <v>2023</v>
      </c>
      <c r="I103" s="11">
        <f t="shared" si="1"/>
        <v>8417284.5500000007</v>
      </c>
    </row>
    <row r="104" spans="1:9" x14ac:dyDescent="0.3">
      <c r="A104" t="s">
        <v>48</v>
      </c>
      <c r="B104" t="s">
        <v>55</v>
      </c>
      <c r="C104" t="s">
        <v>72</v>
      </c>
      <c r="D104" s="9">
        <v>4.8437600000000005</v>
      </c>
      <c r="E104" s="9">
        <v>1705241.35</v>
      </c>
      <c r="F104" s="9">
        <v>49861.96</v>
      </c>
      <c r="G104" s="1">
        <v>45035</v>
      </c>
      <c r="H104">
        <v>2023</v>
      </c>
      <c r="I104" s="11">
        <f t="shared" si="1"/>
        <v>1655379.3900000001</v>
      </c>
    </row>
    <row r="105" spans="1:9" x14ac:dyDescent="0.3">
      <c r="A105" t="s">
        <v>58</v>
      </c>
      <c r="B105" t="s">
        <v>49</v>
      </c>
      <c r="C105" t="s">
        <v>34</v>
      </c>
      <c r="D105" s="9">
        <v>1.1998</v>
      </c>
      <c r="E105" s="9">
        <v>223577.33</v>
      </c>
      <c r="F105" s="9">
        <v>39422.949999999997</v>
      </c>
      <c r="G105" s="1">
        <v>45282</v>
      </c>
      <c r="H105">
        <v>2023</v>
      </c>
      <c r="I105" s="11">
        <f t="shared" si="1"/>
        <v>184154.38</v>
      </c>
    </row>
    <row r="106" spans="1:9" x14ac:dyDescent="0.3">
      <c r="A106" t="s">
        <v>65</v>
      </c>
      <c r="B106" t="s">
        <v>40</v>
      </c>
      <c r="C106" t="s">
        <v>72</v>
      </c>
      <c r="D106" s="9">
        <v>4.7002899999999999</v>
      </c>
      <c r="E106" s="9">
        <v>772073.4</v>
      </c>
      <c r="F106" s="9">
        <v>72113.61</v>
      </c>
      <c r="G106" s="1">
        <v>45183</v>
      </c>
      <c r="H106">
        <v>2023</v>
      </c>
      <c r="I106" s="11">
        <f t="shared" si="1"/>
        <v>699959.79</v>
      </c>
    </row>
    <row r="107" spans="1:9" x14ac:dyDescent="0.3">
      <c r="A107" t="s">
        <v>31</v>
      </c>
      <c r="B107" t="s">
        <v>22</v>
      </c>
      <c r="C107" t="s">
        <v>24</v>
      </c>
      <c r="D107" s="9">
        <v>4.1411099999999994</v>
      </c>
      <c r="E107" s="9">
        <v>434419</v>
      </c>
      <c r="F107" s="9">
        <v>59366.26</v>
      </c>
      <c r="G107" s="1">
        <v>45066</v>
      </c>
      <c r="H107">
        <v>2023</v>
      </c>
      <c r="I107" s="11">
        <f t="shared" si="1"/>
        <v>375052.74</v>
      </c>
    </row>
    <row r="108" spans="1:9" x14ac:dyDescent="0.3">
      <c r="A108" t="s">
        <v>54</v>
      </c>
      <c r="B108" t="s">
        <v>22</v>
      </c>
      <c r="C108" t="s">
        <v>34</v>
      </c>
      <c r="D108" s="9">
        <v>0.22631000000000001</v>
      </c>
      <c r="E108" s="9">
        <v>38592.51</v>
      </c>
      <c r="F108" s="9">
        <v>51198.96</v>
      </c>
      <c r="G108" s="1">
        <v>45178</v>
      </c>
      <c r="H108">
        <v>2023</v>
      </c>
      <c r="I108" s="11">
        <f t="shared" si="1"/>
        <v>-12606.449999999997</v>
      </c>
    </row>
    <row r="109" spans="1:9" x14ac:dyDescent="0.3">
      <c r="A109" t="s">
        <v>48</v>
      </c>
      <c r="B109" t="s">
        <v>78</v>
      </c>
      <c r="C109" t="s">
        <v>72</v>
      </c>
      <c r="D109" s="9">
        <v>0.98232000000000008</v>
      </c>
      <c r="E109" s="9">
        <v>1133614.47</v>
      </c>
      <c r="F109" s="9">
        <v>70777.06</v>
      </c>
      <c r="G109" s="1">
        <v>45276</v>
      </c>
      <c r="H109">
        <v>2023</v>
      </c>
      <c r="I109" s="11">
        <f t="shared" si="1"/>
        <v>1062837.4099999999</v>
      </c>
    </row>
    <row r="110" spans="1:9" x14ac:dyDescent="0.3">
      <c r="A110" t="s">
        <v>21</v>
      </c>
      <c r="B110" t="s">
        <v>22</v>
      </c>
      <c r="C110" t="s">
        <v>34</v>
      </c>
      <c r="D110" s="9">
        <v>0.80447999999999997</v>
      </c>
      <c r="E110" s="9">
        <v>339139.81</v>
      </c>
      <c r="F110" s="9">
        <v>27546.34</v>
      </c>
      <c r="G110" s="1">
        <v>45253</v>
      </c>
      <c r="H110">
        <v>2023</v>
      </c>
      <c r="I110" s="11">
        <f t="shared" si="1"/>
        <v>311593.46999999997</v>
      </c>
    </row>
    <row r="111" spans="1:9" x14ac:dyDescent="0.3">
      <c r="A111" t="s">
        <v>21</v>
      </c>
      <c r="B111" t="s">
        <v>22</v>
      </c>
      <c r="C111" t="s">
        <v>24</v>
      </c>
      <c r="D111" s="9">
        <v>2.6639299999999997</v>
      </c>
      <c r="E111" s="9">
        <v>200054.22</v>
      </c>
      <c r="F111" s="9">
        <v>23376.92</v>
      </c>
      <c r="G111" s="1">
        <v>45223</v>
      </c>
      <c r="H111">
        <v>2023</v>
      </c>
      <c r="I111" s="11">
        <f t="shared" si="1"/>
        <v>176677.3</v>
      </c>
    </row>
    <row r="112" spans="1:9" x14ac:dyDescent="0.3">
      <c r="A112" t="s">
        <v>90</v>
      </c>
      <c r="B112" t="s">
        <v>22</v>
      </c>
      <c r="C112" t="s">
        <v>72</v>
      </c>
      <c r="D112" s="9">
        <v>3.8922099999999999</v>
      </c>
      <c r="E112" s="9">
        <v>2948889.31</v>
      </c>
      <c r="F112" s="9">
        <v>35469.870000000003</v>
      </c>
      <c r="G112" s="1">
        <v>45022</v>
      </c>
      <c r="H112">
        <v>2023</v>
      </c>
      <c r="I112" s="11">
        <f t="shared" si="1"/>
        <v>2913419.44</v>
      </c>
    </row>
    <row r="113" spans="1:9" x14ac:dyDescent="0.3">
      <c r="A113" t="s">
        <v>86</v>
      </c>
      <c r="B113" t="s">
        <v>63</v>
      </c>
      <c r="C113" t="s">
        <v>24</v>
      </c>
      <c r="D113" s="9">
        <v>1.3962699999999999</v>
      </c>
      <c r="E113" s="9">
        <v>3664179.98</v>
      </c>
      <c r="F113" s="9">
        <v>79635.210000000006</v>
      </c>
      <c r="G113" s="1">
        <v>45340</v>
      </c>
      <c r="H113">
        <v>2024</v>
      </c>
      <c r="I113" s="11">
        <f t="shared" si="1"/>
        <v>3584544.77</v>
      </c>
    </row>
    <row r="114" spans="1:9" x14ac:dyDescent="0.3">
      <c r="A114" t="s">
        <v>39</v>
      </c>
      <c r="B114" t="s">
        <v>80</v>
      </c>
      <c r="C114" t="s">
        <v>24</v>
      </c>
      <c r="D114" s="9">
        <v>3.4249200000000002</v>
      </c>
      <c r="E114" s="9">
        <v>1371635.25</v>
      </c>
      <c r="F114" s="9">
        <v>80347.47</v>
      </c>
      <c r="G114" s="1">
        <v>45142</v>
      </c>
      <c r="H114">
        <v>2023</v>
      </c>
      <c r="I114" s="11">
        <f t="shared" si="1"/>
        <v>1291287.78</v>
      </c>
    </row>
    <row r="115" spans="1:9" x14ac:dyDescent="0.3">
      <c r="A115" t="s">
        <v>48</v>
      </c>
      <c r="B115" t="s">
        <v>78</v>
      </c>
      <c r="C115" t="s">
        <v>34</v>
      </c>
      <c r="D115" s="9">
        <v>3.4232199999999997</v>
      </c>
      <c r="E115" s="9">
        <v>3899162.6</v>
      </c>
      <c r="F115" s="9">
        <v>35290.269999999997</v>
      </c>
      <c r="G115" s="1">
        <v>45059</v>
      </c>
      <c r="H115">
        <v>2023</v>
      </c>
      <c r="I115" s="11">
        <f t="shared" si="1"/>
        <v>3863872.33</v>
      </c>
    </row>
    <row r="116" spans="1:9" x14ac:dyDescent="0.3">
      <c r="A116" t="s">
        <v>65</v>
      </c>
      <c r="B116" t="s">
        <v>78</v>
      </c>
      <c r="C116" t="s">
        <v>24</v>
      </c>
      <c r="D116" s="9">
        <v>3.4655399999999998</v>
      </c>
      <c r="E116" s="9">
        <v>11486028.09</v>
      </c>
      <c r="F116" s="9">
        <v>3875.06</v>
      </c>
      <c r="G116" s="1">
        <v>45226</v>
      </c>
      <c r="H116">
        <v>2023</v>
      </c>
      <c r="I116" s="11">
        <f t="shared" si="1"/>
        <v>11482153.029999999</v>
      </c>
    </row>
    <row r="117" spans="1:9" x14ac:dyDescent="0.3">
      <c r="A117" t="s">
        <v>58</v>
      </c>
      <c r="B117" t="s">
        <v>32</v>
      </c>
      <c r="C117" t="s">
        <v>24</v>
      </c>
      <c r="D117" s="9">
        <v>3.7681799999999996</v>
      </c>
      <c r="E117" s="9">
        <v>1180966.45</v>
      </c>
      <c r="F117" s="9">
        <v>11258.68</v>
      </c>
      <c r="G117" s="1">
        <v>45204</v>
      </c>
      <c r="H117">
        <v>2023</v>
      </c>
      <c r="I117" s="11">
        <f t="shared" si="1"/>
        <v>1169707.77</v>
      </c>
    </row>
    <row r="118" spans="1:9" x14ac:dyDescent="0.3">
      <c r="A118" t="s">
        <v>39</v>
      </c>
      <c r="B118" t="s">
        <v>55</v>
      </c>
      <c r="C118" t="s">
        <v>72</v>
      </c>
      <c r="D118" s="9">
        <v>3.5059</v>
      </c>
      <c r="E118" s="9">
        <v>689637.17</v>
      </c>
      <c r="F118" s="9">
        <v>17742.97</v>
      </c>
      <c r="G118" s="1">
        <v>45078</v>
      </c>
      <c r="H118">
        <v>2023</v>
      </c>
      <c r="I118" s="11">
        <f t="shared" si="1"/>
        <v>671894.20000000007</v>
      </c>
    </row>
    <row r="119" spans="1:9" x14ac:dyDescent="0.3">
      <c r="A119" t="s">
        <v>54</v>
      </c>
      <c r="B119" t="s">
        <v>49</v>
      </c>
      <c r="C119" t="s">
        <v>34</v>
      </c>
      <c r="D119" s="9">
        <v>0.39823999999999998</v>
      </c>
      <c r="E119" s="9">
        <v>38610.480000000003</v>
      </c>
      <c r="F119" s="9">
        <v>0</v>
      </c>
      <c r="G119" s="1">
        <v>45185</v>
      </c>
      <c r="H119">
        <v>2023</v>
      </c>
      <c r="I119" s="11">
        <f t="shared" si="1"/>
        <v>38610.480000000003</v>
      </c>
    </row>
    <row r="120" spans="1:9" x14ac:dyDescent="0.3">
      <c r="A120" t="s">
        <v>86</v>
      </c>
      <c r="B120" t="s">
        <v>88</v>
      </c>
      <c r="C120" t="s">
        <v>34</v>
      </c>
      <c r="D120" s="9">
        <v>4.01898</v>
      </c>
      <c r="E120" s="9">
        <v>1490105.56</v>
      </c>
      <c r="F120" s="9">
        <v>0</v>
      </c>
      <c r="G120" s="1">
        <v>45036</v>
      </c>
      <c r="H120">
        <v>2023</v>
      </c>
      <c r="I120" s="11">
        <f t="shared" si="1"/>
        <v>1490105.56</v>
      </c>
    </row>
    <row r="121" spans="1:9" x14ac:dyDescent="0.3">
      <c r="A121" t="s">
        <v>21</v>
      </c>
      <c r="B121" t="s">
        <v>63</v>
      </c>
      <c r="C121" t="s">
        <v>24</v>
      </c>
      <c r="D121" s="9">
        <v>4.8467799999999999</v>
      </c>
      <c r="E121" s="9">
        <v>920602.72</v>
      </c>
      <c r="F121" s="9">
        <v>72009.539999999994</v>
      </c>
      <c r="G121" s="1">
        <v>45354</v>
      </c>
      <c r="H121">
        <v>2024</v>
      </c>
      <c r="I121" s="11">
        <f t="shared" si="1"/>
        <v>848593.17999999993</v>
      </c>
    </row>
    <row r="122" spans="1:9" x14ac:dyDescent="0.3">
      <c r="A122" t="s">
        <v>48</v>
      </c>
      <c r="B122" t="s">
        <v>63</v>
      </c>
      <c r="C122" t="s">
        <v>34</v>
      </c>
      <c r="D122" s="9">
        <v>3.7503099999999998</v>
      </c>
      <c r="E122" s="9">
        <v>1857746.06</v>
      </c>
      <c r="F122" s="9">
        <v>19078.63</v>
      </c>
      <c r="G122" s="1">
        <v>45025</v>
      </c>
      <c r="H122">
        <v>2023</v>
      </c>
      <c r="I122" s="11">
        <f t="shared" si="1"/>
        <v>1838667.4300000002</v>
      </c>
    </row>
    <row r="123" spans="1:9" x14ac:dyDescent="0.3">
      <c r="A123" t="s">
        <v>58</v>
      </c>
      <c r="B123" t="s">
        <v>22</v>
      </c>
      <c r="C123" t="s">
        <v>72</v>
      </c>
      <c r="D123" s="9">
        <v>1.6268699999999998</v>
      </c>
      <c r="E123" s="9">
        <v>1167712.6200000001</v>
      </c>
      <c r="F123" s="9">
        <v>31804.9</v>
      </c>
      <c r="G123" s="1">
        <v>45329</v>
      </c>
      <c r="H123">
        <v>2024</v>
      </c>
      <c r="I123" s="11">
        <f t="shared" si="1"/>
        <v>1135907.7200000002</v>
      </c>
    </row>
    <row r="124" spans="1:9" x14ac:dyDescent="0.3">
      <c r="A124" t="s">
        <v>48</v>
      </c>
      <c r="B124" t="s">
        <v>80</v>
      </c>
      <c r="C124" t="s">
        <v>24</v>
      </c>
      <c r="D124" s="9">
        <v>2.9703400000000002</v>
      </c>
      <c r="E124" s="9">
        <v>8504179.3599999994</v>
      </c>
      <c r="F124" s="9">
        <v>65061.760000000002</v>
      </c>
      <c r="G124" s="1">
        <v>45338</v>
      </c>
      <c r="H124">
        <v>2024</v>
      </c>
      <c r="I124" s="11">
        <f t="shared" si="1"/>
        <v>8439117.5999999996</v>
      </c>
    </row>
    <row r="125" spans="1:9" x14ac:dyDescent="0.3">
      <c r="A125" t="s">
        <v>39</v>
      </c>
      <c r="B125" t="s">
        <v>32</v>
      </c>
      <c r="C125" t="s">
        <v>72</v>
      </c>
      <c r="D125" s="9">
        <v>3.7253099999999999</v>
      </c>
      <c r="E125" s="9">
        <v>1552667.86</v>
      </c>
      <c r="F125" s="9">
        <v>69867.97</v>
      </c>
      <c r="G125" s="1">
        <v>45289</v>
      </c>
      <c r="H125">
        <v>2023</v>
      </c>
      <c r="I125" s="11">
        <f t="shared" si="1"/>
        <v>1482799.8900000001</v>
      </c>
    </row>
    <row r="126" spans="1:9" x14ac:dyDescent="0.3">
      <c r="A126" t="s">
        <v>65</v>
      </c>
      <c r="B126" t="s">
        <v>55</v>
      </c>
      <c r="C126" t="s">
        <v>34</v>
      </c>
      <c r="D126" s="9">
        <v>3.7968800000000003</v>
      </c>
      <c r="E126" s="9">
        <v>7290175.9000000004</v>
      </c>
      <c r="F126" s="9">
        <v>34986.239999999998</v>
      </c>
      <c r="G126" s="1">
        <v>45027</v>
      </c>
      <c r="H126">
        <v>2023</v>
      </c>
      <c r="I126" s="11">
        <f t="shared" si="1"/>
        <v>7255189.6600000001</v>
      </c>
    </row>
    <row r="127" spans="1:9" x14ac:dyDescent="0.3">
      <c r="A127" t="s">
        <v>21</v>
      </c>
      <c r="B127" t="s">
        <v>32</v>
      </c>
      <c r="C127" t="s">
        <v>34</v>
      </c>
      <c r="D127" s="9">
        <v>0.28999000000000003</v>
      </c>
      <c r="E127" s="9">
        <v>919117.51</v>
      </c>
      <c r="F127" s="9">
        <v>84516.54</v>
      </c>
      <c r="G127" s="1">
        <v>45352</v>
      </c>
      <c r="H127">
        <v>2024</v>
      </c>
      <c r="I127" s="11">
        <f t="shared" si="1"/>
        <v>834600.97</v>
      </c>
    </row>
    <row r="128" spans="1:9" x14ac:dyDescent="0.3">
      <c r="A128" t="s">
        <v>44</v>
      </c>
      <c r="B128" t="s">
        <v>88</v>
      </c>
      <c r="C128" t="s">
        <v>24</v>
      </c>
      <c r="D128" s="9">
        <v>2.31637</v>
      </c>
      <c r="E128" s="9">
        <v>2111625.13</v>
      </c>
      <c r="F128" s="9">
        <v>49181.81</v>
      </c>
      <c r="G128" s="1">
        <v>45363</v>
      </c>
      <c r="H128">
        <v>2024</v>
      </c>
      <c r="I128" s="11">
        <f t="shared" si="1"/>
        <v>2062443.3199999998</v>
      </c>
    </row>
    <row r="129" spans="1:9" x14ac:dyDescent="0.3">
      <c r="A129" t="s">
        <v>90</v>
      </c>
      <c r="B129" t="s">
        <v>78</v>
      </c>
      <c r="C129" t="s">
        <v>34</v>
      </c>
      <c r="D129" s="9">
        <v>3.9421900000000001</v>
      </c>
      <c r="E129" s="9">
        <v>385248.15</v>
      </c>
      <c r="F129" s="9">
        <v>80891.64</v>
      </c>
      <c r="G129" s="1">
        <v>45071</v>
      </c>
      <c r="H129">
        <v>2023</v>
      </c>
      <c r="I129" s="11">
        <f t="shared" si="1"/>
        <v>304356.51</v>
      </c>
    </row>
    <row r="130" spans="1:9" x14ac:dyDescent="0.3">
      <c r="A130" t="s">
        <v>90</v>
      </c>
      <c r="B130" t="s">
        <v>49</v>
      </c>
      <c r="C130" t="s">
        <v>24</v>
      </c>
      <c r="D130" s="9">
        <v>3.8058000000000001</v>
      </c>
      <c r="E130" s="9">
        <v>960674.88</v>
      </c>
      <c r="F130" s="9">
        <v>67729.47</v>
      </c>
      <c r="G130" s="1">
        <v>45050</v>
      </c>
      <c r="H130">
        <v>2023</v>
      </c>
      <c r="I130" s="11">
        <f t="shared" si="1"/>
        <v>892945.41</v>
      </c>
    </row>
    <row r="131" spans="1:9" x14ac:dyDescent="0.3">
      <c r="A131" t="s">
        <v>44</v>
      </c>
      <c r="B131" t="s">
        <v>88</v>
      </c>
      <c r="C131" t="s">
        <v>34</v>
      </c>
      <c r="D131" s="9">
        <v>2.4142100000000002</v>
      </c>
      <c r="E131" s="9">
        <v>980355.15</v>
      </c>
      <c r="F131" s="9">
        <v>31750.58</v>
      </c>
      <c r="G131" s="1">
        <v>45191</v>
      </c>
      <c r="H131">
        <v>2023</v>
      </c>
      <c r="I131" s="11">
        <f t="shared" ref="I131:I194" si="2">E131-F131</f>
        <v>948604.57000000007</v>
      </c>
    </row>
    <row r="132" spans="1:9" x14ac:dyDescent="0.3">
      <c r="A132" t="s">
        <v>44</v>
      </c>
      <c r="B132" t="s">
        <v>49</v>
      </c>
      <c r="C132" t="s">
        <v>34</v>
      </c>
      <c r="D132" s="9">
        <v>2.3671799999999998</v>
      </c>
      <c r="E132" s="9">
        <v>4766224.1399999997</v>
      </c>
      <c r="F132" s="9">
        <v>73608.570000000007</v>
      </c>
      <c r="G132" s="1">
        <v>45022</v>
      </c>
      <c r="H132">
        <v>2023</v>
      </c>
      <c r="I132" s="11">
        <f t="shared" si="2"/>
        <v>4692615.5699999994</v>
      </c>
    </row>
    <row r="133" spans="1:9" x14ac:dyDescent="0.3">
      <c r="A133" t="s">
        <v>86</v>
      </c>
      <c r="B133" t="s">
        <v>88</v>
      </c>
      <c r="C133" t="s">
        <v>34</v>
      </c>
      <c r="D133" s="9">
        <v>1.4789400000000001</v>
      </c>
      <c r="E133" s="9">
        <v>792142.74</v>
      </c>
      <c r="F133" s="9">
        <v>36732.89</v>
      </c>
      <c r="G133" s="1">
        <v>45122</v>
      </c>
      <c r="H133">
        <v>2023</v>
      </c>
      <c r="I133" s="11">
        <f t="shared" si="2"/>
        <v>755409.85</v>
      </c>
    </row>
    <row r="134" spans="1:9" x14ac:dyDescent="0.3">
      <c r="A134" t="s">
        <v>44</v>
      </c>
      <c r="B134" t="s">
        <v>63</v>
      </c>
      <c r="C134" t="s">
        <v>24</v>
      </c>
      <c r="D134" s="9">
        <v>0.52358000000000005</v>
      </c>
      <c r="E134" s="9">
        <v>752655.88</v>
      </c>
      <c r="F134" s="9">
        <v>0</v>
      </c>
      <c r="G134" s="1">
        <v>45367</v>
      </c>
      <c r="H134">
        <v>2024</v>
      </c>
      <c r="I134" s="11">
        <f t="shared" si="2"/>
        <v>752655.88</v>
      </c>
    </row>
    <row r="135" spans="1:9" x14ac:dyDescent="0.3">
      <c r="A135" t="s">
        <v>44</v>
      </c>
      <c r="B135" t="s">
        <v>49</v>
      </c>
      <c r="C135" t="s">
        <v>72</v>
      </c>
      <c r="D135" s="9">
        <v>4.0259999999999998</v>
      </c>
      <c r="E135" s="9">
        <v>2349233.4</v>
      </c>
      <c r="F135" s="9">
        <v>0</v>
      </c>
      <c r="G135" s="1">
        <v>45327</v>
      </c>
      <c r="H135">
        <v>2024</v>
      </c>
      <c r="I135" s="11">
        <f t="shared" si="2"/>
        <v>2349233.4</v>
      </c>
    </row>
    <row r="136" spans="1:9" x14ac:dyDescent="0.3">
      <c r="A136" t="s">
        <v>90</v>
      </c>
      <c r="B136" t="s">
        <v>88</v>
      </c>
      <c r="C136" t="s">
        <v>34</v>
      </c>
      <c r="D136" s="9">
        <v>3.33894</v>
      </c>
      <c r="E136" s="9">
        <v>1232561.69</v>
      </c>
      <c r="F136" s="9">
        <v>31328.42</v>
      </c>
      <c r="G136" s="1">
        <v>45368</v>
      </c>
      <c r="H136">
        <v>2024</v>
      </c>
      <c r="I136" s="11">
        <f t="shared" si="2"/>
        <v>1201233.27</v>
      </c>
    </row>
    <row r="137" spans="1:9" x14ac:dyDescent="0.3">
      <c r="A137" t="s">
        <v>44</v>
      </c>
      <c r="B137" t="s">
        <v>88</v>
      </c>
      <c r="C137" t="s">
        <v>24</v>
      </c>
      <c r="D137" s="9">
        <v>1.40194</v>
      </c>
      <c r="E137" s="9">
        <v>49224.92</v>
      </c>
      <c r="F137" s="9">
        <v>34422.980000000003</v>
      </c>
      <c r="G137" s="1">
        <v>45094</v>
      </c>
      <c r="H137">
        <v>2023</v>
      </c>
      <c r="I137" s="11">
        <f t="shared" si="2"/>
        <v>14801.939999999995</v>
      </c>
    </row>
    <row r="138" spans="1:9" x14ac:dyDescent="0.3">
      <c r="A138" t="s">
        <v>21</v>
      </c>
      <c r="B138" t="s">
        <v>22</v>
      </c>
      <c r="C138" t="s">
        <v>34</v>
      </c>
      <c r="D138" s="9">
        <v>2.7521999999999998</v>
      </c>
      <c r="E138" s="9">
        <v>2380608.96</v>
      </c>
      <c r="F138" s="9">
        <v>3403.32</v>
      </c>
      <c r="G138" s="1">
        <v>45193</v>
      </c>
      <c r="H138">
        <v>2023</v>
      </c>
      <c r="I138" s="11">
        <f t="shared" si="2"/>
        <v>2377205.64</v>
      </c>
    </row>
    <row r="139" spans="1:9" x14ac:dyDescent="0.3">
      <c r="A139" t="s">
        <v>86</v>
      </c>
      <c r="B139" t="s">
        <v>22</v>
      </c>
      <c r="C139" t="s">
        <v>24</v>
      </c>
      <c r="D139" s="9">
        <v>1.2225299999999999</v>
      </c>
      <c r="E139" s="9">
        <v>283777.58</v>
      </c>
      <c r="F139" s="9">
        <v>13289.59</v>
      </c>
      <c r="G139" s="1">
        <v>45102</v>
      </c>
      <c r="H139">
        <v>2023</v>
      </c>
      <c r="I139" s="11">
        <f t="shared" si="2"/>
        <v>270487.99</v>
      </c>
    </row>
    <row r="140" spans="1:9" x14ac:dyDescent="0.3">
      <c r="A140" t="s">
        <v>65</v>
      </c>
      <c r="B140" t="s">
        <v>22</v>
      </c>
      <c r="C140" t="s">
        <v>24</v>
      </c>
      <c r="D140" s="9">
        <v>3.0390100000000002</v>
      </c>
      <c r="E140" s="9">
        <v>1663281.78</v>
      </c>
      <c r="F140" s="9">
        <v>90462.7</v>
      </c>
      <c r="G140" s="1">
        <v>45168</v>
      </c>
      <c r="H140">
        <v>2023</v>
      </c>
      <c r="I140" s="11">
        <f t="shared" si="2"/>
        <v>1572819.08</v>
      </c>
    </row>
    <row r="141" spans="1:9" x14ac:dyDescent="0.3">
      <c r="A141" t="s">
        <v>39</v>
      </c>
      <c r="B141" t="s">
        <v>40</v>
      </c>
      <c r="C141" t="s">
        <v>72</v>
      </c>
      <c r="D141" s="9">
        <v>2.9992899999999998</v>
      </c>
      <c r="E141" s="9">
        <v>3829493.47</v>
      </c>
      <c r="F141" s="9">
        <v>49694.22</v>
      </c>
      <c r="G141" s="1">
        <v>45163</v>
      </c>
      <c r="H141">
        <v>2023</v>
      </c>
      <c r="I141" s="11">
        <f t="shared" si="2"/>
        <v>3779799.25</v>
      </c>
    </row>
    <row r="142" spans="1:9" x14ac:dyDescent="0.3">
      <c r="A142" t="s">
        <v>31</v>
      </c>
      <c r="B142" t="s">
        <v>78</v>
      </c>
      <c r="C142" t="s">
        <v>72</v>
      </c>
      <c r="D142" s="9">
        <v>3.3261799999999999</v>
      </c>
      <c r="E142" s="9">
        <v>5070994.24</v>
      </c>
      <c r="F142" s="9">
        <v>21895.11</v>
      </c>
      <c r="G142" s="1">
        <v>45319</v>
      </c>
      <c r="H142">
        <v>2024</v>
      </c>
      <c r="I142" s="11">
        <f t="shared" si="2"/>
        <v>5049099.13</v>
      </c>
    </row>
    <row r="143" spans="1:9" x14ac:dyDescent="0.3">
      <c r="A143" t="s">
        <v>21</v>
      </c>
      <c r="B143" t="s">
        <v>88</v>
      </c>
      <c r="C143" t="s">
        <v>24</v>
      </c>
      <c r="D143" s="9">
        <v>4.79732</v>
      </c>
      <c r="E143" s="9">
        <v>8951591.8800000008</v>
      </c>
      <c r="F143" s="9">
        <v>65037.46</v>
      </c>
      <c r="G143" s="1">
        <v>45100</v>
      </c>
      <c r="H143">
        <v>2023</v>
      </c>
      <c r="I143" s="11">
        <f t="shared" si="2"/>
        <v>8886554.4199999999</v>
      </c>
    </row>
    <row r="144" spans="1:9" x14ac:dyDescent="0.3">
      <c r="A144" t="s">
        <v>21</v>
      </c>
      <c r="B144" t="s">
        <v>40</v>
      </c>
      <c r="C144" t="s">
        <v>34</v>
      </c>
      <c r="D144" s="9">
        <v>4.9564599999999999</v>
      </c>
      <c r="E144" s="9">
        <v>9406536.3300000001</v>
      </c>
      <c r="F144" s="9">
        <v>4601.57</v>
      </c>
      <c r="G144" s="1">
        <v>45254</v>
      </c>
      <c r="H144">
        <v>2023</v>
      </c>
      <c r="I144" s="11">
        <f t="shared" si="2"/>
        <v>9401934.7599999998</v>
      </c>
    </row>
    <row r="145" spans="1:9" x14ac:dyDescent="0.3">
      <c r="A145" t="s">
        <v>54</v>
      </c>
      <c r="B145" t="s">
        <v>88</v>
      </c>
      <c r="C145" t="s">
        <v>24</v>
      </c>
      <c r="D145" s="9">
        <v>0.77337999999999996</v>
      </c>
      <c r="E145" s="9">
        <v>2371852.67</v>
      </c>
      <c r="F145" s="9">
        <v>10943.14</v>
      </c>
      <c r="G145" s="1">
        <v>45065</v>
      </c>
      <c r="H145">
        <v>2023</v>
      </c>
      <c r="I145" s="11">
        <f t="shared" si="2"/>
        <v>2360909.5299999998</v>
      </c>
    </row>
    <row r="146" spans="1:9" x14ac:dyDescent="0.3">
      <c r="A146" t="s">
        <v>44</v>
      </c>
      <c r="B146" t="s">
        <v>84</v>
      </c>
      <c r="C146" t="s">
        <v>72</v>
      </c>
      <c r="D146" s="9">
        <v>0.78942000000000001</v>
      </c>
      <c r="E146" s="9">
        <v>1250002.3600000001</v>
      </c>
      <c r="F146" s="9">
        <v>26226.31</v>
      </c>
      <c r="G146" s="1">
        <v>45071</v>
      </c>
      <c r="H146">
        <v>2023</v>
      </c>
      <c r="I146" s="11">
        <f t="shared" si="2"/>
        <v>1223776.05</v>
      </c>
    </row>
    <row r="147" spans="1:9" x14ac:dyDescent="0.3">
      <c r="A147" t="s">
        <v>54</v>
      </c>
      <c r="B147" t="s">
        <v>63</v>
      </c>
      <c r="C147" t="s">
        <v>72</v>
      </c>
      <c r="D147" s="9">
        <v>4.3056899999999994</v>
      </c>
      <c r="E147" s="9">
        <v>2917805.94</v>
      </c>
      <c r="F147" s="9">
        <v>63751.59</v>
      </c>
      <c r="G147" s="1">
        <v>45357</v>
      </c>
      <c r="H147">
        <v>2024</v>
      </c>
      <c r="I147" s="11">
        <f t="shared" si="2"/>
        <v>2854054.35</v>
      </c>
    </row>
    <row r="148" spans="1:9" x14ac:dyDescent="0.3">
      <c r="A148" t="s">
        <v>90</v>
      </c>
      <c r="B148" t="s">
        <v>49</v>
      </c>
      <c r="C148" t="s">
        <v>72</v>
      </c>
      <c r="D148" s="9">
        <v>0.79335</v>
      </c>
      <c r="E148" s="9">
        <v>336200.15</v>
      </c>
      <c r="F148" s="9">
        <v>94599.83</v>
      </c>
      <c r="G148" s="1">
        <v>45366</v>
      </c>
      <c r="H148">
        <v>2024</v>
      </c>
      <c r="I148" s="11">
        <f t="shared" si="2"/>
        <v>241600.32</v>
      </c>
    </row>
    <row r="149" spans="1:9" x14ac:dyDescent="0.3">
      <c r="A149" t="s">
        <v>65</v>
      </c>
      <c r="B149" t="s">
        <v>80</v>
      </c>
      <c r="C149" t="s">
        <v>72</v>
      </c>
      <c r="D149" s="9">
        <v>1.1237900000000001</v>
      </c>
      <c r="E149" s="9">
        <v>1037833.55</v>
      </c>
      <c r="F149" s="9">
        <v>8607.2199999999993</v>
      </c>
      <c r="G149" s="1">
        <v>45065</v>
      </c>
      <c r="H149">
        <v>2023</v>
      </c>
      <c r="I149" s="11">
        <f t="shared" si="2"/>
        <v>1029226.3300000001</v>
      </c>
    </row>
    <row r="150" spans="1:9" x14ac:dyDescent="0.3">
      <c r="A150" t="s">
        <v>86</v>
      </c>
      <c r="B150" t="s">
        <v>63</v>
      </c>
      <c r="C150" t="s">
        <v>72</v>
      </c>
      <c r="D150" s="9">
        <v>1.5055000000000001</v>
      </c>
      <c r="E150" s="9">
        <v>1034976.6</v>
      </c>
      <c r="F150" s="9">
        <v>34183.94</v>
      </c>
      <c r="G150" s="1">
        <v>45219</v>
      </c>
      <c r="H150">
        <v>2023</v>
      </c>
      <c r="I150" s="11">
        <f t="shared" si="2"/>
        <v>1000792.6599999999</v>
      </c>
    </row>
    <row r="151" spans="1:9" x14ac:dyDescent="0.3">
      <c r="A151" t="s">
        <v>90</v>
      </c>
      <c r="B151" t="s">
        <v>78</v>
      </c>
      <c r="C151" t="s">
        <v>72</v>
      </c>
      <c r="D151" s="9">
        <v>2.5521500000000001</v>
      </c>
      <c r="E151" s="9">
        <v>1442676.8</v>
      </c>
      <c r="F151" s="9">
        <v>61066.38</v>
      </c>
      <c r="G151" s="1">
        <v>45283</v>
      </c>
      <c r="H151">
        <v>2023</v>
      </c>
      <c r="I151" s="11">
        <f t="shared" si="2"/>
        <v>1381610.4200000002</v>
      </c>
    </row>
    <row r="152" spans="1:9" x14ac:dyDescent="0.3">
      <c r="A152" t="s">
        <v>58</v>
      </c>
      <c r="B152" t="s">
        <v>22</v>
      </c>
      <c r="C152" t="s">
        <v>24</v>
      </c>
      <c r="D152" s="9">
        <v>4.1474299999999999</v>
      </c>
      <c r="E152" s="9">
        <v>5209405.17</v>
      </c>
      <c r="F152" s="9">
        <v>40729.919999999998</v>
      </c>
      <c r="G152" s="1">
        <v>45233</v>
      </c>
      <c r="H152">
        <v>2023</v>
      </c>
      <c r="I152" s="11">
        <f t="shared" si="2"/>
        <v>5168675.25</v>
      </c>
    </row>
    <row r="153" spans="1:9" x14ac:dyDescent="0.3">
      <c r="A153" t="s">
        <v>54</v>
      </c>
      <c r="B153" t="s">
        <v>84</v>
      </c>
      <c r="C153" t="s">
        <v>24</v>
      </c>
      <c r="D153" s="9">
        <v>2.54833</v>
      </c>
      <c r="E153" s="9">
        <v>6265748.1799999997</v>
      </c>
      <c r="F153" s="9">
        <v>99595.59</v>
      </c>
      <c r="G153" s="1">
        <v>45376</v>
      </c>
      <c r="H153">
        <v>2024</v>
      </c>
      <c r="I153" s="11">
        <f t="shared" si="2"/>
        <v>6166152.5899999999</v>
      </c>
    </row>
    <row r="154" spans="1:9" x14ac:dyDescent="0.3">
      <c r="A154" t="s">
        <v>90</v>
      </c>
      <c r="B154" t="s">
        <v>49</v>
      </c>
      <c r="C154" t="s">
        <v>72</v>
      </c>
      <c r="D154" s="9">
        <v>3.7738499999999999</v>
      </c>
      <c r="E154" s="9">
        <v>6415202.3300000001</v>
      </c>
      <c r="F154" s="9">
        <v>85395.68</v>
      </c>
      <c r="G154" s="1">
        <v>45088</v>
      </c>
      <c r="H154">
        <v>2023</v>
      </c>
      <c r="I154" s="11">
        <f t="shared" si="2"/>
        <v>6329806.6500000004</v>
      </c>
    </row>
    <row r="155" spans="1:9" x14ac:dyDescent="0.3">
      <c r="A155" t="s">
        <v>86</v>
      </c>
      <c r="B155" t="s">
        <v>40</v>
      </c>
      <c r="C155" t="s">
        <v>72</v>
      </c>
      <c r="D155" s="9">
        <v>2.5719600000000002</v>
      </c>
      <c r="E155" s="9">
        <v>1973809.55</v>
      </c>
      <c r="F155" s="9">
        <v>52632.72</v>
      </c>
      <c r="G155" s="1">
        <v>45203</v>
      </c>
      <c r="H155">
        <v>2023</v>
      </c>
      <c r="I155" s="11">
        <f t="shared" si="2"/>
        <v>1921176.83</v>
      </c>
    </row>
    <row r="156" spans="1:9" x14ac:dyDescent="0.3">
      <c r="A156" t="s">
        <v>31</v>
      </c>
      <c r="B156" t="s">
        <v>22</v>
      </c>
      <c r="C156" t="s">
        <v>72</v>
      </c>
      <c r="D156" s="9">
        <v>3.8130500000000001</v>
      </c>
      <c r="E156" s="9">
        <v>12423929.26</v>
      </c>
      <c r="F156" s="9">
        <v>98332.24</v>
      </c>
      <c r="G156" s="1">
        <v>45331</v>
      </c>
      <c r="H156">
        <v>2024</v>
      </c>
      <c r="I156" s="11">
        <f t="shared" si="2"/>
        <v>12325597.02</v>
      </c>
    </row>
    <row r="157" spans="1:9" x14ac:dyDescent="0.3">
      <c r="A157" t="s">
        <v>48</v>
      </c>
      <c r="B157" t="s">
        <v>32</v>
      </c>
      <c r="C157" t="s">
        <v>34</v>
      </c>
      <c r="D157" s="9">
        <v>4.8191699999999997</v>
      </c>
      <c r="E157" s="9">
        <v>2254404.35</v>
      </c>
      <c r="F157" s="9">
        <v>53056.94</v>
      </c>
      <c r="G157" s="1">
        <v>45210</v>
      </c>
      <c r="H157">
        <v>2023</v>
      </c>
      <c r="I157" s="11">
        <f t="shared" si="2"/>
        <v>2201347.41</v>
      </c>
    </row>
    <row r="158" spans="1:9" x14ac:dyDescent="0.3">
      <c r="A158" t="s">
        <v>44</v>
      </c>
      <c r="B158" t="s">
        <v>84</v>
      </c>
      <c r="C158" t="s">
        <v>24</v>
      </c>
      <c r="D158" s="9">
        <v>0.60102</v>
      </c>
      <c r="E158" s="9">
        <v>176124.7</v>
      </c>
      <c r="F158" s="9">
        <v>41782.089999999997</v>
      </c>
      <c r="G158" s="1">
        <v>45203</v>
      </c>
      <c r="H158">
        <v>2023</v>
      </c>
      <c r="I158" s="11">
        <f t="shared" si="2"/>
        <v>134342.61000000002</v>
      </c>
    </row>
    <row r="159" spans="1:9" x14ac:dyDescent="0.3">
      <c r="A159" t="s">
        <v>90</v>
      </c>
      <c r="B159" t="s">
        <v>63</v>
      </c>
      <c r="C159" t="s">
        <v>72</v>
      </c>
      <c r="D159" s="9">
        <v>3.5688</v>
      </c>
      <c r="E159" s="9">
        <v>854018.48</v>
      </c>
      <c r="F159" s="9">
        <v>55866.79</v>
      </c>
      <c r="G159" s="1">
        <v>45358</v>
      </c>
      <c r="H159">
        <v>2024</v>
      </c>
      <c r="I159" s="11">
        <f t="shared" si="2"/>
        <v>798151.69</v>
      </c>
    </row>
    <row r="160" spans="1:9" x14ac:dyDescent="0.3">
      <c r="A160" t="s">
        <v>86</v>
      </c>
      <c r="B160" t="s">
        <v>55</v>
      </c>
      <c r="C160" t="s">
        <v>72</v>
      </c>
      <c r="D160" s="9">
        <v>3.3033999999999999</v>
      </c>
      <c r="E160" s="9">
        <v>4436159.3099999996</v>
      </c>
      <c r="F160" s="9">
        <v>40866.93</v>
      </c>
      <c r="G160" s="1">
        <v>45144</v>
      </c>
      <c r="H160">
        <v>2023</v>
      </c>
      <c r="I160" s="11">
        <f t="shared" si="2"/>
        <v>4395292.38</v>
      </c>
    </row>
    <row r="161" spans="1:9" x14ac:dyDescent="0.3">
      <c r="A161" t="s">
        <v>21</v>
      </c>
      <c r="B161" t="s">
        <v>78</v>
      </c>
      <c r="C161" t="s">
        <v>72</v>
      </c>
      <c r="D161" s="9">
        <v>4.6604299999999999</v>
      </c>
      <c r="E161" s="9">
        <v>399233.87</v>
      </c>
      <c r="F161" s="9">
        <v>54424.29</v>
      </c>
      <c r="G161" s="1">
        <v>45262</v>
      </c>
      <c r="H161">
        <v>2023</v>
      </c>
      <c r="I161" s="11">
        <f t="shared" si="2"/>
        <v>344809.58</v>
      </c>
    </row>
    <row r="162" spans="1:9" x14ac:dyDescent="0.3">
      <c r="A162" t="s">
        <v>54</v>
      </c>
      <c r="B162" t="s">
        <v>80</v>
      </c>
      <c r="C162" t="s">
        <v>34</v>
      </c>
      <c r="D162" s="9">
        <v>2.3122199999999999</v>
      </c>
      <c r="E162" s="9">
        <v>391177.22</v>
      </c>
      <c r="F162" s="9">
        <v>9908.09</v>
      </c>
      <c r="G162" s="1">
        <v>45360</v>
      </c>
      <c r="H162">
        <v>2024</v>
      </c>
      <c r="I162" s="11">
        <f t="shared" si="2"/>
        <v>381269.12999999995</v>
      </c>
    </row>
    <row r="163" spans="1:9" x14ac:dyDescent="0.3">
      <c r="A163" t="s">
        <v>44</v>
      </c>
      <c r="B163" t="s">
        <v>40</v>
      </c>
      <c r="C163" t="s">
        <v>24</v>
      </c>
      <c r="D163" s="9">
        <v>4.0379000000000005</v>
      </c>
      <c r="E163" s="9">
        <v>8591617.5</v>
      </c>
      <c r="F163" s="9">
        <v>70248.25</v>
      </c>
      <c r="G163" s="1">
        <v>45080</v>
      </c>
      <c r="H163">
        <v>2023</v>
      </c>
      <c r="I163" s="11">
        <f t="shared" si="2"/>
        <v>8521369.25</v>
      </c>
    </row>
    <row r="164" spans="1:9" x14ac:dyDescent="0.3">
      <c r="A164" t="s">
        <v>39</v>
      </c>
      <c r="B164" t="s">
        <v>80</v>
      </c>
      <c r="C164" t="s">
        <v>72</v>
      </c>
      <c r="D164" s="9">
        <v>1.9728800000000002</v>
      </c>
      <c r="E164" s="9">
        <v>410672.33</v>
      </c>
      <c r="F164" s="9">
        <v>58703.53</v>
      </c>
      <c r="G164" s="1">
        <v>45293</v>
      </c>
      <c r="H164">
        <v>2024</v>
      </c>
      <c r="I164" s="11">
        <f t="shared" si="2"/>
        <v>351968.80000000005</v>
      </c>
    </row>
    <row r="165" spans="1:9" x14ac:dyDescent="0.3">
      <c r="A165" t="s">
        <v>86</v>
      </c>
      <c r="B165" t="s">
        <v>22</v>
      </c>
      <c r="C165" t="s">
        <v>34</v>
      </c>
      <c r="D165" s="9">
        <v>2.6144099999999999</v>
      </c>
      <c r="E165" s="9">
        <v>451175.53</v>
      </c>
      <c r="F165" s="9">
        <v>9427.68</v>
      </c>
      <c r="G165" s="1">
        <v>45275</v>
      </c>
      <c r="H165">
        <v>2023</v>
      </c>
      <c r="I165" s="11">
        <f t="shared" si="2"/>
        <v>441747.85000000003</v>
      </c>
    </row>
    <row r="166" spans="1:9" x14ac:dyDescent="0.3">
      <c r="A166" t="s">
        <v>39</v>
      </c>
      <c r="B166" t="s">
        <v>55</v>
      </c>
      <c r="C166" t="s">
        <v>24</v>
      </c>
      <c r="D166" s="9">
        <v>0.99045000000000005</v>
      </c>
      <c r="E166" s="9">
        <v>213763.57</v>
      </c>
      <c r="F166" s="9">
        <v>0</v>
      </c>
      <c r="G166" s="1">
        <v>45094</v>
      </c>
      <c r="H166">
        <v>2023</v>
      </c>
      <c r="I166" s="11">
        <f t="shared" si="2"/>
        <v>213763.57</v>
      </c>
    </row>
    <row r="167" spans="1:9" x14ac:dyDescent="0.3">
      <c r="A167" t="s">
        <v>86</v>
      </c>
      <c r="B167" t="s">
        <v>84</v>
      </c>
      <c r="C167" t="s">
        <v>34</v>
      </c>
      <c r="D167" s="9">
        <v>2.5284</v>
      </c>
      <c r="E167" s="9">
        <v>1997614</v>
      </c>
      <c r="F167" s="9">
        <v>40669.760000000002</v>
      </c>
      <c r="G167" s="1">
        <v>45184</v>
      </c>
      <c r="H167">
        <v>2023</v>
      </c>
      <c r="I167" s="11">
        <f t="shared" si="2"/>
        <v>1956944.24</v>
      </c>
    </row>
    <row r="168" spans="1:9" x14ac:dyDescent="0.3">
      <c r="A168" t="s">
        <v>54</v>
      </c>
      <c r="B168" t="s">
        <v>88</v>
      </c>
      <c r="C168" t="s">
        <v>34</v>
      </c>
      <c r="D168" s="9">
        <v>1.2126400000000002</v>
      </c>
      <c r="E168" s="9">
        <v>578690.73</v>
      </c>
      <c r="F168" s="9">
        <v>30572.62</v>
      </c>
      <c r="G168" s="1">
        <v>45237</v>
      </c>
      <c r="H168">
        <v>2023</v>
      </c>
      <c r="I168" s="11">
        <f t="shared" si="2"/>
        <v>548118.11</v>
      </c>
    </row>
    <row r="169" spans="1:9" x14ac:dyDescent="0.3">
      <c r="A169" t="s">
        <v>54</v>
      </c>
      <c r="B169" t="s">
        <v>32</v>
      </c>
      <c r="C169" t="s">
        <v>34</v>
      </c>
      <c r="D169" s="9">
        <v>0.88528999999999991</v>
      </c>
      <c r="E169" s="9">
        <v>821651.64</v>
      </c>
      <c r="F169" s="9">
        <v>91161.17</v>
      </c>
      <c r="G169" s="1">
        <v>45263</v>
      </c>
      <c r="H169">
        <v>2023</v>
      </c>
      <c r="I169" s="11">
        <f t="shared" si="2"/>
        <v>730490.47</v>
      </c>
    </row>
    <row r="170" spans="1:9" x14ac:dyDescent="0.3">
      <c r="A170" t="s">
        <v>86</v>
      </c>
      <c r="B170" t="s">
        <v>84</v>
      </c>
      <c r="C170" t="s">
        <v>24</v>
      </c>
      <c r="D170" s="9">
        <v>0.60570000000000002</v>
      </c>
      <c r="E170" s="9">
        <v>1824415.04</v>
      </c>
      <c r="F170" s="9">
        <v>91094.03</v>
      </c>
      <c r="G170" s="1">
        <v>45363</v>
      </c>
      <c r="H170">
        <v>2024</v>
      </c>
      <c r="I170" s="11">
        <f t="shared" si="2"/>
        <v>1733321.01</v>
      </c>
    </row>
    <row r="171" spans="1:9" x14ac:dyDescent="0.3">
      <c r="A171" t="s">
        <v>31</v>
      </c>
      <c r="B171" t="s">
        <v>55</v>
      </c>
      <c r="C171" t="s">
        <v>24</v>
      </c>
      <c r="D171" s="9">
        <v>3.8291599999999999</v>
      </c>
      <c r="E171" s="9">
        <v>1642256.27</v>
      </c>
      <c r="F171" s="9">
        <v>19302.939999999999</v>
      </c>
      <c r="G171" s="1">
        <v>45325</v>
      </c>
      <c r="H171">
        <v>2024</v>
      </c>
      <c r="I171" s="11">
        <f t="shared" si="2"/>
        <v>1622953.33</v>
      </c>
    </row>
    <row r="172" spans="1:9" x14ac:dyDescent="0.3">
      <c r="A172" t="s">
        <v>31</v>
      </c>
      <c r="B172" t="s">
        <v>49</v>
      </c>
      <c r="C172" t="s">
        <v>34</v>
      </c>
      <c r="D172" s="9">
        <v>0.88133000000000006</v>
      </c>
      <c r="E172" s="9">
        <v>1255754.24</v>
      </c>
      <c r="F172" s="9">
        <v>0</v>
      </c>
      <c r="G172" s="1">
        <v>45154</v>
      </c>
      <c r="H172">
        <v>2023</v>
      </c>
      <c r="I172" s="11">
        <f t="shared" si="2"/>
        <v>1255754.24</v>
      </c>
    </row>
    <row r="173" spans="1:9" x14ac:dyDescent="0.3">
      <c r="A173" t="s">
        <v>44</v>
      </c>
      <c r="B173" t="s">
        <v>22</v>
      </c>
      <c r="C173" t="s">
        <v>24</v>
      </c>
      <c r="D173" s="9">
        <v>0.89632000000000001</v>
      </c>
      <c r="E173" s="9">
        <v>2432005.13</v>
      </c>
      <c r="F173" s="9">
        <v>70408.98</v>
      </c>
      <c r="G173" s="1">
        <v>45241</v>
      </c>
      <c r="H173">
        <v>2023</v>
      </c>
      <c r="I173" s="11">
        <f t="shared" si="2"/>
        <v>2361596.15</v>
      </c>
    </row>
    <row r="174" spans="1:9" x14ac:dyDescent="0.3">
      <c r="A174" t="s">
        <v>65</v>
      </c>
      <c r="B174" t="s">
        <v>22</v>
      </c>
      <c r="C174" t="s">
        <v>24</v>
      </c>
      <c r="D174" s="9">
        <v>3.9472800000000001</v>
      </c>
      <c r="E174" s="9">
        <v>4814694.78</v>
      </c>
      <c r="F174" s="9">
        <v>40006.120000000003</v>
      </c>
      <c r="G174" s="1">
        <v>45047</v>
      </c>
      <c r="H174">
        <v>2023</v>
      </c>
      <c r="I174" s="11">
        <f t="shared" si="2"/>
        <v>4774688.66</v>
      </c>
    </row>
    <row r="175" spans="1:9" x14ac:dyDescent="0.3">
      <c r="A175" t="s">
        <v>39</v>
      </c>
      <c r="B175" t="s">
        <v>63</v>
      </c>
      <c r="C175" t="s">
        <v>34</v>
      </c>
      <c r="D175" s="9">
        <v>4.9330100000000003</v>
      </c>
      <c r="E175" s="9">
        <v>7877896.5999999996</v>
      </c>
      <c r="F175" s="9">
        <v>96603.68</v>
      </c>
      <c r="G175" s="1">
        <v>45034</v>
      </c>
      <c r="H175">
        <v>2023</v>
      </c>
      <c r="I175" s="11">
        <f t="shared" si="2"/>
        <v>7781292.9199999999</v>
      </c>
    </row>
    <row r="176" spans="1:9" x14ac:dyDescent="0.3">
      <c r="A176" t="s">
        <v>86</v>
      </c>
      <c r="B176" t="s">
        <v>55</v>
      </c>
      <c r="C176" t="s">
        <v>72</v>
      </c>
      <c r="D176" s="9">
        <v>0.48749000000000003</v>
      </c>
      <c r="E176" s="9">
        <v>1662110.02</v>
      </c>
      <c r="F176" s="9">
        <v>40310.410000000003</v>
      </c>
      <c r="G176" s="1">
        <v>45163</v>
      </c>
      <c r="H176">
        <v>2023</v>
      </c>
      <c r="I176" s="11">
        <f t="shared" si="2"/>
        <v>1621799.61</v>
      </c>
    </row>
    <row r="177" spans="1:9" x14ac:dyDescent="0.3">
      <c r="A177" t="s">
        <v>90</v>
      </c>
      <c r="B177" t="s">
        <v>55</v>
      </c>
      <c r="C177" t="s">
        <v>34</v>
      </c>
      <c r="D177" s="9">
        <v>4.5386300000000004</v>
      </c>
      <c r="E177" s="9">
        <v>1431912.35</v>
      </c>
      <c r="F177" s="9">
        <v>41267.03</v>
      </c>
      <c r="G177" s="1">
        <v>45049</v>
      </c>
      <c r="H177">
        <v>2023</v>
      </c>
      <c r="I177" s="11">
        <f t="shared" si="2"/>
        <v>1390645.32</v>
      </c>
    </row>
    <row r="178" spans="1:9" x14ac:dyDescent="0.3">
      <c r="A178" t="s">
        <v>31</v>
      </c>
      <c r="B178" t="s">
        <v>49</v>
      </c>
      <c r="C178" t="s">
        <v>72</v>
      </c>
      <c r="D178" s="9">
        <v>3.4851700000000001</v>
      </c>
      <c r="E178" s="9">
        <v>1230278.25</v>
      </c>
      <c r="F178" s="9">
        <v>90121.600000000006</v>
      </c>
      <c r="G178" s="1">
        <v>45348</v>
      </c>
      <c r="H178">
        <v>2024</v>
      </c>
      <c r="I178" s="11">
        <f t="shared" si="2"/>
        <v>1140156.6499999999</v>
      </c>
    </row>
    <row r="179" spans="1:9" x14ac:dyDescent="0.3">
      <c r="A179" t="s">
        <v>58</v>
      </c>
      <c r="B179" t="s">
        <v>88</v>
      </c>
      <c r="C179" t="s">
        <v>24</v>
      </c>
      <c r="D179" s="9">
        <v>3.1868300000000001</v>
      </c>
      <c r="E179" s="9">
        <v>7041795.4800000004</v>
      </c>
      <c r="F179" s="9">
        <v>76489.009999999995</v>
      </c>
      <c r="G179" s="1">
        <v>45120</v>
      </c>
      <c r="H179">
        <v>2023</v>
      </c>
      <c r="I179" s="11">
        <f t="shared" si="2"/>
        <v>6965306.4700000007</v>
      </c>
    </row>
    <row r="180" spans="1:9" x14ac:dyDescent="0.3">
      <c r="A180" t="s">
        <v>54</v>
      </c>
      <c r="B180" t="s">
        <v>22</v>
      </c>
      <c r="C180" t="s">
        <v>34</v>
      </c>
      <c r="D180" s="9">
        <v>3.14175</v>
      </c>
      <c r="E180" s="9">
        <v>2300972.46</v>
      </c>
      <c r="F180" s="9">
        <v>61586.68</v>
      </c>
      <c r="G180" s="1">
        <v>45311</v>
      </c>
      <c r="H180">
        <v>2024</v>
      </c>
      <c r="I180" s="11">
        <f t="shared" si="2"/>
        <v>2239385.7799999998</v>
      </c>
    </row>
    <row r="181" spans="1:9" x14ac:dyDescent="0.3">
      <c r="A181" t="s">
        <v>31</v>
      </c>
      <c r="B181" t="s">
        <v>32</v>
      </c>
      <c r="C181" t="s">
        <v>24</v>
      </c>
      <c r="D181" s="9">
        <v>3.9290100000000003</v>
      </c>
      <c r="E181" s="9">
        <v>5071572.3899999997</v>
      </c>
      <c r="F181" s="9">
        <v>83636.800000000003</v>
      </c>
      <c r="G181" s="1">
        <v>45190</v>
      </c>
      <c r="H181">
        <v>2023</v>
      </c>
      <c r="I181" s="11">
        <f t="shared" si="2"/>
        <v>4987935.59</v>
      </c>
    </row>
    <row r="182" spans="1:9" x14ac:dyDescent="0.3">
      <c r="A182" t="s">
        <v>21</v>
      </c>
      <c r="B182" t="s">
        <v>63</v>
      </c>
      <c r="C182" t="s">
        <v>24</v>
      </c>
      <c r="D182" s="9">
        <v>4.5272100000000002</v>
      </c>
      <c r="E182" s="9">
        <v>1437614.18</v>
      </c>
      <c r="F182" s="9">
        <v>17177.25</v>
      </c>
      <c r="G182" s="1">
        <v>45296</v>
      </c>
      <c r="H182">
        <v>2024</v>
      </c>
      <c r="I182" s="11">
        <f t="shared" si="2"/>
        <v>1420436.93</v>
      </c>
    </row>
    <row r="183" spans="1:9" x14ac:dyDescent="0.3">
      <c r="A183" t="s">
        <v>65</v>
      </c>
      <c r="B183" t="s">
        <v>49</v>
      </c>
      <c r="C183" t="s">
        <v>72</v>
      </c>
      <c r="D183" s="9">
        <v>2.5849499999999996</v>
      </c>
      <c r="E183" s="9">
        <v>7982590.5599999996</v>
      </c>
      <c r="F183" s="9">
        <v>63298.67</v>
      </c>
      <c r="G183" s="1">
        <v>45073</v>
      </c>
      <c r="H183">
        <v>2023</v>
      </c>
      <c r="I183" s="11">
        <f t="shared" si="2"/>
        <v>7919291.8899999997</v>
      </c>
    </row>
    <row r="184" spans="1:9" x14ac:dyDescent="0.3">
      <c r="A184" t="s">
        <v>90</v>
      </c>
      <c r="B184" t="s">
        <v>78</v>
      </c>
      <c r="C184" t="s">
        <v>34</v>
      </c>
      <c r="D184" s="9">
        <v>3.0361799999999999</v>
      </c>
      <c r="E184" s="9">
        <v>2740046.18</v>
      </c>
      <c r="F184" s="9">
        <v>17879.14</v>
      </c>
      <c r="G184" s="1">
        <v>45326</v>
      </c>
      <c r="H184">
        <v>2024</v>
      </c>
      <c r="I184" s="11">
        <f t="shared" si="2"/>
        <v>2722167.04</v>
      </c>
    </row>
    <row r="185" spans="1:9" x14ac:dyDescent="0.3">
      <c r="A185" t="s">
        <v>86</v>
      </c>
      <c r="B185" t="s">
        <v>88</v>
      </c>
      <c r="C185" t="s">
        <v>34</v>
      </c>
      <c r="D185" s="9">
        <v>4.0754899999999994</v>
      </c>
      <c r="E185" s="9">
        <v>3859088.41</v>
      </c>
      <c r="F185" s="9">
        <v>85065.72</v>
      </c>
      <c r="G185" s="1">
        <v>45065</v>
      </c>
      <c r="H185">
        <v>2023</v>
      </c>
      <c r="I185" s="11">
        <f t="shared" si="2"/>
        <v>3774022.69</v>
      </c>
    </row>
    <row r="186" spans="1:9" x14ac:dyDescent="0.3">
      <c r="A186" t="s">
        <v>44</v>
      </c>
      <c r="B186" t="s">
        <v>55</v>
      </c>
      <c r="C186" t="s">
        <v>24</v>
      </c>
      <c r="D186" s="9">
        <v>2.0438700000000001</v>
      </c>
      <c r="E186" s="9">
        <v>255724.31</v>
      </c>
      <c r="F186" s="9">
        <v>55555.46</v>
      </c>
      <c r="G186" s="1">
        <v>45023</v>
      </c>
      <c r="H186">
        <v>2023</v>
      </c>
      <c r="I186" s="11">
        <f t="shared" si="2"/>
        <v>200168.85</v>
      </c>
    </row>
    <row r="187" spans="1:9" x14ac:dyDescent="0.3">
      <c r="A187" t="s">
        <v>48</v>
      </c>
      <c r="B187" t="s">
        <v>40</v>
      </c>
      <c r="C187" t="s">
        <v>24</v>
      </c>
      <c r="D187" s="9">
        <v>3.24844</v>
      </c>
      <c r="E187" s="9">
        <v>1608107.74</v>
      </c>
      <c r="F187" s="9">
        <v>45414.04</v>
      </c>
      <c r="G187" s="1">
        <v>45134</v>
      </c>
      <c r="H187">
        <v>2023</v>
      </c>
      <c r="I187" s="11">
        <f t="shared" si="2"/>
        <v>1562693.7</v>
      </c>
    </row>
    <row r="188" spans="1:9" x14ac:dyDescent="0.3">
      <c r="A188" t="s">
        <v>54</v>
      </c>
      <c r="B188" t="s">
        <v>22</v>
      </c>
      <c r="C188" t="s">
        <v>72</v>
      </c>
      <c r="D188" s="9">
        <v>2.7621899999999999</v>
      </c>
      <c r="E188" s="9">
        <v>7153563.8600000003</v>
      </c>
      <c r="F188" s="9">
        <v>86484.22</v>
      </c>
      <c r="G188" s="1">
        <v>45050</v>
      </c>
      <c r="H188">
        <v>2023</v>
      </c>
      <c r="I188" s="11">
        <f t="shared" si="2"/>
        <v>7067079.6400000006</v>
      </c>
    </row>
    <row r="189" spans="1:9" x14ac:dyDescent="0.3">
      <c r="A189" t="s">
        <v>86</v>
      </c>
      <c r="B189" t="s">
        <v>63</v>
      </c>
      <c r="C189" t="s">
        <v>24</v>
      </c>
      <c r="D189" s="9">
        <v>4.5146300000000004</v>
      </c>
      <c r="E189" s="9">
        <v>9138680.1799999997</v>
      </c>
      <c r="F189" s="9">
        <v>84020.57</v>
      </c>
      <c r="G189" s="1">
        <v>45248</v>
      </c>
      <c r="H189">
        <v>2023</v>
      </c>
      <c r="I189" s="11">
        <f t="shared" si="2"/>
        <v>9054659.6099999994</v>
      </c>
    </row>
    <row r="190" spans="1:9" x14ac:dyDescent="0.3">
      <c r="A190" t="s">
        <v>58</v>
      </c>
      <c r="B190" t="s">
        <v>88</v>
      </c>
      <c r="C190" t="s">
        <v>72</v>
      </c>
      <c r="D190" s="9">
        <v>4.5905299999999993</v>
      </c>
      <c r="E190" s="9">
        <v>920559.18</v>
      </c>
      <c r="F190" s="9">
        <v>54307.64</v>
      </c>
      <c r="G190" s="1">
        <v>45057</v>
      </c>
      <c r="H190">
        <v>2023</v>
      </c>
      <c r="I190" s="11">
        <f t="shared" si="2"/>
        <v>866251.54</v>
      </c>
    </row>
    <row r="191" spans="1:9" x14ac:dyDescent="0.3">
      <c r="A191" t="s">
        <v>31</v>
      </c>
      <c r="B191" t="s">
        <v>63</v>
      </c>
      <c r="C191" t="s">
        <v>24</v>
      </c>
      <c r="D191" s="9">
        <v>3.1315399999999998</v>
      </c>
      <c r="E191" s="9">
        <v>7407156.8200000003</v>
      </c>
      <c r="F191" s="9">
        <v>49129.75</v>
      </c>
      <c r="G191" s="1">
        <v>45019</v>
      </c>
      <c r="H191">
        <v>2023</v>
      </c>
      <c r="I191" s="11">
        <f t="shared" si="2"/>
        <v>7358027.0700000003</v>
      </c>
    </row>
    <row r="192" spans="1:9" x14ac:dyDescent="0.3">
      <c r="A192" t="s">
        <v>65</v>
      </c>
      <c r="B192" t="s">
        <v>32</v>
      </c>
      <c r="C192" t="s">
        <v>72</v>
      </c>
      <c r="D192" s="9">
        <v>2.6119899999999996</v>
      </c>
      <c r="E192" s="9">
        <v>3930896.33</v>
      </c>
      <c r="F192" s="9">
        <v>2948.35</v>
      </c>
      <c r="G192" s="1">
        <v>45346</v>
      </c>
      <c r="H192">
        <v>2024</v>
      </c>
      <c r="I192" s="11">
        <f t="shared" si="2"/>
        <v>3927947.98</v>
      </c>
    </row>
    <row r="193" spans="1:9" x14ac:dyDescent="0.3">
      <c r="A193" t="s">
        <v>90</v>
      </c>
      <c r="B193" t="s">
        <v>22</v>
      </c>
      <c r="C193" t="s">
        <v>34</v>
      </c>
      <c r="D193" s="9">
        <v>1.9745999999999999</v>
      </c>
      <c r="E193" s="9">
        <v>761344.15</v>
      </c>
      <c r="F193" s="9">
        <v>3573.69</v>
      </c>
      <c r="G193" s="1">
        <v>45034</v>
      </c>
      <c r="H193">
        <v>2023</v>
      </c>
      <c r="I193" s="11">
        <f t="shared" si="2"/>
        <v>757770.46000000008</v>
      </c>
    </row>
    <row r="194" spans="1:9" x14ac:dyDescent="0.3">
      <c r="A194" t="s">
        <v>90</v>
      </c>
      <c r="B194" t="s">
        <v>78</v>
      </c>
      <c r="C194" t="s">
        <v>24</v>
      </c>
      <c r="D194" s="9">
        <v>2.6047399999999996</v>
      </c>
      <c r="E194" s="9">
        <v>4512102.54</v>
      </c>
      <c r="F194" s="9">
        <v>50912.800000000003</v>
      </c>
      <c r="G194" s="1">
        <v>45092</v>
      </c>
      <c r="H194">
        <v>2023</v>
      </c>
      <c r="I194" s="11">
        <f t="shared" si="2"/>
        <v>4461189.74</v>
      </c>
    </row>
    <row r="195" spans="1:9" x14ac:dyDescent="0.3">
      <c r="A195" t="s">
        <v>65</v>
      </c>
      <c r="B195" t="s">
        <v>78</v>
      </c>
      <c r="C195" t="s">
        <v>24</v>
      </c>
      <c r="D195" s="9">
        <v>3.56107</v>
      </c>
      <c r="E195" s="9">
        <v>1508710.69</v>
      </c>
      <c r="F195" s="9">
        <v>41747</v>
      </c>
      <c r="G195" s="1">
        <v>45334</v>
      </c>
      <c r="H195">
        <v>2024</v>
      </c>
      <c r="I195" s="11">
        <f t="shared" ref="I195:I258" si="3">E195-F195</f>
        <v>1466963.69</v>
      </c>
    </row>
    <row r="196" spans="1:9" x14ac:dyDescent="0.3">
      <c r="A196" t="s">
        <v>90</v>
      </c>
      <c r="B196" t="s">
        <v>63</v>
      </c>
      <c r="C196" t="s">
        <v>34</v>
      </c>
      <c r="D196" s="9">
        <v>4.5318000000000005</v>
      </c>
      <c r="E196" s="9">
        <v>1157813.72</v>
      </c>
      <c r="F196" s="9">
        <v>63767.3</v>
      </c>
      <c r="G196" s="1">
        <v>45093</v>
      </c>
      <c r="H196">
        <v>2023</v>
      </c>
      <c r="I196" s="11">
        <f t="shared" si="3"/>
        <v>1094046.42</v>
      </c>
    </row>
    <row r="197" spans="1:9" x14ac:dyDescent="0.3">
      <c r="A197" t="s">
        <v>65</v>
      </c>
      <c r="B197" t="s">
        <v>88</v>
      </c>
      <c r="C197" t="s">
        <v>72</v>
      </c>
      <c r="D197" s="9">
        <v>0.88224999999999998</v>
      </c>
      <c r="E197" s="9">
        <v>288317.36</v>
      </c>
      <c r="F197" s="9">
        <v>55220.69</v>
      </c>
      <c r="G197" s="1">
        <v>45161</v>
      </c>
      <c r="H197">
        <v>2023</v>
      </c>
      <c r="I197" s="11">
        <f t="shared" si="3"/>
        <v>233096.66999999998</v>
      </c>
    </row>
    <row r="198" spans="1:9" x14ac:dyDescent="0.3">
      <c r="A198" t="s">
        <v>48</v>
      </c>
      <c r="B198" t="s">
        <v>22</v>
      </c>
      <c r="C198" t="s">
        <v>72</v>
      </c>
      <c r="D198" s="9">
        <v>1.4669300000000001</v>
      </c>
      <c r="E198" s="9">
        <v>422067.45</v>
      </c>
      <c r="F198" s="9">
        <v>21060.94</v>
      </c>
      <c r="G198" s="1">
        <v>45140</v>
      </c>
      <c r="H198">
        <v>2023</v>
      </c>
      <c r="I198" s="11">
        <f t="shared" si="3"/>
        <v>401006.51</v>
      </c>
    </row>
    <row r="199" spans="1:9" x14ac:dyDescent="0.3">
      <c r="A199" t="s">
        <v>86</v>
      </c>
      <c r="B199" t="s">
        <v>63</v>
      </c>
      <c r="C199" t="s">
        <v>72</v>
      </c>
      <c r="D199" s="9">
        <v>2.8347500000000001</v>
      </c>
      <c r="E199" s="9">
        <v>4893277.42</v>
      </c>
      <c r="F199" s="9">
        <v>63740.58</v>
      </c>
      <c r="G199" s="1">
        <v>45361</v>
      </c>
      <c r="H199">
        <v>2024</v>
      </c>
      <c r="I199" s="11">
        <f t="shared" si="3"/>
        <v>4829536.84</v>
      </c>
    </row>
    <row r="200" spans="1:9" x14ac:dyDescent="0.3">
      <c r="A200" t="s">
        <v>90</v>
      </c>
      <c r="B200" t="s">
        <v>84</v>
      </c>
      <c r="C200" t="s">
        <v>34</v>
      </c>
      <c r="D200" s="9">
        <v>3.7679800000000001</v>
      </c>
      <c r="E200" s="9">
        <v>2526053.79</v>
      </c>
      <c r="F200" s="9">
        <v>0</v>
      </c>
      <c r="G200" s="1">
        <v>45055</v>
      </c>
      <c r="H200">
        <v>2023</v>
      </c>
      <c r="I200" s="11">
        <f t="shared" si="3"/>
        <v>2526053.79</v>
      </c>
    </row>
    <row r="201" spans="1:9" x14ac:dyDescent="0.3">
      <c r="A201" t="s">
        <v>44</v>
      </c>
      <c r="B201" t="s">
        <v>32</v>
      </c>
      <c r="C201" t="s">
        <v>24</v>
      </c>
      <c r="D201" s="9">
        <v>2.8195000000000001</v>
      </c>
      <c r="E201" s="9">
        <v>3411350.27</v>
      </c>
      <c r="F201" s="9">
        <v>67510.37</v>
      </c>
      <c r="G201" s="1">
        <v>45372</v>
      </c>
      <c r="H201">
        <v>2024</v>
      </c>
      <c r="I201" s="11">
        <f t="shared" si="3"/>
        <v>3343839.9</v>
      </c>
    </row>
    <row r="202" spans="1:9" x14ac:dyDescent="0.3">
      <c r="A202" t="s">
        <v>44</v>
      </c>
      <c r="B202" t="s">
        <v>78</v>
      </c>
      <c r="C202" t="s">
        <v>72</v>
      </c>
      <c r="D202" s="9">
        <v>1.37239</v>
      </c>
      <c r="E202" s="9">
        <v>605281.36</v>
      </c>
      <c r="F202" s="9">
        <v>55696.23</v>
      </c>
      <c r="G202" s="1">
        <v>45108</v>
      </c>
      <c r="H202">
        <v>2023</v>
      </c>
      <c r="I202" s="11">
        <f t="shared" si="3"/>
        <v>549585.13</v>
      </c>
    </row>
    <row r="203" spans="1:9" x14ac:dyDescent="0.3">
      <c r="A203" t="s">
        <v>65</v>
      </c>
      <c r="B203" t="s">
        <v>80</v>
      </c>
      <c r="C203" t="s">
        <v>34</v>
      </c>
      <c r="D203" s="9">
        <v>1.2841600000000002</v>
      </c>
      <c r="E203" s="9">
        <v>1360870.07</v>
      </c>
      <c r="F203" s="9">
        <v>39374.050000000003</v>
      </c>
      <c r="G203" s="1">
        <v>45248</v>
      </c>
      <c r="H203">
        <v>2023</v>
      </c>
      <c r="I203" s="11">
        <f t="shared" si="3"/>
        <v>1321496.02</v>
      </c>
    </row>
    <row r="204" spans="1:9" x14ac:dyDescent="0.3">
      <c r="A204" t="s">
        <v>44</v>
      </c>
      <c r="B204" t="s">
        <v>49</v>
      </c>
      <c r="C204" t="s">
        <v>34</v>
      </c>
      <c r="D204" s="9">
        <v>3.0156100000000001</v>
      </c>
      <c r="E204" s="9">
        <v>982602.44</v>
      </c>
      <c r="F204" s="9">
        <v>89848.75</v>
      </c>
      <c r="G204" s="1">
        <v>45123</v>
      </c>
      <c r="H204">
        <v>2023</v>
      </c>
      <c r="I204" s="11">
        <f t="shared" si="3"/>
        <v>892753.69</v>
      </c>
    </row>
    <row r="205" spans="1:9" x14ac:dyDescent="0.3">
      <c r="A205" t="s">
        <v>39</v>
      </c>
      <c r="B205" t="s">
        <v>32</v>
      </c>
      <c r="C205" t="s">
        <v>72</v>
      </c>
      <c r="D205" s="9">
        <v>1.5693900000000001</v>
      </c>
      <c r="E205" s="9">
        <v>67947.37</v>
      </c>
      <c r="F205" s="9">
        <v>41581.019999999997</v>
      </c>
      <c r="G205" s="1">
        <v>45042</v>
      </c>
      <c r="H205">
        <v>2023</v>
      </c>
      <c r="I205" s="11">
        <f t="shared" si="3"/>
        <v>26366.35</v>
      </c>
    </row>
    <row r="206" spans="1:9" x14ac:dyDescent="0.3">
      <c r="A206" t="s">
        <v>65</v>
      </c>
      <c r="B206" t="s">
        <v>88</v>
      </c>
      <c r="C206" t="s">
        <v>24</v>
      </c>
      <c r="D206" s="9">
        <v>1.8345400000000001</v>
      </c>
      <c r="E206" s="9">
        <v>1452460.35</v>
      </c>
      <c r="F206" s="9">
        <v>46516.9</v>
      </c>
      <c r="G206" s="1">
        <v>45371</v>
      </c>
      <c r="H206">
        <v>2024</v>
      </c>
      <c r="I206" s="11">
        <f t="shared" si="3"/>
        <v>1405943.4500000002</v>
      </c>
    </row>
    <row r="207" spans="1:9" x14ac:dyDescent="0.3">
      <c r="A207" t="s">
        <v>90</v>
      </c>
      <c r="B207" t="s">
        <v>80</v>
      </c>
      <c r="C207" t="s">
        <v>24</v>
      </c>
      <c r="D207" s="9">
        <v>4.4231099999999994</v>
      </c>
      <c r="E207" s="9">
        <v>7103514.6600000001</v>
      </c>
      <c r="F207" s="9">
        <v>0</v>
      </c>
      <c r="G207" s="1">
        <v>45086</v>
      </c>
      <c r="H207">
        <v>2023</v>
      </c>
      <c r="I207" s="11">
        <f t="shared" si="3"/>
        <v>7103514.6600000001</v>
      </c>
    </row>
    <row r="208" spans="1:9" x14ac:dyDescent="0.3">
      <c r="A208" t="s">
        <v>39</v>
      </c>
      <c r="B208" t="s">
        <v>63</v>
      </c>
      <c r="C208" t="s">
        <v>34</v>
      </c>
      <c r="D208" s="9">
        <v>4.2348299999999997</v>
      </c>
      <c r="E208" s="9">
        <v>4962963.28</v>
      </c>
      <c r="F208" s="9">
        <v>81823.710000000006</v>
      </c>
      <c r="G208" s="1">
        <v>45121</v>
      </c>
      <c r="H208">
        <v>2023</v>
      </c>
      <c r="I208" s="11">
        <f t="shared" si="3"/>
        <v>4881139.57</v>
      </c>
    </row>
    <row r="209" spans="1:9" x14ac:dyDescent="0.3">
      <c r="A209" t="s">
        <v>86</v>
      </c>
      <c r="B209" t="s">
        <v>32</v>
      </c>
      <c r="C209" t="s">
        <v>34</v>
      </c>
      <c r="D209" s="9">
        <v>1.9025399999999999</v>
      </c>
      <c r="E209" s="9">
        <v>5091139.96</v>
      </c>
      <c r="F209" s="9">
        <v>64874.78</v>
      </c>
      <c r="G209" s="1">
        <v>45314</v>
      </c>
      <c r="H209">
        <v>2024</v>
      </c>
      <c r="I209" s="11">
        <f t="shared" si="3"/>
        <v>5026265.18</v>
      </c>
    </row>
    <row r="210" spans="1:9" x14ac:dyDescent="0.3">
      <c r="A210" t="s">
        <v>21</v>
      </c>
      <c r="B210" t="s">
        <v>63</v>
      </c>
      <c r="C210" t="s">
        <v>72</v>
      </c>
      <c r="D210" s="9">
        <v>2.4739499999999999</v>
      </c>
      <c r="E210" s="9">
        <v>4200170.38</v>
      </c>
      <c r="F210" s="9">
        <v>1275.04</v>
      </c>
      <c r="G210" s="1">
        <v>45095</v>
      </c>
      <c r="H210">
        <v>2023</v>
      </c>
      <c r="I210" s="11">
        <f t="shared" si="3"/>
        <v>4198895.34</v>
      </c>
    </row>
    <row r="211" spans="1:9" x14ac:dyDescent="0.3">
      <c r="A211" t="s">
        <v>39</v>
      </c>
      <c r="B211" t="s">
        <v>80</v>
      </c>
      <c r="C211" t="s">
        <v>34</v>
      </c>
      <c r="D211" s="9">
        <v>2.62662</v>
      </c>
      <c r="E211" s="9">
        <v>840446.96</v>
      </c>
      <c r="F211" s="9">
        <v>77961.820000000007</v>
      </c>
      <c r="G211" s="1">
        <v>45353</v>
      </c>
      <c r="H211">
        <v>2024</v>
      </c>
      <c r="I211" s="11">
        <f t="shared" si="3"/>
        <v>762485.1399999999</v>
      </c>
    </row>
    <row r="212" spans="1:9" x14ac:dyDescent="0.3">
      <c r="A212" t="s">
        <v>21</v>
      </c>
      <c r="B212" t="s">
        <v>80</v>
      </c>
      <c r="C212" t="s">
        <v>72</v>
      </c>
      <c r="D212" s="9">
        <v>3.5880300000000003</v>
      </c>
      <c r="E212" s="9">
        <v>9003420.7200000007</v>
      </c>
      <c r="F212" s="9">
        <v>32847.9</v>
      </c>
      <c r="G212" s="1">
        <v>45138</v>
      </c>
      <c r="H212">
        <v>2023</v>
      </c>
      <c r="I212" s="11">
        <f t="shared" si="3"/>
        <v>8970572.8200000003</v>
      </c>
    </row>
    <row r="213" spans="1:9" x14ac:dyDescent="0.3">
      <c r="A213" t="s">
        <v>31</v>
      </c>
      <c r="B213" t="s">
        <v>22</v>
      </c>
      <c r="C213" t="s">
        <v>34</v>
      </c>
      <c r="D213" s="9">
        <v>1.78026</v>
      </c>
      <c r="E213" s="9">
        <v>291666.40000000002</v>
      </c>
      <c r="F213" s="9">
        <v>30330.32</v>
      </c>
      <c r="G213" s="1">
        <v>45310</v>
      </c>
      <c r="H213">
        <v>2024</v>
      </c>
      <c r="I213" s="11">
        <f t="shared" si="3"/>
        <v>261336.08000000002</v>
      </c>
    </row>
    <row r="214" spans="1:9" x14ac:dyDescent="0.3">
      <c r="A214" t="s">
        <v>65</v>
      </c>
      <c r="B214" t="s">
        <v>63</v>
      </c>
      <c r="C214" t="s">
        <v>72</v>
      </c>
      <c r="D214" s="9">
        <v>4.20336</v>
      </c>
      <c r="E214" s="9">
        <v>566299.78</v>
      </c>
      <c r="F214" s="9">
        <v>16649.88</v>
      </c>
      <c r="G214" s="1">
        <v>45039</v>
      </c>
      <c r="H214">
        <v>2023</v>
      </c>
      <c r="I214" s="11">
        <f t="shared" si="3"/>
        <v>549649.9</v>
      </c>
    </row>
    <row r="215" spans="1:9" x14ac:dyDescent="0.3">
      <c r="A215" t="s">
        <v>54</v>
      </c>
      <c r="B215" t="s">
        <v>40</v>
      </c>
      <c r="C215" t="s">
        <v>34</v>
      </c>
      <c r="D215" s="9">
        <v>1.643</v>
      </c>
      <c r="E215" s="9">
        <v>1265267.3999999999</v>
      </c>
      <c r="F215" s="9">
        <v>7717.3</v>
      </c>
      <c r="G215" s="1">
        <v>45309</v>
      </c>
      <c r="H215">
        <v>2024</v>
      </c>
      <c r="I215" s="11">
        <f t="shared" si="3"/>
        <v>1257550.0999999999</v>
      </c>
    </row>
    <row r="216" spans="1:9" x14ac:dyDescent="0.3">
      <c r="A216" t="s">
        <v>86</v>
      </c>
      <c r="B216" t="s">
        <v>84</v>
      </c>
      <c r="C216" t="s">
        <v>72</v>
      </c>
      <c r="D216" s="9">
        <v>1.1408499999999999</v>
      </c>
      <c r="E216" s="9">
        <v>479456.02</v>
      </c>
      <c r="F216" s="9">
        <v>83401.490000000005</v>
      </c>
      <c r="G216" s="1">
        <v>45121</v>
      </c>
      <c r="H216">
        <v>2023</v>
      </c>
      <c r="I216" s="11">
        <f t="shared" si="3"/>
        <v>396054.53</v>
      </c>
    </row>
    <row r="217" spans="1:9" x14ac:dyDescent="0.3">
      <c r="A217" t="s">
        <v>58</v>
      </c>
      <c r="B217" t="s">
        <v>32</v>
      </c>
      <c r="C217" t="s">
        <v>34</v>
      </c>
      <c r="D217" s="9">
        <v>0.77361000000000002</v>
      </c>
      <c r="E217" s="9">
        <v>1904106.72</v>
      </c>
      <c r="F217" s="9">
        <v>65244.22</v>
      </c>
      <c r="G217" s="1">
        <v>45119</v>
      </c>
      <c r="H217">
        <v>2023</v>
      </c>
      <c r="I217" s="11">
        <f t="shared" si="3"/>
        <v>1838862.5</v>
      </c>
    </row>
    <row r="218" spans="1:9" x14ac:dyDescent="0.3">
      <c r="A218" t="s">
        <v>44</v>
      </c>
      <c r="B218" t="s">
        <v>22</v>
      </c>
      <c r="C218" t="s">
        <v>72</v>
      </c>
      <c r="D218" s="9">
        <v>3.4534799999999999</v>
      </c>
      <c r="E218" s="9">
        <v>12994105.289999999</v>
      </c>
      <c r="F218" s="9">
        <v>29825.84</v>
      </c>
      <c r="G218" s="1">
        <v>45279</v>
      </c>
      <c r="H218">
        <v>2023</v>
      </c>
      <c r="I218" s="11">
        <f t="shared" si="3"/>
        <v>12964279.449999999</v>
      </c>
    </row>
    <row r="219" spans="1:9" x14ac:dyDescent="0.3">
      <c r="A219" t="s">
        <v>21</v>
      </c>
      <c r="B219" t="s">
        <v>32</v>
      </c>
      <c r="C219" t="s">
        <v>24</v>
      </c>
      <c r="D219" s="9">
        <v>3.0762700000000001</v>
      </c>
      <c r="E219" s="9">
        <v>6303142.4900000002</v>
      </c>
      <c r="F219" s="9">
        <v>30616.36</v>
      </c>
      <c r="G219" s="1">
        <v>45338</v>
      </c>
      <c r="H219">
        <v>2024</v>
      </c>
      <c r="I219" s="11">
        <f t="shared" si="3"/>
        <v>6272526.1299999999</v>
      </c>
    </row>
    <row r="220" spans="1:9" x14ac:dyDescent="0.3">
      <c r="A220" t="s">
        <v>58</v>
      </c>
      <c r="B220" t="s">
        <v>78</v>
      </c>
      <c r="C220" t="s">
        <v>24</v>
      </c>
      <c r="D220" s="9">
        <v>3.6471499999999999</v>
      </c>
      <c r="E220" s="9">
        <v>723533.29</v>
      </c>
      <c r="F220" s="9">
        <v>72534.59</v>
      </c>
      <c r="G220" s="1">
        <v>45126</v>
      </c>
      <c r="H220">
        <v>2023</v>
      </c>
      <c r="I220" s="11">
        <f t="shared" si="3"/>
        <v>650998.70000000007</v>
      </c>
    </row>
    <row r="221" spans="1:9" x14ac:dyDescent="0.3">
      <c r="A221" t="s">
        <v>48</v>
      </c>
      <c r="B221" t="s">
        <v>78</v>
      </c>
      <c r="C221" t="s">
        <v>72</v>
      </c>
      <c r="D221" s="9">
        <v>3.9045799999999997</v>
      </c>
      <c r="E221" s="9">
        <v>13208556.91</v>
      </c>
      <c r="F221" s="9">
        <v>0</v>
      </c>
      <c r="G221" s="1">
        <v>45262</v>
      </c>
      <c r="H221">
        <v>2023</v>
      </c>
      <c r="I221" s="11">
        <f t="shared" si="3"/>
        <v>13208556.91</v>
      </c>
    </row>
    <row r="222" spans="1:9" x14ac:dyDescent="0.3">
      <c r="A222" t="s">
        <v>48</v>
      </c>
      <c r="B222" t="s">
        <v>88</v>
      </c>
      <c r="C222" t="s">
        <v>34</v>
      </c>
      <c r="D222" s="9">
        <v>2.3861599999999998</v>
      </c>
      <c r="E222" s="9">
        <v>933928.95</v>
      </c>
      <c r="F222" s="9">
        <v>16994.63</v>
      </c>
      <c r="G222" s="1">
        <v>45170</v>
      </c>
      <c r="H222">
        <v>2023</v>
      </c>
      <c r="I222" s="11">
        <f t="shared" si="3"/>
        <v>916934.32</v>
      </c>
    </row>
    <row r="223" spans="1:9" x14ac:dyDescent="0.3">
      <c r="A223" t="s">
        <v>58</v>
      </c>
      <c r="B223" t="s">
        <v>78</v>
      </c>
      <c r="C223" t="s">
        <v>34</v>
      </c>
      <c r="D223" s="9">
        <v>4.9507399999999997</v>
      </c>
      <c r="E223" s="9">
        <v>5793652.9900000002</v>
      </c>
      <c r="F223" s="9">
        <v>49333.99</v>
      </c>
      <c r="G223" s="1">
        <v>45167</v>
      </c>
      <c r="H223">
        <v>2023</v>
      </c>
      <c r="I223" s="11">
        <f t="shared" si="3"/>
        <v>5744319</v>
      </c>
    </row>
    <row r="224" spans="1:9" x14ac:dyDescent="0.3">
      <c r="A224" t="s">
        <v>90</v>
      </c>
      <c r="B224" t="s">
        <v>84</v>
      </c>
      <c r="C224" t="s">
        <v>24</v>
      </c>
      <c r="D224" s="9">
        <v>4.3057400000000001</v>
      </c>
      <c r="E224" s="9">
        <v>7851575.4500000002</v>
      </c>
      <c r="F224" s="9">
        <v>24109.09</v>
      </c>
      <c r="G224" s="1">
        <v>45318</v>
      </c>
      <c r="H224">
        <v>2024</v>
      </c>
      <c r="I224" s="11">
        <f t="shared" si="3"/>
        <v>7827466.3600000003</v>
      </c>
    </row>
    <row r="225" spans="1:9" x14ac:dyDescent="0.3">
      <c r="A225" t="s">
        <v>48</v>
      </c>
      <c r="B225" t="s">
        <v>49</v>
      </c>
      <c r="C225" t="s">
        <v>24</v>
      </c>
      <c r="D225" s="9">
        <v>4.2666499999999994</v>
      </c>
      <c r="E225" s="9">
        <v>1693252.48</v>
      </c>
      <c r="F225" s="9">
        <v>27494.65</v>
      </c>
      <c r="G225" s="1">
        <v>45337</v>
      </c>
      <c r="H225">
        <v>2024</v>
      </c>
      <c r="I225" s="11">
        <f t="shared" si="3"/>
        <v>1665757.83</v>
      </c>
    </row>
    <row r="226" spans="1:9" x14ac:dyDescent="0.3">
      <c r="A226" t="s">
        <v>39</v>
      </c>
      <c r="B226" t="s">
        <v>80</v>
      </c>
      <c r="C226" t="s">
        <v>24</v>
      </c>
      <c r="D226" s="9">
        <v>3.62643</v>
      </c>
      <c r="E226" s="9">
        <v>4561352.67</v>
      </c>
      <c r="F226" s="9">
        <v>46308.99</v>
      </c>
      <c r="G226" s="1">
        <v>45297</v>
      </c>
      <c r="H226">
        <v>2024</v>
      </c>
      <c r="I226" s="11">
        <f t="shared" si="3"/>
        <v>4515043.68</v>
      </c>
    </row>
    <row r="227" spans="1:9" x14ac:dyDescent="0.3">
      <c r="A227" t="s">
        <v>31</v>
      </c>
      <c r="B227" t="s">
        <v>80</v>
      </c>
      <c r="C227" t="s">
        <v>72</v>
      </c>
      <c r="D227" s="9">
        <v>4.1674799999999994</v>
      </c>
      <c r="E227" s="9">
        <v>5073273.4400000004</v>
      </c>
      <c r="F227" s="9">
        <v>83994.53</v>
      </c>
      <c r="G227" s="1">
        <v>45318</v>
      </c>
      <c r="H227">
        <v>2024</v>
      </c>
      <c r="I227" s="11">
        <f t="shared" si="3"/>
        <v>4989278.91</v>
      </c>
    </row>
    <row r="228" spans="1:9" x14ac:dyDescent="0.3">
      <c r="A228" t="s">
        <v>86</v>
      </c>
      <c r="B228" t="s">
        <v>22</v>
      </c>
      <c r="C228" t="s">
        <v>72</v>
      </c>
      <c r="D228" s="9">
        <v>3.8309499999999996</v>
      </c>
      <c r="E228" s="9">
        <v>1099268.1200000001</v>
      </c>
      <c r="F228" s="9">
        <v>22434.5</v>
      </c>
      <c r="G228" s="1">
        <v>45099</v>
      </c>
      <c r="H228">
        <v>2023</v>
      </c>
      <c r="I228" s="11">
        <f t="shared" si="3"/>
        <v>1076833.6200000001</v>
      </c>
    </row>
    <row r="229" spans="1:9" x14ac:dyDescent="0.3">
      <c r="A229" t="s">
        <v>58</v>
      </c>
      <c r="B229" t="s">
        <v>32</v>
      </c>
      <c r="C229" t="s">
        <v>24</v>
      </c>
      <c r="D229" s="9">
        <v>4.6118300000000003</v>
      </c>
      <c r="E229" s="9">
        <v>3162960.42</v>
      </c>
      <c r="F229" s="9">
        <v>90955.26</v>
      </c>
      <c r="G229" s="1">
        <v>45211</v>
      </c>
      <c r="H229">
        <v>2023</v>
      </c>
      <c r="I229" s="11">
        <f t="shared" si="3"/>
        <v>3072005.16</v>
      </c>
    </row>
    <row r="230" spans="1:9" x14ac:dyDescent="0.3">
      <c r="A230" t="s">
        <v>54</v>
      </c>
      <c r="B230" t="s">
        <v>84</v>
      </c>
      <c r="C230" t="s">
        <v>34</v>
      </c>
      <c r="D230" s="9">
        <v>1.8800899999999998</v>
      </c>
      <c r="E230" s="9">
        <v>3055203.4</v>
      </c>
      <c r="F230" s="9">
        <v>99050.48</v>
      </c>
      <c r="G230" s="1">
        <v>45061</v>
      </c>
      <c r="H230">
        <v>2023</v>
      </c>
      <c r="I230" s="11">
        <f t="shared" si="3"/>
        <v>2956152.92</v>
      </c>
    </row>
    <row r="231" spans="1:9" x14ac:dyDescent="0.3">
      <c r="A231" t="s">
        <v>58</v>
      </c>
      <c r="B231" t="s">
        <v>40</v>
      </c>
      <c r="C231" t="s">
        <v>34</v>
      </c>
      <c r="D231" s="9">
        <v>2.26885</v>
      </c>
      <c r="E231" s="9">
        <v>1594083.12</v>
      </c>
      <c r="F231" s="9">
        <v>5463.24</v>
      </c>
      <c r="G231" s="1">
        <v>45141</v>
      </c>
      <c r="H231">
        <v>2023</v>
      </c>
      <c r="I231" s="11">
        <f t="shared" si="3"/>
        <v>1588619.8800000001</v>
      </c>
    </row>
    <row r="232" spans="1:9" x14ac:dyDescent="0.3">
      <c r="A232" t="s">
        <v>39</v>
      </c>
      <c r="B232" t="s">
        <v>78</v>
      </c>
      <c r="C232" t="s">
        <v>24</v>
      </c>
      <c r="D232" s="9">
        <v>3.2893600000000003</v>
      </c>
      <c r="E232" s="9">
        <v>3863687.85</v>
      </c>
      <c r="F232" s="9">
        <v>65162.16</v>
      </c>
      <c r="G232" s="1">
        <v>45054</v>
      </c>
      <c r="H232">
        <v>2023</v>
      </c>
      <c r="I232" s="11">
        <f t="shared" si="3"/>
        <v>3798525.69</v>
      </c>
    </row>
    <row r="233" spans="1:9" x14ac:dyDescent="0.3">
      <c r="A233" t="s">
        <v>48</v>
      </c>
      <c r="B233" t="s">
        <v>32</v>
      </c>
      <c r="C233" t="s">
        <v>72</v>
      </c>
      <c r="D233" s="9">
        <v>3.7576399999999999</v>
      </c>
      <c r="E233" s="9">
        <v>395521.67</v>
      </c>
      <c r="F233" s="9">
        <v>71646.960000000006</v>
      </c>
      <c r="G233" s="1">
        <v>45032</v>
      </c>
      <c r="H233">
        <v>2023</v>
      </c>
      <c r="I233" s="11">
        <f t="shared" si="3"/>
        <v>323874.70999999996</v>
      </c>
    </row>
    <row r="234" spans="1:9" x14ac:dyDescent="0.3">
      <c r="A234" t="s">
        <v>39</v>
      </c>
      <c r="B234" t="s">
        <v>32</v>
      </c>
      <c r="C234" t="s">
        <v>24</v>
      </c>
      <c r="D234" s="9">
        <v>0.20623</v>
      </c>
      <c r="E234" s="9">
        <v>325050.2</v>
      </c>
      <c r="F234" s="9">
        <v>26482.66</v>
      </c>
      <c r="G234" s="1">
        <v>45269</v>
      </c>
      <c r="H234">
        <v>2023</v>
      </c>
      <c r="I234" s="11">
        <f t="shared" si="3"/>
        <v>298567.54000000004</v>
      </c>
    </row>
    <row r="235" spans="1:9" x14ac:dyDescent="0.3">
      <c r="A235" t="s">
        <v>58</v>
      </c>
      <c r="B235" t="s">
        <v>40</v>
      </c>
      <c r="C235" t="s">
        <v>34</v>
      </c>
      <c r="D235" s="9">
        <v>3.69537</v>
      </c>
      <c r="E235" s="9">
        <v>4051197.18</v>
      </c>
      <c r="F235" s="9">
        <v>93208.29</v>
      </c>
      <c r="G235" s="1">
        <v>45328</v>
      </c>
      <c r="H235">
        <v>2024</v>
      </c>
      <c r="I235" s="11">
        <f t="shared" si="3"/>
        <v>3957988.89</v>
      </c>
    </row>
    <row r="236" spans="1:9" x14ac:dyDescent="0.3">
      <c r="A236" t="s">
        <v>90</v>
      </c>
      <c r="B236" t="s">
        <v>49</v>
      </c>
      <c r="C236" t="s">
        <v>72</v>
      </c>
      <c r="D236" s="9">
        <v>2.7416799999999997</v>
      </c>
      <c r="E236" s="9">
        <v>2280831.2799999998</v>
      </c>
      <c r="F236" s="9">
        <v>34179.96</v>
      </c>
      <c r="G236" s="1">
        <v>45097</v>
      </c>
      <c r="H236">
        <v>2023</v>
      </c>
      <c r="I236" s="11">
        <f t="shared" si="3"/>
        <v>2246651.3199999998</v>
      </c>
    </row>
    <row r="237" spans="1:9" x14ac:dyDescent="0.3">
      <c r="A237" t="s">
        <v>58</v>
      </c>
      <c r="B237" t="s">
        <v>40</v>
      </c>
      <c r="C237" t="s">
        <v>34</v>
      </c>
      <c r="D237" s="9">
        <v>2.3338100000000002</v>
      </c>
      <c r="E237" s="9">
        <v>2099546.8199999998</v>
      </c>
      <c r="F237" s="9">
        <v>30225.119999999999</v>
      </c>
      <c r="G237" s="1">
        <v>45078</v>
      </c>
      <c r="H237">
        <v>2023</v>
      </c>
      <c r="I237" s="11">
        <f t="shared" si="3"/>
        <v>2069321.6999999997</v>
      </c>
    </row>
    <row r="238" spans="1:9" x14ac:dyDescent="0.3">
      <c r="A238" t="s">
        <v>90</v>
      </c>
      <c r="B238" t="s">
        <v>32</v>
      </c>
      <c r="C238" t="s">
        <v>34</v>
      </c>
      <c r="D238" s="9">
        <v>4.5180400000000001</v>
      </c>
      <c r="E238" s="9">
        <v>420660.25</v>
      </c>
      <c r="F238" s="9">
        <v>20616.599999999999</v>
      </c>
      <c r="G238" s="1">
        <v>45046</v>
      </c>
      <c r="H238">
        <v>2023</v>
      </c>
      <c r="I238" s="11">
        <f t="shared" si="3"/>
        <v>400043.65</v>
      </c>
    </row>
    <row r="239" spans="1:9" x14ac:dyDescent="0.3">
      <c r="A239" t="s">
        <v>58</v>
      </c>
      <c r="B239" t="s">
        <v>32</v>
      </c>
      <c r="C239" t="s">
        <v>72</v>
      </c>
      <c r="D239" s="9">
        <v>1.80907</v>
      </c>
      <c r="E239" s="9">
        <v>2263311.0099999998</v>
      </c>
      <c r="F239" s="9">
        <v>94740.89</v>
      </c>
      <c r="G239" s="1">
        <v>45174</v>
      </c>
      <c r="H239">
        <v>2023</v>
      </c>
      <c r="I239" s="11">
        <f t="shared" si="3"/>
        <v>2168570.1199999996</v>
      </c>
    </row>
    <row r="240" spans="1:9" x14ac:dyDescent="0.3">
      <c r="A240" t="s">
        <v>90</v>
      </c>
      <c r="B240" t="s">
        <v>84</v>
      </c>
      <c r="C240" t="s">
        <v>34</v>
      </c>
      <c r="D240" s="9">
        <v>0.15484999999999999</v>
      </c>
      <c r="E240" s="9">
        <v>408827.35</v>
      </c>
      <c r="F240" s="9">
        <v>62626.2</v>
      </c>
      <c r="G240" s="1">
        <v>45289</v>
      </c>
      <c r="H240">
        <v>2023</v>
      </c>
      <c r="I240" s="11">
        <f t="shared" si="3"/>
        <v>346201.14999999997</v>
      </c>
    </row>
    <row r="241" spans="1:9" x14ac:dyDescent="0.3">
      <c r="A241" t="s">
        <v>21</v>
      </c>
      <c r="B241" t="s">
        <v>78</v>
      </c>
      <c r="C241" t="s">
        <v>24</v>
      </c>
      <c r="D241" s="9">
        <v>2.7899699999999998</v>
      </c>
      <c r="E241" s="9">
        <v>7009376.9400000004</v>
      </c>
      <c r="F241" s="9">
        <v>1452.97</v>
      </c>
      <c r="G241" s="1">
        <v>45350</v>
      </c>
      <c r="H241">
        <v>2024</v>
      </c>
      <c r="I241" s="11">
        <f t="shared" si="3"/>
        <v>7007923.9700000007</v>
      </c>
    </row>
    <row r="242" spans="1:9" x14ac:dyDescent="0.3">
      <c r="A242" t="s">
        <v>65</v>
      </c>
      <c r="B242" t="s">
        <v>63</v>
      </c>
      <c r="C242" t="s">
        <v>24</v>
      </c>
      <c r="D242" s="9">
        <v>2.9924200000000001</v>
      </c>
      <c r="E242" s="9">
        <v>455039.35</v>
      </c>
      <c r="F242" s="9">
        <v>77406.09</v>
      </c>
      <c r="G242" s="1">
        <v>45139</v>
      </c>
      <c r="H242">
        <v>2023</v>
      </c>
      <c r="I242" s="11">
        <f t="shared" si="3"/>
        <v>377633.26</v>
      </c>
    </row>
    <row r="243" spans="1:9" x14ac:dyDescent="0.3">
      <c r="A243" t="s">
        <v>65</v>
      </c>
      <c r="B243" t="s">
        <v>55</v>
      </c>
      <c r="C243" t="s">
        <v>72</v>
      </c>
      <c r="D243" s="9">
        <v>4.6266499999999997</v>
      </c>
      <c r="E243" s="9">
        <v>1375743.63</v>
      </c>
      <c r="F243" s="9">
        <v>0</v>
      </c>
      <c r="G243" s="1">
        <v>45059</v>
      </c>
      <c r="H243">
        <v>2023</v>
      </c>
      <c r="I243" s="11">
        <f t="shared" si="3"/>
        <v>1375743.63</v>
      </c>
    </row>
    <row r="244" spans="1:9" x14ac:dyDescent="0.3">
      <c r="A244" t="s">
        <v>44</v>
      </c>
      <c r="B244" t="s">
        <v>84</v>
      </c>
      <c r="C244" t="s">
        <v>72</v>
      </c>
      <c r="D244" s="9">
        <v>1.5308900000000001</v>
      </c>
      <c r="E244" s="9">
        <v>264851.32</v>
      </c>
      <c r="F244" s="9">
        <v>35275.79</v>
      </c>
      <c r="G244" s="1">
        <v>45156</v>
      </c>
      <c r="H244">
        <v>2023</v>
      </c>
      <c r="I244" s="11">
        <f t="shared" si="3"/>
        <v>229575.53</v>
      </c>
    </row>
    <row r="245" spans="1:9" x14ac:dyDescent="0.3">
      <c r="A245" t="s">
        <v>54</v>
      </c>
      <c r="B245" t="s">
        <v>40</v>
      </c>
      <c r="C245" t="s">
        <v>24</v>
      </c>
      <c r="D245" s="9">
        <v>2.1348400000000001</v>
      </c>
      <c r="E245" s="9">
        <v>5945385.2999999998</v>
      </c>
      <c r="F245" s="9">
        <v>73024.600000000006</v>
      </c>
      <c r="G245" s="1">
        <v>45106</v>
      </c>
      <c r="H245">
        <v>2023</v>
      </c>
      <c r="I245" s="11">
        <f t="shared" si="3"/>
        <v>5872360.7000000002</v>
      </c>
    </row>
    <row r="246" spans="1:9" x14ac:dyDescent="0.3">
      <c r="A246" t="s">
        <v>90</v>
      </c>
      <c r="B246" t="s">
        <v>49</v>
      </c>
      <c r="C246" t="s">
        <v>24</v>
      </c>
      <c r="D246" s="9">
        <v>3.4814699999999998</v>
      </c>
      <c r="E246" s="9">
        <v>1524988.3</v>
      </c>
      <c r="F246" s="9">
        <v>45188.65</v>
      </c>
      <c r="G246" s="1">
        <v>45283</v>
      </c>
      <c r="H246">
        <v>2023</v>
      </c>
      <c r="I246" s="11">
        <f t="shared" si="3"/>
        <v>1479799.6500000001</v>
      </c>
    </row>
    <row r="247" spans="1:9" x14ac:dyDescent="0.3">
      <c r="A247" t="s">
        <v>39</v>
      </c>
      <c r="B247" t="s">
        <v>40</v>
      </c>
      <c r="C247" t="s">
        <v>72</v>
      </c>
      <c r="D247" s="9">
        <v>3.79114</v>
      </c>
      <c r="E247" s="9">
        <v>9211674.0600000005</v>
      </c>
      <c r="F247" s="9">
        <v>94828.19</v>
      </c>
      <c r="G247" s="1">
        <v>45370</v>
      </c>
      <c r="H247">
        <v>2024</v>
      </c>
      <c r="I247" s="11">
        <f t="shared" si="3"/>
        <v>9116845.870000001</v>
      </c>
    </row>
    <row r="248" spans="1:9" x14ac:dyDescent="0.3">
      <c r="A248" t="s">
        <v>48</v>
      </c>
      <c r="B248" t="s">
        <v>84</v>
      </c>
      <c r="C248" t="s">
        <v>72</v>
      </c>
      <c r="D248" s="9">
        <v>3.1973799999999999</v>
      </c>
      <c r="E248" s="9">
        <v>1405265.46</v>
      </c>
      <c r="F248" s="9">
        <v>57573.38</v>
      </c>
      <c r="G248" s="1">
        <v>45043</v>
      </c>
      <c r="H248">
        <v>2023</v>
      </c>
      <c r="I248" s="11">
        <f t="shared" si="3"/>
        <v>1347692.08</v>
      </c>
    </row>
    <row r="249" spans="1:9" x14ac:dyDescent="0.3">
      <c r="A249" t="s">
        <v>86</v>
      </c>
      <c r="B249" t="s">
        <v>84</v>
      </c>
      <c r="C249" t="s">
        <v>72</v>
      </c>
      <c r="D249" s="9">
        <v>3.1463299999999998</v>
      </c>
      <c r="E249" s="9">
        <v>6958612.8399999999</v>
      </c>
      <c r="F249" s="9">
        <v>79299.360000000001</v>
      </c>
      <c r="G249" s="1">
        <v>45359</v>
      </c>
      <c r="H249">
        <v>2024</v>
      </c>
      <c r="I249" s="11">
        <f t="shared" si="3"/>
        <v>6879313.4799999995</v>
      </c>
    </row>
    <row r="250" spans="1:9" x14ac:dyDescent="0.3">
      <c r="A250" t="s">
        <v>90</v>
      </c>
      <c r="B250" t="s">
        <v>63</v>
      </c>
      <c r="C250" t="s">
        <v>24</v>
      </c>
      <c r="D250" s="9">
        <v>1.66567</v>
      </c>
      <c r="E250" s="9">
        <v>3482035.5</v>
      </c>
      <c r="F250" s="9">
        <v>57299.43</v>
      </c>
      <c r="G250" s="1">
        <v>45351</v>
      </c>
      <c r="H250">
        <v>2024</v>
      </c>
      <c r="I250" s="11">
        <f t="shared" si="3"/>
        <v>3424736.07</v>
      </c>
    </row>
    <row r="251" spans="1:9" x14ac:dyDescent="0.3">
      <c r="A251" t="s">
        <v>48</v>
      </c>
      <c r="B251" t="s">
        <v>55</v>
      </c>
      <c r="C251" t="s">
        <v>24</v>
      </c>
      <c r="D251" s="9">
        <v>3.81968</v>
      </c>
      <c r="E251" s="9">
        <v>819696.07</v>
      </c>
      <c r="F251" s="9">
        <v>0</v>
      </c>
      <c r="G251" s="1">
        <v>45298</v>
      </c>
      <c r="H251">
        <v>2024</v>
      </c>
      <c r="I251" s="11">
        <f t="shared" si="3"/>
        <v>819696.07</v>
      </c>
    </row>
    <row r="252" spans="1:9" x14ac:dyDescent="0.3">
      <c r="A252" t="s">
        <v>65</v>
      </c>
      <c r="B252" t="s">
        <v>80</v>
      </c>
      <c r="C252" t="s">
        <v>24</v>
      </c>
      <c r="D252" s="9">
        <v>1.75966</v>
      </c>
      <c r="E252" s="9">
        <v>3563843.09</v>
      </c>
      <c r="F252" s="9">
        <v>41487.11</v>
      </c>
      <c r="G252" s="1">
        <v>45381</v>
      </c>
      <c r="H252">
        <v>2024</v>
      </c>
      <c r="I252" s="11">
        <f t="shared" si="3"/>
        <v>3522355.98</v>
      </c>
    </row>
    <row r="253" spans="1:9" x14ac:dyDescent="0.3">
      <c r="A253" t="s">
        <v>48</v>
      </c>
      <c r="B253" t="s">
        <v>55</v>
      </c>
      <c r="C253" t="s">
        <v>24</v>
      </c>
      <c r="D253" s="9">
        <v>1.94913</v>
      </c>
      <c r="E253" s="9">
        <v>3030268.36</v>
      </c>
      <c r="F253" s="9">
        <v>59918.21</v>
      </c>
      <c r="G253" s="1">
        <v>45292</v>
      </c>
      <c r="H253">
        <v>2024</v>
      </c>
      <c r="I253" s="11">
        <f t="shared" si="3"/>
        <v>2970350.15</v>
      </c>
    </row>
    <row r="254" spans="1:9" x14ac:dyDescent="0.3">
      <c r="A254" t="s">
        <v>39</v>
      </c>
      <c r="B254" t="s">
        <v>88</v>
      </c>
      <c r="C254" t="s">
        <v>24</v>
      </c>
      <c r="D254" s="9">
        <v>3.1050500000000003</v>
      </c>
      <c r="E254" s="9">
        <v>8923903.7599999998</v>
      </c>
      <c r="F254" s="9">
        <v>31504.41</v>
      </c>
      <c r="G254" s="1">
        <v>45226</v>
      </c>
      <c r="H254">
        <v>2023</v>
      </c>
      <c r="I254" s="11">
        <f t="shared" si="3"/>
        <v>8892399.3499999996</v>
      </c>
    </row>
    <row r="255" spans="1:9" x14ac:dyDescent="0.3">
      <c r="A255" t="s">
        <v>48</v>
      </c>
      <c r="B255" t="s">
        <v>84</v>
      </c>
      <c r="C255" t="s">
        <v>72</v>
      </c>
      <c r="D255" s="9">
        <v>3.7919800000000001</v>
      </c>
      <c r="E255" s="9">
        <v>646467.37</v>
      </c>
      <c r="F255" s="9">
        <v>67450.25</v>
      </c>
      <c r="G255" s="1">
        <v>45207</v>
      </c>
      <c r="H255">
        <v>2023</v>
      </c>
      <c r="I255" s="11">
        <f t="shared" si="3"/>
        <v>579017.12</v>
      </c>
    </row>
    <row r="256" spans="1:9" x14ac:dyDescent="0.3">
      <c r="A256" t="s">
        <v>58</v>
      </c>
      <c r="B256" t="s">
        <v>78</v>
      </c>
      <c r="C256" t="s">
        <v>24</v>
      </c>
      <c r="D256" s="9">
        <v>2.3102300000000002</v>
      </c>
      <c r="E256" s="9">
        <v>735988.68</v>
      </c>
      <c r="F256" s="9">
        <v>70268.45</v>
      </c>
      <c r="G256" s="1">
        <v>45113</v>
      </c>
      <c r="H256">
        <v>2023</v>
      </c>
      <c r="I256" s="11">
        <f t="shared" si="3"/>
        <v>665720.2300000001</v>
      </c>
    </row>
    <row r="257" spans="1:9" x14ac:dyDescent="0.3">
      <c r="A257" t="s">
        <v>58</v>
      </c>
      <c r="B257" t="s">
        <v>55</v>
      </c>
      <c r="C257" t="s">
        <v>72</v>
      </c>
      <c r="D257" s="9">
        <v>1.1796600000000002</v>
      </c>
      <c r="E257" s="9">
        <v>3659756.89</v>
      </c>
      <c r="F257" s="9">
        <v>69224.600000000006</v>
      </c>
      <c r="G257" s="1">
        <v>45115</v>
      </c>
      <c r="H257">
        <v>2023</v>
      </c>
      <c r="I257" s="11">
        <f t="shared" si="3"/>
        <v>3590532.29</v>
      </c>
    </row>
    <row r="258" spans="1:9" x14ac:dyDescent="0.3">
      <c r="A258" t="s">
        <v>54</v>
      </c>
      <c r="B258" t="s">
        <v>80</v>
      </c>
      <c r="C258" t="s">
        <v>34</v>
      </c>
      <c r="D258" s="9">
        <v>2.3691</v>
      </c>
      <c r="E258" s="9">
        <v>1004443.44</v>
      </c>
      <c r="F258" s="9">
        <v>18176.75</v>
      </c>
      <c r="G258" s="1">
        <v>45327</v>
      </c>
      <c r="H258">
        <v>2024</v>
      </c>
      <c r="I258" s="11">
        <f t="shared" si="3"/>
        <v>986266.69</v>
      </c>
    </row>
    <row r="259" spans="1:9" x14ac:dyDescent="0.3">
      <c r="A259" t="s">
        <v>86</v>
      </c>
      <c r="B259" t="s">
        <v>40</v>
      </c>
      <c r="C259" t="s">
        <v>72</v>
      </c>
      <c r="D259" s="9">
        <v>3.6618900000000001</v>
      </c>
      <c r="E259" s="9">
        <v>929435.29</v>
      </c>
      <c r="F259" s="9">
        <v>73255.41</v>
      </c>
      <c r="G259" s="1">
        <v>45202</v>
      </c>
      <c r="H259">
        <v>2023</v>
      </c>
      <c r="I259" s="11">
        <f t="shared" ref="I259:I322" si="4">E259-F259</f>
        <v>856179.88</v>
      </c>
    </row>
    <row r="260" spans="1:9" x14ac:dyDescent="0.3">
      <c r="A260" t="s">
        <v>90</v>
      </c>
      <c r="B260" t="s">
        <v>49</v>
      </c>
      <c r="C260" t="s">
        <v>24</v>
      </c>
      <c r="D260" s="9">
        <v>1.3028</v>
      </c>
      <c r="E260" s="9">
        <v>273164.84999999998</v>
      </c>
      <c r="F260" s="9">
        <v>48019.44</v>
      </c>
      <c r="G260" s="1">
        <v>45338</v>
      </c>
      <c r="H260">
        <v>2024</v>
      </c>
      <c r="I260" s="11">
        <f t="shared" si="4"/>
        <v>225145.40999999997</v>
      </c>
    </row>
    <row r="261" spans="1:9" x14ac:dyDescent="0.3">
      <c r="A261" t="s">
        <v>58</v>
      </c>
      <c r="B261" t="s">
        <v>78</v>
      </c>
      <c r="C261" t="s">
        <v>34</v>
      </c>
      <c r="D261" s="9">
        <v>4.4996599999999995</v>
      </c>
      <c r="E261" s="9">
        <v>523043.18</v>
      </c>
      <c r="F261" s="9">
        <v>86000.98</v>
      </c>
      <c r="G261" s="1">
        <v>45253</v>
      </c>
      <c r="H261">
        <v>2023</v>
      </c>
      <c r="I261" s="11">
        <f t="shared" si="4"/>
        <v>437042.2</v>
      </c>
    </row>
    <row r="262" spans="1:9" x14ac:dyDescent="0.3">
      <c r="A262" t="s">
        <v>31</v>
      </c>
      <c r="B262" t="s">
        <v>78</v>
      </c>
      <c r="C262" t="s">
        <v>72</v>
      </c>
      <c r="D262" s="9">
        <v>2.4813200000000002</v>
      </c>
      <c r="E262" s="9">
        <v>4361819.63</v>
      </c>
      <c r="F262" s="9">
        <v>71915.41</v>
      </c>
      <c r="G262" s="1">
        <v>45165</v>
      </c>
      <c r="H262">
        <v>2023</v>
      </c>
      <c r="I262" s="11">
        <f t="shared" si="4"/>
        <v>4289904.22</v>
      </c>
    </row>
    <row r="263" spans="1:9" x14ac:dyDescent="0.3">
      <c r="A263" t="s">
        <v>21</v>
      </c>
      <c r="B263" t="s">
        <v>80</v>
      </c>
      <c r="C263" t="s">
        <v>72</v>
      </c>
      <c r="D263" s="9">
        <v>1.2581199999999999</v>
      </c>
      <c r="E263" s="9">
        <v>1143276.29</v>
      </c>
      <c r="F263" s="9">
        <v>45991</v>
      </c>
      <c r="G263" s="1">
        <v>45175</v>
      </c>
      <c r="H263">
        <v>2023</v>
      </c>
      <c r="I263" s="11">
        <f t="shared" si="4"/>
        <v>1097285.29</v>
      </c>
    </row>
    <row r="264" spans="1:9" x14ac:dyDescent="0.3">
      <c r="A264" t="s">
        <v>86</v>
      </c>
      <c r="B264" t="s">
        <v>32</v>
      </c>
      <c r="C264" t="s">
        <v>34</v>
      </c>
      <c r="D264" s="9">
        <v>4.7015900000000004</v>
      </c>
      <c r="E264" s="9">
        <v>6501723.5</v>
      </c>
      <c r="F264" s="9">
        <v>15293.74</v>
      </c>
      <c r="G264" s="1">
        <v>45111</v>
      </c>
      <c r="H264">
        <v>2023</v>
      </c>
      <c r="I264" s="11">
        <f t="shared" si="4"/>
        <v>6486429.7599999998</v>
      </c>
    </row>
    <row r="265" spans="1:9" x14ac:dyDescent="0.3">
      <c r="A265" t="s">
        <v>58</v>
      </c>
      <c r="B265" t="s">
        <v>78</v>
      </c>
      <c r="C265" t="s">
        <v>24</v>
      </c>
      <c r="D265" s="9">
        <v>0.26262999999999997</v>
      </c>
      <c r="E265" s="9">
        <v>96020.68</v>
      </c>
      <c r="F265" s="9">
        <v>92305.07</v>
      </c>
      <c r="G265" s="1">
        <v>45278</v>
      </c>
      <c r="H265">
        <v>2023</v>
      </c>
      <c r="I265" s="11">
        <f t="shared" si="4"/>
        <v>3715.609999999986</v>
      </c>
    </row>
    <row r="266" spans="1:9" x14ac:dyDescent="0.3">
      <c r="A266" t="s">
        <v>65</v>
      </c>
      <c r="B266" t="s">
        <v>55</v>
      </c>
      <c r="C266" t="s">
        <v>24</v>
      </c>
      <c r="D266" s="9">
        <v>4.6654900000000001</v>
      </c>
      <c r="E266" s="9">
        <v>8903530.6099999994</v>
      </c>
      <c r="F266" s="9">
        <v>76315.850000000006</v>
      </c>
      <c r="G266" s="1">
        <v>45302</v>
      </c>
      <c r="H266">
        <v>2024</v>
      </c>
      <c r="I266" s="11">
        <f t="shared" si="4"/>
        <v>8827214.7599999998</v>
      </c>
    </row>
    <row r="267" spans="1:9" x14ac:dyDescent="0.3">
      <c r="A267" t="s">
        <v>48</v>
      </c>
      <c r="B267" t="s">
        <v>55</v>
      </c>
      <c r="C267" t="s">
        <v>34</v>
      </c>
      <c r="D267" s="9">
        <v>2.25007</v>
      </c>
      <c r="E267" s="9">
        <v>2395999.41</v>
      </c>
      <c r="F267" s="9">
        <v>45507.92</v>
      </c>
      <c r="G267" s="1">
        <v>45094</v>
      </c>
      <c r="H267">
        <v>2023</v>
      </c>
      <c r="I267" s="11">
        <f t="shared" si="4"/>
        <v>2350491.4900000002</v>
      </c>
    </row>
    <row r="268" spans="1:9" x14ac:dyDescent="0.3">
      <c r="A268" t="s">
        <v>86</v>
      </c>
      <c r="B268" t="s">
        <v>84</v>
      </c>
      <c r="C268" t="s">
        <v>34</v>
      </c>
      <c r="D268" s="9">
        <v>1.62399</v>
      </c>
      <c r="E268" s="9">
        <v>1326693.78</v>
      </c>
      <c r="F268" s="9">
        <v>25661.54</v>
      </c>
      <c r="G268" s="1">
        <v>45320</v>
      </c>
      <c r="H268">
        <v>2024</v>
      </c>
      <c r="I268" s="11">
        <f t="shared" si="4"/>
        <v>1301032.24</v>
      </c>
    </row>
    <row r="269" spans="1:9" x14ac:dyDescent="0.3">
      <c r="A269" t="s">
        <v>90</v>
      </c>
      <c r="B269" t="s">
        <v>80</v>
      </c>
      <c r="C269" t="s">
        <v>24</v>
      </c>
      <c r="D269" s="9">
        <v>0.88012999999999997</v>
      </c>
      <c r="E269" s="9">
        <v>221166.99</v>
      </c>
      <c r="F269" s="9">
        <v>28301.72</v>
      </c>
      <c r="G269" s="1">
        <v>45113</v>
      </c>
      <c r="H269">
        <v>2023</v>
      </c>
      <c r="I269" s="11">
        <f t="shared" si="4"/>
        <v>192865.27</v>
      </c>
    </row>
    <row r="270" spans="1:9" x14ac:dyDescent="0.3">
      <c r="A270" t="s">
        <v>39</v>
      </c>
      <c r="B270" t="s">
        <v>22</v>
      </c>
      <c r="C270" t="s">
        <v>34</v>
      </c>
      <c r="D270" s="9">
        <v>0.73272000000000004</v>
      </c>
      <c r="E270" s="9">
        <v>47393.5</v>
      </c>
      <c r="F270" s="9">
        <v>60552.65</v>
      </c>
      <c r="G270" s="1">
        <v>45175</v>
      </c>
      <c r="H270">
        <v>2023</v>
      </c>
      <c r="I270" s="11">
        <f t="shared" si="4"/>
        <v>-13159.150000000001</v>
      </c>
    </row>
    <row r="271" spans="1:9" x14ac:dyDescent="0.3">
      <c r="A271" t="s">
        <v>86</v>
      </c>
      <c r="B271" t="s">
        <v>55</v>
      </c>
      <c r="C271" t="s">
        <v>72</v>
      </c>
      <c r="D271" s="9">
        <v>2.5274999999999999</v>
      </c>
      <c r="E271" s="9">
        <v>3060204.49</v>
      </c>
      <c r="F271" s="9">
        <v>57194.79</v>
      </c>
      <c r="G271" s="1">
        <v>45033</v>
      </c>
      <c r="H271">
        <v>2023</v>
      </c>
      <c r="I271" s="11">
        <f t="shared" si="4"/>
        <v>3003009.7</v>
      </c>
    </row>
    <row r="272" spans="1:9" x14ac:dyDescent="0.3">
      <c r="A272" t="s">
        <v>21</v>
      </c>
      <c r="B272" t="s">
        <v>84</v>
      </c>
      <c r="C272" t="s">
        <v>34</v>
      </c>
      <c r="D272" s="9">
        <v>3.2231199999999998</v>
      </c>
      <c r="E272" s="9">
        <v>5768024.6399999997</v>
      </c>
      <c r="F272" s="9">
        <v>15181.7</v>
      </c>
      <c r="G272" s="1">
        <v>45347</v>
      </c>
      <c r="H272">
        <v>2024</v>
      </c>
      <c r="I272" s="11">
        <f t="shared" si="4"/>
        <v>5752842.9399999995</v>
      </c>
    </row>
    <row r="273" spans="1:9" x14ac:dyDescent="0.3">
      <c r="A273" t="s">
        <v>44</v>
      </c>
      <c r="B273" t="s">
        <v>63</v>
      </c>
      <c r="C273" t="s">
        <v>24</v>
      </c>
      <c r="D273" s="9">
        <v>3.9768000000000003</v>
      </c>
      <c r="E273" s="9">
        <v>924689.51</v>
      </c>
      <c r="F273" s="9">
        <v>57435.63</v>
      </c>
      <c r="G273" s="1">
        <v>45031</v>
      </c>
      <c r="H273">
        <v>2023</v>
      </c>
      <c r="I273" s="11">
        <f t="shared" si="4"/>
        <v>867253.88</v>
      </c>
    </row>
    <row r="274" spans="1:9" x14ac:dyDescent="0.3">
      <c r="A274" t="s">
        <v>54</v>
      </c>
      <c r="B274" t="s">
        <v>88</v>
      </c>
      <c r="C274" t="s">
        <v>34</v>
      </c>
      <c r="D274" s="9">
        <v>4.8731200000000001</v>
      </c>
      <c r="E274" s="9">
        <v>2632478.92</v>
      </c>
      <c r="F274" s="9">
        <v>8368.91</v>
      </c>
      <c r="G274" s="1">
        <v>45054</v>
      </c>
      <c r="H274">
        <v>2023</v>
      </c>
      <c r="I274" s="11">
        <f t="shared" si="4"/>
        <v>2624110.0099999998</v>
      </c>
    </row>
    <row r="275" spans="1:9" x14ac:dyDescent="0.3">
      <c r="A275" t="s">
        <v>48</v>
      </c>
      <c r="B275" t="s">
        <v>88</v>
      </c>
      <c r="C275" t="s">
        <v>72</v>
      </c>
      <c r="D275" s="9">
        <v>2.6627100000000001</v>
      </c>
      <c r="E275" s="9">
        <v>1227253.69</v>
      </c>
      <c r="F275" s="9">
        <v>2191.12</v>
      </c>
      <c r="G275" s="1">
        <v>45124</v>
      </c>
      <c r="H275">
        <v>2023</v>
      </c>
      <c r="I275" s="11">
        <f t="shared" si="4"/>
        <v>1225062.5699999998</v>
      </c>
    </row>
    <row r="276" spans="1:9" x14ac:dyDescent="0.3">
      <c r="A276" t="s">
        <v>86</v>
      </c>
      <c r="B276" t="s">
        <v>78</v>
      </c>
      <c r="C276" t="s">
        <v>34</v>
      </c>
      <c r="D276" s="9">
        <v>4.4767600000000005</v>
      </c>
      <c r="E276" s="9">
        <v>4214462.1500000004</v>
      </c>
      <c r="F276" s="9">
        <v>38474.29</v>
      </c>
      <c r="G276" s="1">
        <v>45361</v>
      </c>
      <c r="H276">
        <v>2024</v>
      </c>
      <c r="I276" s="11">
        <f t="shared" si="4"/>
        <v>4175987.8600000003</v>
      </c>
    </row>
    <row r="277" spans="1:9" x14ac:dyDescent="0.3">
      <c r="A277" t="s">
        <v>65</v>
      </c>
      <c r="B277" t="s">
        <v>22</v>
      </c>
      <c r="C277" t="s">
        <v>24</v>
      </c>
      <c r="D277" s="9">
        <v>3.59796</v>
      </c>
      <c r="E277" s="9">
        <v>2088379.75</v>
      </c>
      <c r="F277" s="9">
        <v>13834.29</v>
      </c>
      <c r="G277" s="1">
        <v>45057</v>
      </c>
      <c r="H277">
        <v>2023</v>
      </c>
      <c r="I277" s="11">
        <f t="shared" si="4"/>
        <v>2074545.46</v>
      </c>
    </row>
    <row r="278" spans="1:9" x14ac:dyDescent="0.3">
      <c r="A278" t="s">
        <v>65</v>
      </c>
      <c r="B278" t="s">
        <v>80</v>
      </c>
      <c r="C278" t="s">
        <v>72</v>
      </c>
      <c r="D278" s="9">
        <v>3.7497199999999999</v>
      </c>
      <c r="E278" s="9">
        <v>7489928.0899999999</v>
      </c>
      <c r="F278" s="9">
        <v>60364.71</v>
      </c>
      <c r="G278" s="1">
        <v>45285</v>
      </c>
      <c r="H278">
        <v>2023</v>
      </c>
      <c r="I278" s="11">
        <f t="shared" si="4"/>
        <v>7429563.3799999999</v>
      </c>
    </row>
    <row r="279" spans="1:9" x14ac:dyDescent="0.3">
      <c r="A279" t="s">
        <v>86</v>
      </c>
      <c r="B279" t="s">
        <v>78</v>
      </c>
      <c r="C279" t="s">
        <v>72</v>
      </c>
      <c r="D279" s="9">
        <v>2.96977</v>
      </c>
      <c r="E279" s="9">
        <v>5329189.9000000004</v>
      </c>
      <c r="F279" s="9">
        <v>92980.35</v>
      </c>
      <c r="G279" s="1">
        <v>45354</v>
      </c>
      <c r="H279">
        <v>2024</v>
      </c>
      <c r="I279" s="11">
        <f t="shared" si="4"/>
        <v>5236209.5500000007</v>
      </c>
    </row>
    <row r="280" spans="1:9" x14ac:dyDescent="0.3">
      <c r="A280" t="s">
        <v>65</v>
      </c>
      <c r="B280" t="s">
        <v>40</v>
      </c>
      <c r="C280" t="s">
        <v>34</v>
      </c>
      <c r="D280" s="9">
        <v>4.6994899999999999</v>
      </c>
      <c r="E280" s="9">
        <v>1263322.54</v>
      </c>
      <c r="F280" s="9">
        <v>36849.47</v>
      </c>
      <c r="G280" s="1">
        <v>45184</v>
      </c>
      <c r="H280">
        <v>2023</v>
      </c>
      <c r="I280" s="11">
        <f t="shared" si="4"/>
        <v>1226473.07</v>
      </c>
    </row>
    <row r="281" spans="1:9" x14ac:dyDescent="0.3">
      <c r="A281" t="s">
        <v>39</v>
      </c>
      <c r="B281" t="s">
        <v>78</v>
      </c>
      <c r="C281" t="s">
        <v>24</v>
      </c>
      <c r="D281" s="9">
        <v>1.1257699999999999</v>
      </c>
      <c r="E281" s="9">
        <v>262421.49</v>
      </c>
      <c r="F281" s="9">
        <v>74836.399999999994</v>
      </c>
      <c r="G281" s="1">
        <v>45311</v>
      </c>
      <c r="H281">
        <v>2024</v>
      </c>
      <c r="I281" s="11">
        <f t="shared" si="4"/>
        <v>187585.09</v>
      </c>
    </row>
    <row r="282" spans="1:9" x14ac:dyDescent="0.3">
      <c r="A282" t="s">
        <v>31</v>
      </c>
      <c r="B282" t="s">
        <v>78</v>
      </c>
      <c r="C282" t="s">
        <v>24</v>
      </c>
      <c r="D282" s="9">
        <v>0.58928000000000003</v>
      </c>
      <c r="E282" s="9">
        <v>418731.29</v>
      </c>
      <c r="F282" s="9">
        <v>55714.77</v>
      </c>
      <c r="G282" s="1">
        <v>45196</v>
      </c>
      <c r="H282">
        <v>2023</v>
      </c>
      <c r="I282" s="11">
        <f t="shared" si="4"/>
        <v>363016.51999999996</v>
      </c>
    </row>
    <row r="283" spans="1:9" x14ac:dyDescent="0.3">
      <c r="A283" t="s">
        <v>86</v>
      </c>
      <c r="B283" t="s">
        <v>40</v>
      </c>
      <c r="C283" t="s">
        <v>34</v>
      </c>
      <c r="D283" s="9">
        <v>4.0079000000000002</v>
      </c>
      <c r="E283" s="9">
        <v>1196703.23</v>
      </c>
      <c r="F283" s="9">
        <v>98272.89</v>
      </c>
      <c r="G283" s="1">
        <v>45090</v>
      </c>
      <c r="H283">
        <v>2023</v>
      </c>
      <c r="I283" s="11">
        <f t="shared" si="4"/>
        <v>1098430.3400000001</v>
      </c>
    </row>
    <row r="284" spans="1:9" x14ac:dyDescent="0.3">
      <c r="A284" t="s">
        <v>21</v>
      </c>
      <c r="B284" t="s">
        <v>84</v>
      </c>
      <c r="C284" t="s">
        <v>72</v>
      </c>
      <c r="D284" s="9">
        <v>3.7637399999999999</v>
      </c>
      <c r="E284" s="9">
        <v>8895153.4900000002</v>
      </c>
      <c r="F284" s="9">
        <v>94395.1</v>
      </c>
      <c r="G284" s="1">
        <v>45149</v>
      </c>
      <c r="H284">
        <v>2023</v>
      </c>
      <c r="I284" s="11">
        <f t="shared" si="4"/>
        <v>8800758.3900000006</v>
      </c>
    </row>
    <row r="285" spans="1:9" x14ac:dyDescent="0.3">
      <c r="A285" t="s">
        <v>54</v>
      </c>
      <c r="B285" t="s">
        <v>40</v>
      </c>
      <c r="C285" t="s">
        <v>24</v>
      </c>
      <c r="D285" s="9">
        <v>4.6060600000000003</v>
      </c>
      <c r="E285" s="9">
        <v>13277973.91</v>
      </c>
      <c r="F285" s="9">
        <v>51230.93</v>
      </c>
      <c r="G285" s="1">
        <v>45243</v>
      </c>
      <c r="H285">
        <v>2023</v>
      </c>
      <c r="I285" s="11">
        <f t="shared" si="4"/>
        <v>13226742.98</v>
      </c>
    </row>
    <row r="286" spans="1:9" x14ac:dyDescent="0.3">
      <c r="A286" t="s">
        <v>31</v>
      </c>
      <c r="B286" t="s">
        <v>22</v>
      </c>
      <c r="C286" t="s">
        <v>72</v>
      </c>
      <c r="D286" s="9">
        <v>1.72197</v>
      </c>
      <c r="E286" s="9">
        <v>1307601.17</v>
      </c>
      <c r="F286" s="9">
        <v>98213.78</v>
      </c>
      <c r="G286" s="1">
        <v>45201</v>
      </c>
      <c r="H286">
        <v>2023</v>
      </c>
      <c r="I286" s="11">
        <f t="shared" si="4"/>
        <v>1209387.3899999999</v>
      </c>
    </row>
    <row r="287" spans="1:9" x14ac:dyDescent="0.3">
      <c r="A287" t="s">
        <v>86</v>
      </c>
      <c r="B287" t="s">
        <v>80</v>
      </c>
      <c r="C287" t="s">
        <v>72</v>
      </c>
      <c r="D287" s="9">
        <v>1.20784</v>
      </c>
      <c r="E287" s="9">
        <v>1444855.05</v>
      </c>
      <c r="F287" s="9">
        <v>55971.47</v>
      </c>
      <c r="G287" s="1">
        <v>45058</v>
      </c>
      <c r="H287">
        <v>2023</v>
      </c>
      <c r="I287" s="11">
        <f t="shared" si="4"/>
        <v>1388883.58</v>
      </c>
    </row>
    <row r="288" spans="1:9" x14ac:dyDescent="0.3">
      <c r="A288" t="s">
        <v>86</v>
      </c>
      <c r="B288" t="s">
        <v>22</v>
      </c>
      <c r="C288" t="s">
        <v>24</v>
      </c>
      <c r="D288" s="9">
        <v>2.34707</v>
      </c>
      <c r="E288" s="9">
        <v>5737524.3399999999</v>
      </c>
      <c r="F288" s="9">
        <v>46322.7</v>
      </c>
      <c r="G288" s="1">
        <v>45318</v>
      </c>
      <c r="H288">
        <v>2024</v>
      </c>
      <c r="I288" s="11">
        <f t="shared" si="4"/>
        <v>5691201.6399999997</v>
      </c>
    </row>
    <row r="289" spans="1:9" x14ac:dyDescent="0.3">
      <c r="A289" t="s">
        <v>90</v>
      </c>
      <c r="B289" t="s">
        <v>78</v>
      </c>
      <c r="C289" t="s">
        <v>24</v>
      </c>
      <c r="D289" s="9">
        <v>4.4956300000000002</v>
      </c>
      <c r="E289" s="9">
        <v>6752526.1699999999</v>
      </c>
      <c r="F289" s="9">
        <v>55118.239999999998</v>
      </c>
      <c r="G289" s="1">
        <v>45329</v>
      </c>
      <c r="H289">
        <v>2024</v>
      </c>
      <c r="I289" s="11">
        <f t="shared" si="4"/>
        <v>6697407.9299999997</v>
      </c>
    </row>
    <row r="290" spans="1:9" x14ac:dyDescent="0.3">
      <c r="A290" t="s">
        <v>21</v>
      </c>
      <c r="B290" t="s">
        <v>49</v>
      </c>
      <c r="C290" t="s">
        <v>34</v>
      </c>
      <c r="D290" s="9">
        <v>4.9664399999999995</v>
      </c>
      <c r="E290" s="9">
        <v>6933509.3099999996</v>
      </c>
      <c r="F290" s="9">
        <v>69434.33</v>
      </c>
      <c r="G290" s="1">
        <v>45287</v>
      </c>
      <c r="H290">
        <v>2023</v>
      </c>
      <c r="I290" s="11">
        <f t="shared" si="4"/>
        <v>6864074.9799999995</v>
      </c>
    </row>
    <row r="291" spans="1:9" x14ac:dyDescent="0.3">
      <c r="A291" t="s">
        <v>48</v>
      </c>
      <c r="B291" t="s">
        <v>63</v>
      </c>
      <c r="C291" t="s">
        <v>24</v>
      </c>
      <c r="D291" s="9">
        <v>3.7772299999999999</v>
      </c>
      <c r="E291" s="9">
        <v>2251241.92</v>
      </c>
      <c r="F291" s="9">
        <v>35324.97</v>
      </c>
      <c r="G291" s="1">
        <v>45299</v>
      </c>
      <c r="H291">
        <v>2024</v>
      </c>
      <c r="I291" s="11">
        <f t="shared" si="4"/>
        <v>2215916.9499999997</v>
      </c>
    </row>
    <row r="292" spans="1:9" x14ac:dyDescent="0.3">
      <c r="A292" t="s">
        <v>86</v>
      </c>
      <c r="B292" t="s">
        <v>22</v>
      </c>
      <c r="C292" t="s">
        <v>72</v>
      </c>
      <c r="D292" s="9">
        <v>3.7543800000000003</v>
      </c>
      <c r="E292" s="9">
        <v>8616915.9399999995</v>
      </c>
      <c r="F292" s="9">
        <v>46814.07</v>
      </c>
      <c r="G292" s="1">
        <v>45130</v>
      </c>
      <c r="H292">
        <v>2023</v>
      </c>
      <c r="I292" s="11">
        <f t="shared" si="4"/>
        <v>8570101.8699999992</v>
      </c>
    </row>
    <row r="293" spans="1:9" x14ac:dyDescent="0.3">
      <c r="A293" t="s">
        <v>65</v>
      </c>
      <c r="B293" t="s">
        <v>22</v>
      </c>
      <c r="C293" t="s">
        <v>72</v>
      </c>
      <c r="D293" s="9">
        <v>3.8401799999999997</v>
      </c>
      <c r="E293" s="9">
        <v>6388697.0199999996</v>
      </c>
      <c r="F293" s="9">
        <v>46563.24</v>
      </c>
      <c r="G293" s="1">
        <v>45237</v>
      </c>
      <c r="H293">
        <v>2023</v>
      </c>
      <c r="I293" s="11">
        <f t="shared" si="4"/>
        <v>6342133.7799999993</v>
      </c>
    </row>
    <row r="294" spans="1:9" x14ac:dyDescent="0.3">
      <c r="A294" t="s">
        <v>21</v>
      </c>
      <c r="B294" t="s">
        <v>84</v>
      </c>
      <c r="C294" t="s">
        <v>24</v>
      </c>
      <c r="D294" s="9">
        <v>3.6345700000000001</v>
      </c>
      <c r="E294" s="9">
        <v>6778849.5899999999</v>
      </c>
      <c r="F294" s="9">
        <v>32558.240000000002</v>
      </c>
      <c r="G294" s="1">
        <v>45373</v>
      </c>
      <c r="H294">
        <v>2024</v>
      </c>
      <c r="I294" s="11">
        <f t="shared" si="4"/>
        <v>6746291.3499999996</v>
      </c>
    </row>
    <row r="295" spans="1:9" x14ac:dyDescent="0.3">
      <c r="A295" t="s">
        <v>48</v>
      </c>
      <c r="B295" t="s">
        <v>88</v>
      </c>
      <c r="C295" t="s">
        <v>34</v>
      </c>
      <c r="D295" s="9">
        <v>0.51687000000000005</v>
      </c>
      <c r="E295" s="9">
        <v>587110.56999999995</v>
      </c>
      <c r="F295" s="9">
        <v>48000.18</v>
      </c>
      <c r="G295" s="1">
        <v>45030</v>
      </c>
      <c r="H295">
        <v>2023</v>
      </c>
      <c r="I295" s="11">
        <f t="shared" si="4"/>
        <v>539110.3899999999</v>
      </c>
    </row>
    <row r="296" spans="1:9" x14ac:dyDescent="0.3">
      <c r="A296" t="s">
        <v>86</v>
      </c>
      <c r="B296" t="s">
        <v>32</v>
      </c>
      <c r="C296" t="s">
        <v>34</v>
      </c>
      <c r="D296" s="9">
        <v>4.3465699999999998</v>
      </c>
      <c r="E296" s="9">
        <v>8223303.5999999996</v>
      </c>
      <c r="F296" s="9">
        <v>15071.92</v>
      </c>
      <c r="G296" s="1">
        <v>45298</v>
      </c>
      <c r="H296">
        <v>2024</v>
      </c>
      <c r="I296" s="11">
        <f t="shared" si="4"/>
        <v>8208231.6799999997</v>
      </c>
    </row>
    <row r="297" spans="1:9" x14ac:dyDescent="0.3">
      <c r="A297" t="s">
        <v>31</v>
      </c>
      <c r="B297" t="s">
        <v>32</v>
      </c>
      <c r="C297" t="s">
        <v>72</v>
      </c>
      <c r="D297" s="9">
        <v>4.7242799999999994</v>
      </c>
      <c r="E297" s="9">
        <v>91233.88</v>
      </c>
      <c r="F297" s="9">
        <v>54362.48</v>
      </c>
      <c r="G297" s="1">
        <v>45221</v>
      </c>
      <c r="H297">
        <v>2023</v>
      </c>
      <c r="I297" s="11">
        <f t="shared" si="4"/>
        <v>36871.4</v>
      </c>
    </row>
    <row r="298" spans="1:9" x14ac:dyDescent="0.3">
      <c r="A298" t="s">
        <v>58</v>
      </c>
      <c r="B298" t="s">
        <v>22</v>
      </c>
      <c r="C298" t="s">
        <v>72</v>
      </c>
      <c r="D298" s="9">
        <v>3.5209999999999999</v>
      </c>
      <c r="E298" s="9">
        <v>2377567.9300000002</v>
      </c>
      <c r="F298" s="9">
        <v>95599.42</v>
      </c>
      <c r="G298" s="1">
        <v>45381</v>
      </c>
      <c r="H298">
        <v>2024</v>
      </c>
      <c r="I298" s="11">
        <f t="shared" si="4"/>
        <v>2281968.5100000002</v>
      </c>
    </row>
    <row r="299" spans="1:9" x14ac:dyDescent="0.3">
      <c r="A299" t="s">
        <v>48</v>
      </c>
      <c r="B299" t="s">
        <v>40</v>
      </c>
      <c r="C299" t="s">
        <v>34</v>
      </c>
      <c r="D299" s="9">
        <v>4.4293000000000005</v>
      </c>
      <c r="E299" s="9">
        <v>1410403.4</v>
      </c>
      <c r="F299" s="9">
        <v>38800.639999999999</v>
      </c>
      <c r="G299" s="1">
        <v>45267</v>
      </c>
      <c r="H299">
        <v>2023</v>
      </c>
      <c r="I299" s="11">
        <f t="shared" si="4"/>
        <v>1371602.76</v>
      </c>
    </row>
    <row r="300" spans="1:9" x14ac:dyDescent="0.3">
      <c r="A300" t="s">
        <v>65</v>
      </c>
      <c r="B300" t="s">
        <v>49</v>
      </c>
      <c r="C300" t="s">
        <v>34</v>
      </c>
      <c r="D300" s="9">
        <v>2.20885</v>
      </c>
      <c r="E300" s="9">
        <v>1809263.73</v>
      </c>
      <c r="F300" s="9">
        <v>52498.53</v>
      </c>
      <c r="G300" s="1">
        <v>45035</v>
      </c>
      <c r="H300">
        <v>2023</v>
      </c>
      <c r="I300" s="11">
        <f t="shared" si="4"/>
        <v>1756765.2</v>
      </c>
    </row>
    <row r="301" spans="1:9" x14ac:dyDescent="0.3">
      <c r="A301" t="s">
        <v>58</v>
      </c>
      <c r="B301" t="s">
        <v>40</v>
      </c>
      <c r="C301" t="s">
        <v>72</v>
      </c>
      <c r="D301" s="9">
        <v>1.7358399999999998</v>
      </c>
      <c r="E301" s="9">
        <v>212076.25</v>
      </c>
      <c r="F301" s="9">
        <v>73511.64</v>
      </c>
      <c r="G301" s="1">
        <v>45255</v>
      </c>
      <c r="H301">
        <v>2023</v>
      </c>
      <c r="I301" s="11">
        <f t="shared" si="4"/>
        <v>138564.60999999999</v>
      </c>
    </row>
    <row r="302" spans="1:9" x14ac:dyDescent="0.3">
      <c r="A302" t="s">
        <v>90</v>
      </c>
      <c r="B302" t="s">
        <v>32</v>
      </c>
      <c r="C302" t="s">
        <v>34</v>
      </c>
      <c r="D302" s="9">
        <v>2.5367299999999999</v>
      </c>
      <c r="E302" s="9">
        <v>2276962.25</v>
      </c>
      <c r="F302" s="9">
        <v>63593.32</v>
      </c>
      <c r="G302" s="1">
        <v>45320</v>
      </c>
      <c r="H302">
        <v>2024</v>
      </c>
      <c r="I302" s="11">
        <f t="shared" si="4"/>
        <v>2213368.9300000002</v>
      </c>
    </row>
    <row r="303" spans="1:9" x14ac:dyDescent="0.3">
      <c r="A303" t="s">
        <v>58</v>
      </c>
      <c r="B303" t="s">
        <v>22</v>
      </c>
      <c r="C303" t="s">
        <v>24</v>
      </c>
      <c r="D303" s="9">
        <v>2.33839</v>
      </c>
      <c r="E303" s="9">
        <v>835218.89</v>
      </c>
      <c r="F303" s="9">
        <v>87818.14</v>
      </c>
      <c r="G303" s="1">
        <v>45270</v>
      </c>
      <c r="H303">
        <v>2023</v>
      </c>
      <c r="I303" s="11">
        <f t="shared" si="4"/>
        <v>747400.75</v>
      </c>
    </row>
    <row r="304" spans="1:9" x14ac:dyDescent="0.3">
      <c r="A304" t="s">
        <v>44</v>
      </c>
      <c r="B304" t="s">
        <v>84</v>
      </c>
      <c r="C304" t="s">
        <v>24</v>
      </c>
      <c r="D304" s="9">
        <v>3.9605900000000003</v>
      </c>
      <c r="E304" s="9">
        <v>3675669.12</v>
      </c>
      <c r="F304" s="9">
        <v>21283.89</v>
      </c>
      <c r="G304" s="1">
        <v>45325</v>
      </c>
      <c r="H304">
        <v>2024</v>
      </c>
      <c r="I304" s="11">
        <f t="shared" si="4"/>
        <v>3654385.23</v>
      </c>
    </row>
    <row r="305" spans="1:9" x14ac:dyDescent="0.3">
      <c r="A305" t="s">
        <v>31</v>
      </c>
      <c r="B305" t="s">
        <v>32</v>
      </c>
      <c r="C305" t="s">
        <v>24</v>
      </c>
      <c r="D305" s="9">
        <v>1.81534</v>
      </c>
      <c r="E305" s="9">
        <v>4510165.03</v>
      </c>
      <c r="F305" s="9">
        <v>9966.52</v>
      </c>
      <c r="G305" s="1">
        <v>45152</v>
      </c>
      <c r="H305">
        <v>2023</v>
      </c>
      <c r="I305" s="11">
        <f t="shared" si="4"/>
        <v>4500198.5100000007</v>
      </c>
    </row>
    <row r="306" spans="1:9" x14ac:dyDescent="0.3">
      <c r="A306" t="s">
        <v>90</v>
      </c>
      <c r="B306" t="s">
        <v>22</v>
      </c>
      <c r="C306" t="s">
        <v>34</v>
      </c>
      <c r="D306" s="9">
        <v>2.19312</v>
      </c>
      <c r="E306" s="9">
        <v>4553290.83</v>
      </c>
      <c r="F306" s="9">
        <v>72975.429999999993</v>
      </c>
      <c r="G306" s="1">
        <v>45283</v>
      </c>
      <c r="H306">
        <v>2023</v>
      </c>
      <c r="I306" s="11">
        <f t="shared" si="4"/>
        <v>4480315.4000000004</v>
      </c>
    </row>
    <row r="307" spans="1:9" x14ac:dyDescent="0.3">
      <c r="A307" t="s">
        <v>65</v>
      </c>
      <c r="B307" t="s">
        <v>40</v>
      </c>
      <c r="C307" t="s">
        <v>72</v>
      </c>
      <c r="D307" s="9">
        <v>2.9341500000000003</v>
      </c>
      <c r="E307" s="9">
        <v>4701833.95</v>
      </c>
      <c r="F307" s="9">
        <v>21196.74</v>
      </c>
      <c r="G307" s="1">
        <v>45233</v>
      </c>
      <c r="H307">
        <v>2023</v>
      </c>
      <c r="I307" s="11">
        <f t="shared" si="4"/>
        <v>4680637.21</v>
      </c>
    </row>
    <row r="308" spans="1:9" x14ac:dyDescent="0.3">
      <c r="A308" t="s">
        <v>48</v>
      </c>
      <c r="B308" t="s">
        <v>80</v>
      </c>
      <c r="C308" t="s">
        <v>72</v>
      </c>
      <c r="D308" s="9">
        <v>2.5028899999999998</v>
      </c>
      <c r="E308" s="9">
        <v>6381765.5499999998</v>
      </c>
      <c r="F308" s="9">
        <v>20371.04</v>
      </c>
      <c r="G308" s="1">
        <v>45237</v>
      </c>
      <c r="H308">
        <v>2023</v>
      </c>
      <c r="I308" s="11">
        <f t="shared" si="4"/>
        <v>6361394.5099999998</v>
      </c>
    </row>
    <row r="309" spans="1:9" x14ac:dyDescent="0.3">
      <c r="A309" t="s">
        <v>86</v>
      </c>
      <c r="B309" t="s">
        <v>32</v>
      </c>
      <c r="C309" t="s">
        <v>24</v>
      </c>
      <c r="D309" s="9">
        <v>2.23339</v>
      </c>
      <c r="E309" s="9">
        <v>1777773.53</v>
      </c>
      <c r="F309" s="9">
        <v>89787.75</v>
      </c>
      <c r="G309" s="1">
        <v>45191</v>
      </c>
      <c r="H309">
        <v>2023</v>
      </c>
      <c r="I309" s="11">
        <f t="shared" si="4"/>
        <v>1687985.78</v>
      </c>
    </row>
    <row r="310" spans="1:9" x14ac:dyDescent="0.3">
      <c r="A310" t="s">
        <v>58</v>
      </c>
      <c r="B310" t="s">
        <v>22</v>
      </c>
      <c r="C310" t="s">
        <v>34</v>
      </c>
      <c r="D310" s="9">
        <v>0.51746999999999999</v>
      </c>
      <c r="E310" s="9">
        <v>236503.14</v>
      </c>
      <c r="F310" s="9">
        <v>10180.219999999999</v>
      </c>
      <c r="G310" s="1">
        <v>45072</v>
      </c>
      <c r="H310">
        <v>2023</v>
      </c>
      <c r="I310" s="11">
        <f t="shared" si="4"/>
        <v>226322.92</v>
      </c>
    </row>
    <row r="311" spans="1:9" x14ac:dyDescent="0.3">
      <c r="A311" t="s">
        <v>54</v>
      </c>
      <c r="B311" t="s">
        <v>80</v>
      </c>
      <c r="C311" t="s">
        <v>24</v>
      </c>
      <c r="D311" s="9">
        <v>0.57374999999999998</v>
      </c>
      <c r="E311" s="9">
        <v>1610964.52</v>
      </c>
      <c r="F311" s="9">
        <v>63062.99</v>
      </c>
      <c r="G311" s="1">
        <v>45327</v>
      </c>
      <c r="H311">
        <v>2024</v>
      </c>
      <c r="I311" s="11">
        <f t="shared" si="4"/>
        <v>1547901.53</v>
      </c>
    </row>
    <row r="312" spans="1:9" x14ac:dyDescent="0.3">
      <c r="A312" t="s">
        <v>39</v>
      </c>
      <c r="B312" t="s">
        <v>63</v>
      </c>
      <c r="C312" t="s">
        <v>24</v>
      </c>
      <c r="D312" s="9">
        <v>1.1837800000000001</v>
      </c>
      <c r="E312" s="9">
        <v>1172998.1299999999</v>
      </c>
      <c r="F312" s="9">
        <v>26897.32</v>
      </c>
      <c r="G312" s="1">
        <v>45237</v>
      </c>
      <c r="H312">
        <v>2023</v>
      </c>
      <c r="I312" s="11">
        <f t="shared" si="4"/>
        <v>1146100.8099999998</v>
      </c>
    </row>
    <row r="313" spans="1:9" x14ac:dyDescent="0.3">
      <c r="A313" t="s">
        <v>39</v>
      </c>
      <c r="B313" t="s">
        <v>78</v>
      </c>
      <c r="C313" t="s">
        <v>72</v>
      </c>
      <c r="D313" s="9">
        <v>1.9437</v>
      </c>
      <c r="E313" s="9">
        <v>5116216.47</v>
      </c>
      <c r="F313" s="9">
        <v>69245.399999999994</v>
      </c>
      <c r="G313" s="1">
        <v>45123</v>
      </c>
      <c r="H313">
        <v>2023</v>
      </c>
      <c r="I313" s="11">
        <f t="shared" si="4"/>
        <v>5046971.0699999994</v>
      </c>
    </row>
    <row r="314" spans="1:9" x14ac:dyDescent="0.3">
      <c r="A314" t="s">
        <v>44</v>
      </c>
      <c r="B314" t="s">
        <v>32</v>
      </c>
      <c r="C314" t="s">
        <v>24</v>
      </c>
      <c r="D314" s="9">
        <v>0.16255</v>
      </c>
      <c r="E314" s="9">
        <v>30309.24</v>
      </c>
      <c r="F314" s="9">
        <v>66486.570000000007</v>
      </c>
      <c r="G314" s="1">
        <v>45251</v>
      </c>
      <c r="H314">
        <v>2023</v>
      </c>
      <c r="I314" s="11">
        <f t="shared" si="4"/>
        <v>-36177.33</v>
      </c>
    </row>
    <row r="315" spans="1:9" x14ac:dyDescent="0.3">
      <c r="A315" t="s">
        <v>39</v>
      </c>
      <c r="B315" t="s">
        <v>55</v>
      </c>
      <c r="C315" t="s">
        <v>24</v>
      </c>
      <c r="D315" s="9">
        <v>2.1584899999999996</v>
      </c>
      <c r="E315" s="9">
        <v>1572554.94</v>
      </c>
      <c r="F315" s="9">
        <v>20875.689999999999</v>
      </c>
      <c r="G315" s="1">
        <v>45282</v>
      </c>
      <c r="H315">
        <v>2023</v>
      </c>
      <c r="I315" s="11">
        <f t="shared" si="4"/>
        <v>1551679.25</v>
      </c>
    </row>
    <row r="316" spans="1:9" x14ac:dyDescent="0.3">
      <c r="A316" t="s">
        <v>54</v>
      </c>
      <c r="B316" t="s">
        <v>63</v>
      </c>
      <c r="C316" t="s">
        <v>24</v>
      </c>
      <c r="D316" s="9">
        <v>0.13572999999999999</v>
      </c>
      <c r="E316" s="9">
        <v>150425.26999999999</v>
      </c>
      <c r="F316" s="9">
        <v>47997.14</v>
      </c>
      <c r="G316" s="1">
        <v>45089</v>
      </c>
      <c r="H316">
        <v>2023</v>
      </c>
      <c r="I316" s="11">
        <f t="shared" si="4"/>
        <v>102428.12999999999</v>
      </c>
    </row>
    <row r="317" spans="1:9" x14ac:dyDescent="0.3">
      <c r="A317" t="s">
        <v>54</v>
      </c>
      <c r="B317" t="s">
        <v>22</v>
      </c>
      <c r="C317" t="s">
        <v>34</v>
      </c>
      <c r="D317" s="9">
        <v>2.5301900000000002</v>
      </c>
      <c r="E317" s="9">
        <v>7978668.25</v>
      </c>
      <c r="F317" s="9">
        <v>1979.2</v>
      </c>
      <c r="G317" s="1">
        <v>45148</v>
      </c>
      <c r="H317">
        <v>2023</v>
      </c>
      <c r="I317" s="11">
        <f t="shared" si="4"/>
        <v>7976689.0499999998</v>
      </c>
    </row>
    <row r="318" spans="1:9" x14ac:dyDescent="0.3">
      <c r="A318" t="s">
        <v>86</v>
      </c>
      <c r="B318" t="s">
        <v>32</v>
      </c>
      <c r="C318" t="s">
        <v>72</v>
      </c>
      <c r="D318" s="9">
        <v>4.8010299999999999</v>
      </c>
      <c r="E318" s="9">
        <v>5325335.12</v>
      </c>
      <c r="F318" s="9">
        <v>17171.89</v>
      </c>
      <c r="G318" s="1">
        <v>45036</v>
      </c>
      <c r="H318">
        <v>2023</v>
      </c>
      <c r="I318" s="11">
        <f t="shared" si="4"/>
        <v>5308163.2300000004</v>
      </c>
    </row>
    <row r="319" spans="1:9" x14ac:dyDescent="0.3">
      <c r="A319" t="s">
        <v>54</v>
      </c>
      <c r="B319" t="s">
        <v>32</v>
      </c>
      <c r="C319" t="s">
        <v>24</v>
      </c>
      <c r="D319" s="9">
        <v>0.77661000000000002</v>
      </c>
      <c r="E319" s="9">
        <v>2510252.04</v>
      </c>
      <c r="F319" s="9">
        <v>0</v>
      </c>
      <c r="G319" s="1">
        <v>45316</v>
      </c>
      <c r="H319">
        <v>2024</v>
      </c>
      <c r="I319" s="11">
        <f t="shared" si="4"/>
        <v>2510252.04</v>
      </c>
    </row>
    <row r="320" spans="1:9" x14ac:dyDescent="0.3">
      <c r="A320" t="s">
        <v>39</v>
      </c>
      <c r="B320" t="s">
        <v>32</v>
      </c>
      <c r="C320" t="s">
        <v>34</v>
      </c>
      <c r="D320" s="9">
        <v>1.5134400000000001</v>
      </c>
      <c r="E320" s="9">
        <v>1723981.3</v>
      </c>
      <c r="F320" s="9">
        <v>43210.78</v>
      </c>
      <c r="G320" s="1">
        <v>45247</v>
      </c>
      <c r="H320">
        <v>2023</v>
      </c>
      <c r="I320" s="11">
        <f t="shared" si="4"/>
        <v>1680770.52</v>
      </c>
    </row>
    <row r="321" spans="1:9" x14ac:dyDescent="0.3">
      <c r="A321" t="s">
        <v>39</v>
      </c>
      <c r="B321" t="s">
        <v>32</v>
      </c>
      <c r="C321" t="s">
        <v>72</v>
      </c>
      <c r="D321" s="9">
        <v>3.52684</v>
      </c>
      <c r="E321" s="9">
        <v>3521681.64</v>
      </c>
      <c r="F321" s="9">
        <v>47891.29</v>
      </c>
      <c r="G321" s="1">
        <v>45141</v>
      </c>
      <c r="H321">
        <v>2023</v>
      </c>
      <c r="I321" s="11">
        <f t="shared" si="4"/>
        <v>3473790.35</v>
      </c>
    </row>
    <row r="322" spans="1:9" x14ac:dyDescent="0.3">
      <c r="A322" t="s">
        <v>31</v>
      </c>
      <c r="B322" t="s">
        <v>80</v>
      </c>
      <c r="C322" t="s">
        <v>34</v>
      </c>
      <c r="D322" s="9">
        <v>3.2177800000000003</v>
      </c>
      <c r="E322" s="9">
        <v>297816.8</v>
      </c>
      <c r="F322" s="9">
        <v>54824.08</v>
      </c>
      <c r="G322" s="1">
        <v>45367</v>
      </c>
      <c r="H322">
        <v>2024</v>
      </c>
      <c r="I322" s="11">
        <f t="shared" si="4"/>
        <v>242992.71999999997</v>
      </c>
    </row>
    <row r="323" spans="1:9" x14ac:dyDescent="0.3">
      <c r="A323" t="s">
        <v>86</v>
      </c>
      <c r="B323" t="s">
        <v>88</v>
      </c>
      <c r="C323" t="s">
        <v>24</v>
      </c>
      <c r="D323" s="9">
        <v>2.8220399999999999</v>
      </c>
      <c r="E323" s="9">
        <v>2011947.46</v>
      </c>
      <c r="F323" s="9">
        <v>56458.31</v>
      </c>
      <c r="G323" s="1">
        <v>45171</v>
      </c>
      <c r="H323">
        <v>2023</v>
      </c>
      <c r="I323" s="11">
        <f t="shared" ref="I323:I363" si="5">E323-F323</f>
        <v>1955489.15</v>
      </c>
    </row>
    <row r="324" spans="1:9" x14ac:dyDescent="0.3">
      <c r="A324" t="s">
        <v>39</v>
      </c>
      <c r="B324" t="s">
        <v>55</v>
      </c>
      <c r="C324" t="s">
        <v>34</v>
      </c>
      <c r="D324" s="9">
        <v>0.91148000000000007</v>
      </c>
      <c r="E324" s="9">
        <v>963854.1</v>
      </c>
      <c r="F324" s="9">
        <v>41475.94</v>
      </c>
      <c r="G324" s="1">
        <v>45273</v>
      </c>
      <c r="H324">
        <v>2023</v>
      </c>
      <c r="I324" s="11">
        <f t="shared" si="5"/>
        <v>922378.15999999992</v>
      </c>
    </row>
    <row r="325" spans="1:9" x14ac:dyDescent="0.3">
      <c r="A325" t="s">
        <v>21</v>
      </c>
      <c r="B325" t="s">
        <v>40</v>
      </c>
      <c r="C325" t="s">
        <v>34</v>
      </c>
      <c r="D325" s="9">
        <v>0.13775000000000001</v>
      </c>
      <c r="E325" s="9">
        <v>270056.56</v>
      </c>
      <c r="F325" s="9">
        <v>53442.79</v>
      </c>
      <c r="G325" s="1">
        <v>45314</v>
      </c>
      <c r="H325">
        <v>2024</v>
      </c>
      <c r="I325" s="11">
        <f t="shared" si="5"/>
        <v>216613.77</v>
      </c>
    </row>
    <row r="326" spans="1:9" x14ac:dyDescent="0.3">
      <c r="A326" t="s">
        <v>86</v>
      </c>
      <c r="B326" t="s">
        <v>63</v>
      </c>
      <c r="C326" t="s">
        <v>72</v>
      </c>
      <c r="D326" s="9">
        <v>1.26677</v>
      </c>
      <c r="E326" s="9">
        <v>3096677.28</v>
      </c>
      <c r="F326" s="9">
        <v>86398.23</v>
      </c>
      <c r="G326" s="1">
        <v>45293</v>
      </c>
      <c r="H326">
        <v>2024</v>
      </c>
      <c r="I326" s="11">
        <f t="shared" si="5"/>
        <v>3010279.05</v>
      </c>
    </row>
    <row r="327" spans="1:9" x14ac:dyDescent="0.3">
      <c r="A327" t="s">
        <v>54</v>
      </c>
      <c r="B327" t="s">
        <v>22</v>
      </c>
      <c r="C327" t="s">
        <v>72</v>
      </c>
      <c r="D327" s="9">
        <v>2.8861300000000001</v>
      </c>
      <c r="E327" s="9">
        <v>1033984.93</v>
      </c>
      <c r="F327" s="9">
        <v>24306.75</v>
      </c>
      <c r="G327" s="1">
        <v>45319</v>
      </c>
      <c r="H327">
        <v>2024</v>
      </c>
      <c r="I327" s="11">
        <f t="shared" si="5"/>
        <v>1009678.18</v>
      </c>
    </row>
    <row r="328" spans="1:9" x14ac:dyDescent="0.3">
      <c r="A328" t="s">
        <v>86</v>
      </c>
      <c r="B328" t="s">
        <v>78</v>
      </c>
      <c r="C328" t="s">
        <v>34</v>
      </c>
      <c r="D328" s="9">
        <v>1.60276</v>
      </c>
      <c r="E328" s="9">
        <v>1982812.86</v>
      </c>
      <c r="F328" s="9">
        <v>18609</v>
      </c>
      <c r="G328" s="1">
        <v>45059</v>
      </c>
      <c r="H328">
        <v>2023</v>
      </c>
      <c r="I328" s="11">
        <f t="shared" si="5"/>
        <v>1964203.86</v>
      </c>
    </row>
    <row r="329" spans="1:9" x14ac:dyDescent="0.3">
      <c r="A329" t="s">
        <v>48</v>
      </c>
      <c r="B329" t="s">
        <v>49</v>
      </c>
      <c r="C329" t="s">
        <v>72</v>
      </c>
      <c r="D329" s="9">
        <v>0.30387000000000003</v>
      </c>
      <c r="E329" s="9">
        <v>246058.12</v>
      </c>
      <c r="F329" s="9">
        <v>61649.8</v>
      </c>
      <c r="G329" s="1">
        <v>45346</v>
      </c>
      <c r="H329">
        <v>2024</v>
      </c>
      <c r="I329" s="11">
        <f t="shared" si="5"/>
        <v>184408.32000000001</v>
      </c>
    </row>
    <row r="330" spans="1:9" x14ac:dyDescent="0.3">
      <c r="A330" t="s">
        <v>86</v>
      </c>
      <c r="B330" t="s">
        <v>80</v>
      </c>
      <c r="C330" t="s">
        <v>34</v>
      </c>
      <c r="D330" s="9">
        <v>2.0159199999999999</v>
      </c>
      <c r="E330" s="9">
        <v>495694.57</v>
      </c>
      <c r="F330" s="9">
        <v>14602.01</v>
      </c>
      <c r="G330" s="1">
        <v>45295</v>
      </c>
      <c r="H330">
        <v>2024</v>
      </c>
      <c r="I330" s="11">
        <f t="shared" si="5"/>
        <v>481092.56</v>
      </c>
    </row>
    <row r="331" spans="1:9" x14ac:dyDescent="0.3">
      <c r="A331" t="s">
        <v>54</v>
      </c>
      <c r="B331" t="s">
        <v>49</v>
      </c>
      <c r="C331" t="s">
        <v>24</v>
      </c>
      <c r="D331" s="9">
        <v>3.5339200000000002</v>
      </c>
      <c r="E331" s="9">
        <v>895921.17</v>
      </c>
      <c r="F331" s="9">
        <v>7408.42</v>
      </c>
      <c r="G331" s="1">
        <v>45265</v>
      </c>
      <c r="H331">
        <v>2023</v>
      </c>
      <c r="I331" s="11">
        <f t="shared" si="5"/>
        <v>888512.75</v>
      </c>
    </row>
    <row r="332" spans="1:9" x14ac:dyDescent="0.3">
      <c r="A332" t="s">
        <v>90</v>
      </c>
      <c r="B332" t="s">
        <v>84</v>
      </c>
      <c r="C332" t="s">
        <v>24</v>
      </c>
      <c r="D332" s="9">
        <v>3.0502199999999999</v>
      </c>
      <c r="E332" s="9">
        <v>7294634.6799999997</v>
      </c>
      <c r="F332" s="9">
        <v>50952.31</v>
      </c>
      <c r="G332" s="1">
        <v>45148</v>
      </c>
      <c r="H332">
        <v>2023</v>
      </c>
      <c r="I332" s="11">
        <f t="shared" si="5"/>
        <v>7243682.3700000001</v>
      </c>
    </row>
    <row r="333" spans="1:9" x14ac:dyDescent="0.3">
      <c r="A333" t="s">
        <v>21</v>
      </c>
      <c r="B333" t="s">
        <v>32</v>
      </c>
      <c r="C333" t="s">
        <v>72</v>
      </c>
      <c r="D333" s="9">
        <v>0.79758000000000007</v>
      </c>
      <c r="E333" s="9">
        <v>390689.14</v>
      </c>
      <c r="F333" s="9">
        <v>65730.27</v>
      </c>
      <c r="G333" s="1">
        <v>45099</v>
      </c>
      <c r="H333">
        <v>2023</v>
      </c>
      <c r="I333" s="11">
        <f t="shared" si="5"/>
        <v>324958.87</v>
      </c>
    </row>
    <row r="334" spans="1:9" x14ac:dyDescent="0.3">
      <c r="A334" t="s">
        <v>31</v>
      </c>
      <c r="B334" t="s">
        <v>84</v>
      </c>
      <c r="C334" t="s">
        <v>72</v>
      </c>
      <c r="D334" s="9">
        <v>0.55413000000000001</v>
      </c>
      <c r="E334" s="9">
        <v>429384.25</v>
      </c>
      <c r="F334" s="9">
        <v>85549.6</v>
      </c>
      <c r="G334" s="1">
        <v>45040</v>
      </c>
      <c r="H334">
        <v>2023</v>
      </c>
      <c r="I334" s="11">
        <f t="shared" si="5"/>
        <v>343834.65</v>
      </c>
    </row>
    <row r="335" spans="1:9" x14ac:dyDescent="0.3">
      <c r="A335" t="s">
        <v>65</v>
      </c>
      <c r="B335" t="s">
        <v>84</v>
      </c>
      <c r="C335" t="s">
        <v>72</v>
      </c>
      <c r="D335" s="9">
        <v>2.2459799999999999</v>
      </c>
      <c r="E335" s="9">
        <v>3613544.64</v>
      </c>
      <c r="F335" s="9">
        <v>32589.43</v>
      </c>
      <c r="G335" s="1">
        <v>45368</v>
      </c>
      <c r="H335">
        <v>2024</v>
      </c>
      <c r="I335" s="11">
        <f t="shared" si="5"/>
        <v>3580955.21</v>
      </c>
    </row>
    <row r="336" spans="1:9" x14ac:dyDescent="0.3">
      <c r="A336" t="s">
        <v>86</v>
      </c>
      <c r="B336" t="s">
        <v>49</v>
      </c>
      <c r="C336" t="s">
        <v>72</v>
      </c>
      <c r="D336" s="9">
        <v>4.4923900000000003</v>
      </c>
      <c r="E336" s="9">
        <v>5456498.2199999997</v>
      </c>
      <c r="F336" s="9">
        <v>46147.22</v>
      </c>
      <c r="G336" s="1">
        <v>45033</v>
      </c>
      <c r="H336">
        <v>2023</v>
      </c>
      <c r="I336" s="11">
        <f t="shared" si="5"/>
        <v>5410351</v>
      </c>
    </row>
    <row r="337" spans="1:9" x14ac:dyDescent="0.3">
      <c r="A337" t="s">
        <v>44</v>
      </c>
      <c r="B337" t="s">
        <v>55</v>
      </c>
      <c r="C337" t="s">
        <v>24</v>
      </c>
      <c r="D337" s="9">
        <v>1.5730299999999999</v>
      </c>
      <c r="E337" s="9">
        <v>2821749.35</v>
      </c>
      <c r="F337" s="9">
        <v>48805.58</v>
      </c>
      <c r="G337" s="1">
        <v>45243</v>
      </c>
      <c r="H337">
        <v>2023</v>
      </c>
      <c r="I337" s="11">
        <f t="shared" si="5"/>
        <v>2772943.77</v>
      </c>
    </row>
    <row r="338" spans="1:9" x14ac:dyDescent="0.3">
      <c r="A338" t="s">
        <v>21</v>
      </c>
      <c r="B338" t="s">
        <v>78</v>
      </c>
      <c r="C338" t="s">
        <v>24</v>
      </c>
      <c r="D338" s="9">
        <v>1.9685299999999999</v>
      </c>
      <c r="E338" s="9">
        <v>234768.86</v>
      </c>
      <c r="F338" s="9">
        <v>73963.53</v>
      </c>
      <c r="G338" s="1">
        <v>45241</v>
      </c>
      <c r="H338">
        <v>2023</v>
      </c>
      <c r="I338" s="11">
        <f t="shared" si="5"/>
        <v>160805.32999999999</v>
      </c>
    </row>
    <row r="339" spans="1:9" x14ac:dyDescent="0.3">
      <c r="A339" t="s">
        <v>54</v>
      </c>
      <c r="B339" t="s">
        <v>78</v>
      </c>
      <c r="C339" t="s">
        <v>72</v>
      </c>
      <c r="D339" s="9">
        <v>1.2200499999999999</v>
      </c>
      <c r="E339" s="9">
        <v>265885.5</v>
      </c>
      <c r="F339" s="9">
        <v>23909.22</v>
      </c>
      <c r="G339" s="1">
        <v>45342</v>
      </c>
      <c r="H339">
        <v>2024</v>
      </c>
      <c r="I339" s="11">
        <f t="shared" si="5"/>
        <v>241976.28</v>
      </c>
    </row>
    <row r="340" spans="1:9" x14ac:dyDescent="0.3">
      <c r="A340" t="s">
        <v>44</v>
      </c>
      <c r="B340" t="s">
        <v>84</v>
      </c>
      <c r="C340" t="s">
        <v>72</v>
      </c>
      <c r="D340" s="9">
        <v>1.97502</v>
      </c>
      <c r="E340" s="9">
        <v>1433379.46</v>
      </c>
      <c r="F340" s="9">
        <v>21749.66</v>
      </c>
      <c r="G340" s="1">
        <v>45098</v>
      </c>
      <c r="H340">
        <v>2023</v>
      </c>
      <c r="I340" s="11">
        <f t="shared" si="5"/>
        <v>1411629.8</v>
      </c>
    </row>
    <row r="341" spans="1:9" x14ac:dyDescent="0.3">
      <c r="A341" t="s">
        <v>44</v>
      </c>
      <c r="B341" t="s">
        <v>55</v>
      </c>
      <c r="C341" t="s">
        <v>34</v>
      </c>
      <c r="D341" s="9">
        <v>3.2209599999999998</v>
      </c>
      <c r="E341" s="9">
        <v>35650.230000000003</v>
      </c>
      <c r="F341" s="9">
        <v>13071.97</v>
      </c>
      <c r="G341" s="1">
        <v>45257</v>
      </c>
      <c r="H341">
        <v>2023</v>
      </c>
      <c r="I341" s="11">
        <f t="shared" si="5"/>
        <v>22578.260000000002</v>
      </c>
    </row>
    <row r="342" spans="1:9" x14ac:dyDescent="0.3">
      <c r="A342" t="s">
        <v>86</v>
      </c>
      <c r="B342" t="s">
        <v>63</v>
      </c>
      <c r="C342" t="s">
        <v>34</v>
      </c>
      <c r="D342" s="9">
        <v>0.13463</v>
      </c>
      <c r="E342" s="9">
        <v>102032.31</v>
      </c>
      <c r="F342" s="9">
        <v>56651.74</v>
      </c>
      <c r="G342" s="1">
        <v>45310</v>
      </c>
      <c r="H342">
        <v>2024</v>
      </c>
      <c r="I342" s="11">
        <f t="shared" si="5"/>
        <v>45380.57</v>
      </c>
    </row>
    <row r="343" spans="1:9" x14ac:dyDescent="0.3">
      <c r="A343" t="s">
        <v>21</v>
      </c>
      <c r="B343" t="s">
        <v>63</v>
      </c>
      <c r="C343" t="s">
        <v>72</v>
      </c>
      <c r="D343" s="9">
        <v>0.89490999999999998</v>
      </c>
      <c r="E343" s="9">
        <v>217859.75</v>
      </c>
      <c r="F343" s="9">
        <v>35297.769999999997</v>
      </c>
      <c r="G343" s="1">
        <v>45273</v>
      </c>
      <c r="H343">
        <v>2023</v>
      </c>
      <c r="I343" s="11">
        <f t="shared" si="5"/>
        <v>182561.98</v>
      </c>
    </row>
    <row r="344" spans="1:9" x14ac:dyDescent="0.3">
      <c r="A344" t="s">
        <v>86</v>
      </c>
      <c r="B344" t="s">
        <v>49</v>
      </c>
      <c r="C344" t="s">
        <v>72</v>
      </c>
      <c r="D344" s="9">
        <v>3.0003600000000001</v>
      </c>
      <c r="E344" s="9">
        <v>6232428.2000000002</v>
      </c>
      <c r="F344" s="9">
        <v>81857.72</v>
      </c>
      <c r="G344" s="1">
        <v>45355</v>
      </c>
      <c r="H344">
        <v>2024</v>
      </c>
      <c r="I344" s="11">
        <f t="shared" si="5"/>
        <v>6150570.4800000004</v>
      </c>
    </row>
    <row r="345" spans="1:9" x14ac:dyDescent="0.3">
      <c r="A345" t="s">
        <v>54</v>
      </c>
      <c r="B345" t="s">
        <v>84</v>
      </c>
      <c r="C345" t="s">
        <v>24</v>
      </c>
      <c r="D345" s="9">
        <v>0.54758000000000007</v>
      </c>
      <c r="E345" s="9">
        <v>111477.32</v>
      </c>
      <c r="F345" s="9">
        <v>78985.75</v>
      </c>
      <c r="G345" s="1">
        <v>45302</v>
      </c>
      <c r="H345">
        <v>2024</v>
      </c>
      <c r="I345" s="11">
        <f t="shared" si="5"/>
        <v>32491.570000000007</v>
      </c>
    </row>
    <row r="346" spans="1:9" x14ac:dyDescent="0.3">
      <c r="A346" t="s">
        <v>21</v>
      </c>
      <c r="B346" t="s">
        <v>55</v>
      </c>
      <c r="C346" t="s">
        <v>24</v>
      </c>
      <c r="D346" s="9">
        <v>4.1781199999999998</v>
      </c>
      <c r="E346" s="9">
        <v>6936162.6100000003</v>
      </c>
      <c r="F346" s="9">
        <v>86590.45</v>
      </c>
      <c r="G346" s="1">
        <v>45202</v>
      </c>
      <c r="H346">
        <v>2023</v>
      </c>
      <c r="I346" s="11">
        <f t="shared" si="5"/>
        <v>6849572.1600000001</v>
      </c>
    </row>
    <row r="347" spans="1:9" x14ac:dyDescent="0.3">
      <c r="A347" t="s">
        <v>65</v>
      </c>
      <c r="B347" t="s">
        <v>22</v>
      </c>
      <c r="C347" t="s">
        <v>34</v>
      </c>
      <c r="D347" s="9">
        <v>1.6637899999999999</v>
      </c>
      <c r="E347" s="9">
        <v>2069510.18</v>
      </c>
      <c r="F347" s="9">
        <v>88586.17</v>
      </c>
      <c r="G347" s="1">
        <v>45253</v>
      </c>
      <c r="H347">
        <v>2023</v>
      </c>
      <c r="I347" s="11">
        <f t="shared" si="5"/>
        <v>1980924.01</v>
      </c>
    </row>
    <row r="348" spans="1:9" x14ac:dyDescent="0.3">
      <c r="A348" t="s">
        <v>31</v>
      </c>
      <c r="B348" t="s">
        <v>80</v>
      </c>
      <c r="C348" t="s">
        <v>34</v>
      </c>
      <c r="D348" s="9">
        <v>1.86856</v>
      </c>
      <c r="E348" s="9">
        <v>2209724.2999999998</v>
      </c>
      <c r="F348" s="9">
        <v>59199.47</v>
      </c>
      <c r="G348" s="1">
        <v>45174</v>
      </c>
      <c r="H348">
        <v>2023</v>
      </c>
      <c r="I348" s="11">
        <f t="shared" si="5"/>
        <v>2150524.8299999996</v>
      </c>
    </row>
    <row r="349" spans="1:9" x14ac:dyDescent="0.3">
      <c r="A349" t="s">
        <v>58</v>
      </c>
      <c r="B349" t="s">
        <v>32</v>
      </c>
      <c r="C349" t="s">
        <v>24</v>
      </c>
      <c r="D349" s="9">
        <v>4.0689500000000001</v>
      </c>
      <c r="E349" s="9">
        <v>6778792.5800000001</v>
      </c>
      <c r="F349" s="9">
        <v>73148.88</v>
      </c>
      <c r="G349" s="1">
        <v>45210</v>
      </c>
      <c r="H349">
        <v>2023</v>
      </c>
      <c r="I349" s="11">
        <f t="shared" si="5"/>
        <v>6705643.7000000002</v>
      </c>
    </row>
    <row r="350" spans="1:9" x14ac:dyDescent="0.3">
      <c r="A350" t="s">
        <v>44</v>
      </c>
      <c r="B350" t="s">
        <v>78</v>
      </c>
      <c r="C350" t="s">
        <v>72</v>
      </c>
      <c r="D350" s="9">
        <v>2.61469</v>
      </c>
      <c r="E350" s="9">
        <v>3101382.12</v>
      </c>
      <c r="F350" s="9">
        <v>23725.24</v>
      </c>
      <c r="G350" s="1">
        <v>45114</v>
      </c>
      <c r="H350">
        <v>2023</v>
      </c>
      <c r="I350" s="11">
        <f t="shared" si="5"/>
        <v>3077656.88</v>
      </c>
    </row>
    <row r="351" spans="1:9" x14ac:dyDescent="0.3">
      <c r="A351" t="s">
        <v>31</v>
      </c>
      <c r="B351" t="s">
        <v>84</v>
      </c>
      <c r="C351" t="s">
        <v>34</v>
      </c>
      <c r="D351" s="9">
        <v>0.65495000000000003</v>
      </c>
      <c r="E351" s="9">
        <v>31489.21</v>
      </c>
      <c r="F351" s="9">
        <v>29723.21</v>
      </c>
      <c r="G351" s="1">
        <v>45256</v>
      </c>
      <c r="H351">
        <v>2023</v>
      </c>
      <c r="I351" s="11">
        <f t="shared" si="5"/>
        <v>1766</v>
      </c>
    </row>
    <row r="352" spans="1:9" x14ac:dyDescent="0.3">
      <c r="A352" t="s">
        <v>21</v>
      </c>
      <c r="B352" t="s">
        <v>40</v>
      </c>
      <c r="C352" t="s">
        <v>24</v>
      </c>
      <c r="D352" s="9">
        <v>0.37445000000000001</v>
      </c>
      <c r="E352" s="9">
        <v>47454.39</v>
      </c>
      <c r="F352" s="9">
        <v>82273.66</v>
      </c>
      <c r="G352" s="1">
        <v>45065</v>
      </c>
      <c r="H352">
        <v>2023</v>
      </c>
      <c r="I352" s="11">
        <f t="shared" si="5"/>
        <v>-34819.270000000004</v>
      </c>
    </row>
    <row r="353" spans="1:9" x14ac:dyDescent="0.3">
      <c r="A353" t="s">
        <v>48</v>
      </c>
      <c r="B353" t="s">
        <v>49</v>
      </c>
      <c r="C353" t="s">
        <v>34</v>
      </c>
      <c r="D353" s="9">
        <v>3.5728899999999997</v>
      </c>
      <c r="E353" s="9">
        <v>2399684.0499999998</v>
      </c>
      <c r="F353" s="9">
        <v>35333.53</v>
      </c>
      <c r="G353" s="1">
        <v>45224</v>
      </c>
      <c r="H353">
        <v>2023</v>
      </c>
      <c r="I353" s="11">
        <f t="shared" si="5"/>
        <v>2364350.52</v>
      </c>
    </row>
    <row r="354" spans="1:9" x14ac:dyDescent="0.3">
      <c r="A354" t="s">
        <v>48</v>
      </c>
      <c r="B354" t="s">
        <v>63</v>
      </c>
      <c r="C354" t="s">
        <v>34</v>
      </c>
      <c r="D354" s="9">
        <v>1.4882299999999999</v>
      </c>
      <c r="E354" s="9">
        <v>864482.74</v>
      </c>
      <c r="F354" s="9">
        <v>16980.580000000002</v>
      </c>
      <c r="G354" s="1">
        <v>45355</v>
      </c>
      <c r="H354">
        <v>2024</v>
      </c>
      <c r="I354" s="11">
        <f t="shared" si="5"/>
        <v>847502.16</v>
      </c>
    </row>
    <row r="355" spans="1:9" x14ac:dyDescent="0.3">
      <c r="A355" t="s">
        <v>39</v>
      </c>
      <c r="B355" t="s">
        <v>63</v>
      </c>
      <c r="C355" t="s">
        <v>24</v>
      </c>
      <c r="D355" s="9">
        <v>1.3298699999999999</v>
      </c>
      <c r="E355" s="9">
        <v>4513685.17</v>
      </c>
      <c r="F355" s="9">
        <v>81393.02</v>
      </c>
      <c r="G355" s="1">
        <v>45214</v>
      </c>
      <c r="H355">
        <v>2023</v>
      </c>
      <c r="I355" s="11">
        <f t="shared" si="5"/>
        <v>4432292.1500000004</v>
      </c>
    </row>
    <row r="356" spans="1:9" x14ac:dyDescent="0.3">
      <c r="A356" t="s">
        <v>90</v>
      </c>
      <c r="B356" t="s">
        <v>22</v>
      </c>
      <c r="C356" t="s">
        <v>72</v>
      </c>
      <c r="D356" s="9">
        <v>0.17388000000000001</v>
      </c>
      <c r="E356" s="9">
        <v>21155.21</v>
      </c>
      <c r="F356" s="9">
        <v>3310.6</v>
      </c>
      <c r="G356" s="1">
        <v>45097</v>
      </c>
      <c r="H356">
        <v>2023</v>
      </c>
      <c r="I356" s="11">
        <f t="shared" si="5"/>
        <v>17844.61</v>
      </c>
    </row>
    <row r="357" spans="1:9" x14ac:dyDescent="0.3">
      <c r="A357" t="s">
        <v>48</v>
      </c>
      <c r="B357" t="s">
        <v>78</v>
      </c>
      <c r="C357" t="s">
        <v>24</v>
      </c>
      <c r="D357" s="9">
        <v>3.7824200000000001</v>
      </c>
      <c r="E357" s="9">
        <v>1111629.03</v>
      </c>
      <c r="F357" s="9">
        <v>94193.14</v>
      </c>
      <c r="G357" s="1">
        <v>45295</v>
      </c>
      <c r="H357">
        <v>2024</v>
      </c>
      <c r="I357" s="11">
        <f t="shared" si="5"/>
        <v>1017435.89</v>
      </c>
    </row>
    <row r="358" spans="1:9" x14ac:dyDescent="0.3">
      <c r="A358" t="s">
        <v>54</v>
      </c>
      <c r="B358" t="s">
        <v>80</v>
      </c>
      <c r="C358" t="s">
        <v>72</v>
      </c>
      <c r="D358" s="9">
        <v>0.23961000000000002</v>
      </c>
      <c r="E358" s="9">
        <v>235063.02</v>
      </c>
      <c r="F358" s="9">
        <v>95959.19</v>
      </c>
      <c r="G358" s="1">
        <v>45103</v>
      </c>
      <c r="H358">
        <v>2023</v>
      </c>
      <c r="I358" s="11">
        <f t="shared" si="5"/>
        <v>139103.82999999999</v>
      </c>
    </row>
    <row r="359" spans="1:9" x14ac:dyDescent="0.3">
      <c r="A359" t="s">
        <v>54</v>
      </c>
      <c r="B359" t="s">
        <v>88</v>
      </c>
      <c r="C359" t="s">
        <v>24</v>
      </c>
      <c r="D359" s="9">
        <v>1.80297</v>
      </c>
      <c r="E359" s="9">
        <v>3108079.04</v>
      </c>
      <c r="F359" s="9">
        <v>79023.56</v>
      </c>
      <c r="G359" s="1">
        <v>45165</v>
      </c>
      <c r="H359">
        <v>2023</v>
      </c>
      <c r="I359" s="11">
        <f t="shared" si="5"/>
        <v>3029055.48</v>
      </c>
    </row>
    <row r="360" spans="1:9" x14ac:dyDescent="0.3">
      <c r="A360" t="s">
        <v>31</v>
      </c>
      <c r="B360" t="s">
        <v>55</v>
      </c>
      <c r="C360" t="s">
        <v>34</v>
      </c>
      <c r="D360" s="9">
        <v>4.2310400000000001</v>
      </c>
      <c r="E360" s="9">
        <v>6774683.71</v>
      </c>
      <c r="F360" s="9">
        <v>48535.98</v>
      </c>
      <c r="G360" s="1">
        <v>45042</v>
      </c>
      <c r="H360">
        <v>2023</v>
      </c>
      <c r="I360" s="11">
        <f t="shared" si="5"/>
        <v>6726147.7299999995</v>
      </c>
    </row>
    <row r="361" spans="1:9" x14ac:dyDescent="0.3">
      <c r="A361" t="s">
        <v>39</v>
      </c>
      <c r="B361" t="s">
        <v>55</v>
      </c>
      <c r="C361" t="s">
        <v>34</v>
      </c>
      <c r="D361" s="9">
        <v>4.2861499999999992</v>
      </c>
      <c r="E361" s="9">
        <v>3361693.88</v>
      </c>
      <c r="F361" s="9">
        <v>17485.82</v>
      </c>
      <c r="G361" s="1">
        <v>45029</v>
      </c>
      <c r="H361">
        <v>2023</v>
      </c>
      <c r="I361" s="11">
        <f t="shared" si="5"/>
        <v>3344208.06</v>
      </c>
    </row>
    <row r="362" spans="1:9" x14ac:dyDescent="0.3">
      <c r="A362" t="s">
        <v>44</v>
      </c>
      <c r="B362" t="s">
        <v>22</v>
      </c>
      <c r="C362" t="s">
        <v>72</v>
      </c>
      <c r="D362" s="9">
        <v>2.0230999999999999</v>
      </c>
      <c r="E362" s="9">
        <v>1024742.64</v>
      </c>
      <c r="F362" s="9">
        <v>27940.080000000002</v>
      </c>
      <c r="G362" s="1">
        <v>45023</v>
      </c>
      <c r="H362">
        <v>2023</v>
      </c>
      <c r="I362" s="11">
        <f t="shared" si="5"/>
        <v>996802.56000000006</v>
      </c>
    </row>
    <row r="363" spans="1:9" x14ac:dyDescent="0.3">
      <c r="A363" t="s">
        <v>44</v>
      </c>
      <c r="B363" t="s">
        <v>88</v>
      </c>
      <c r="C363" t="s">
        <v>72</v>
      </c>
      <c r="D363" s="9">
        <v>3.2232699999999999</v>
      </c>
      <c r="E363" s="9">
        <v>5953618.21</v>
      </c>
      <c r="F363" s="9">
        <v>68258.75</v>
      </c>
      <c r="G363" s="1">
        <v>45180</v>
      </c>
      <c r="H363">
        <v>2023</v>
      </c>
      <c r="I363" s="11">
        <f t="shared" si="5"/>
        <v>5885359.46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5"/>
  <sheetViews>
    <sheetView workbookViewId="0">
      <selection activeCell="I17" sqref="I17"/>
    </sheetView>
  </sheetViews>
  <sheetFormatPr defaultColWidth="8.77734375" defaultRowHeight="14.4" x14ac:dyDescent="0.3"/>
  <cols>
    <col min="1" max="1" width="22.5546875" style="19" bestFit="1" customWidth="1"/>
    <col min="2" max="2" width="15.21875" style="19" customWidth="1"/>
    <col min="3" max="3" width="9.77734375" style="19" bestFit="1" customWidth="1"/>
    <col min="4" max="4" width="10.21875" style="19" bestFit="1" customWidth="1"/>
    <col min="5" max="5" width="10.77734375" style="19" bestFit="1" customWidth="1"/>
    <col min="6" max="6" width="9.77734375" style="19" bestFit="1" customWidth="1"/>
    <col min="7" max="7" width="12.33203125" style="19" bestFit="1" customWidth="1"/>
    <col min="8" max="8" width="11.77734375" style="20" customWidth="1"/>
    <col min="9" max="9" width="8.77734375" style="19" bestFit="1" customWidth="1"/>
    <col min="10" max="10" width="12.33203125" style="19" customWidth="1"/>
    <col min="11" max="11" width="19.21875" style="19" bestFit="1" customWidth="1"/>
    <col min="12" max="12" width="10.77734375" style="19" bestFit="1" customWidth="1"/>
    <col min="13" max="16384" width="8.77734375" style="19"/>
  </cols>
  <sheetData>
    <row r="2" spans="1:11" ht="21" x14ac:dyDescent="0.4">
      <c r="A2" s="40" t="s">
        <v>590</v>
      </c>
      <c r="B2" s="40"/>
      <c r="C2" s="40"/>
      <c r="D2" s="40"/>
      <c r="E2" s="40"/>
      <c r="G2" s="40" t="s">
        <v>591</v>
      </c>
      <c r="H2" s="40"/>
      <c r="J2" s="41" t="s">
        <v>592</v>
      </c>
      <c r="K2" s="41"/>
    </row>
    <row r="3" spans="1:11" x14ac:dyDescent="0.3">
      <c r="A3" s="24" t="s">
        <v>585</v>
      </c>
      <c r="B3" s="24" t="s">
        <v>586</v>
      </c>
      <c r="C3" s="24"/>
      <c r="D3" s="24"/>
      <c r="E3" s="24"/>
      <c r="G3" s="24" t="s">
        <v>583</v>
      </c>
      <c r="H3" s="24" t="s">
        <v>588</v>
      </c>
      <c r="J3" s="24" t="s">
        <v>583</v>
      </c>
      <c r="K3" s="24" t="s">
        <v>589</v>
      </c>
    </row>
    <row r="4" spans="1:11" x14ac:dyDescent="0.3">
      <c r="A4" s="24" t="s">
        <v>583</v>
      </c>
      <c r="B4" s="24" t="s">
        <v>72</v>
      </c>
      <c r="C4" s="24" t="s">
        <v>24</v>
      </c>
      <c r="D4" s="24" t="s">
        <v>34</v>
      </c>
      <c r="E4" s="24" t="s">
        <v>584</v>
      </c>
      <c r="G4" s="21" t="s">
        <v>88</v>
      </c>
      <c r="H4" s="22">
        <v>70346339</v>
      </c>
      <c r="J4" s="21">
        <v>2023</v>
      </c>
      <c r="K4" s="23">
        <v>725540612.56000042</v>
      </c>
    </row>
    <row r="5" spans="1:11" x14ac:dyDescent="0.3">
      <c r="A5" s="21" t="s">
        <v>44</v>
      </c>
      <c r="B5" s="22">
        <v>33.042499999999997</v>
      </c>
      <c r="C5" s="22">
        <v>35.565520000000014</v>
      </c>
      <c r="D5" s="22">
        <v>22.049169999999997</v>
      </c>
      <c r="E5" s="22">
        <v>90.657190000000014</v>
      </c>
      <c r="G5" s="21" t="s">
        <v>55</v>
      </c>
      <c r="H5" s="22">
        <v>109323940.58000003</v>
      </c>
      <c r="J5" s="21">
        <v>2024</v>
      </c>
      <c r="K5" s="23">
        <v>280433388.31999993</v>
      </c>
    </row>
    <row r="6" spans="1:11" x14ac:dyDescent="0.3">
      <c r="A6" s="21" t="s">
        <v>54</v>
      </c>
      <c r="B6" s="22">
        <v>26.33427</v>
      </c>
      <c r="C6" s="22">
        <v>18.158100000000001</v>
      </c>
      <c r="D6" s="22">
        <v>28.092570000000002</v>
      </c>
      <c r="E6" s="22">
        <v>72.584940000000003</v>
      </c>
      <c r="G6" s="21" t="s">
        <v>32</v>
      </c>
      <c r="H6" s="22">
        <v>96145126.820000023</v>
      </c>
      <c r="J6" s="25" t="s">
        <v>584</v>
      </c>
      <c r="K6" s="27">
        <v>1005974000.8800004</v>
      </c>
    </row>
    <row r="7" spans="1:11" x14ac:dyDescent="0.3">
      <c r="A7" s="21" t="s">
        <v>21</v>
      </c>
      <c r="B7" s="22">
        <v>28.873589999999993</v>
      </c>
      <c r="C7" s="22">
        <v>44.795670000000001</v>
      </c>
      <c r="D7" s="22">
        <v>24.768800000000002</v>
      </c>
      <c r="E7" s="22">
        <v>98.438059999999993</v>
      </c>
      <c r="G7" s="21" t="s">
        <v>63</v>
      </c>
      <c r="H7" s="22">
        <v>97096334.849999994</v>
      </c>
    </row>
    <row r="8" spans="1:11" x14ac:dyDescent="0.3">
      <c r="A8" s="21" t="s">
        <v>90</v>
      </c>
      <c r="B8" s="22">
        <v>20.5808</v>
      </c>
      <c r="C8" s="22">
        <v>40.584800000000001</v>
      </c>
      <c r="D8" s="22">
        <v>46.833020000000005</v>
      </c>
      <c r="E8" s="22">
        <v>107.99862</v>
      </c>
      <c r="G8" s="21" t="s">
        <v>22</v>
      </c>
      <c r="H8" s="22">
        <v>155019796.05000001</v>
      </c>
    </row>
    <row r="9" spans="1:11" x14ac:dyDescent="0.3">
      <c r="A9" s="21" t="s">
        <v>48</v>
      </c>
      <c r="B9" s="22">
        <v>43.384420000000006</v>
      </c>
      <c r="C9" s="22">
        <v>31.002030000000005</v>
      </c>
      <c r="D9" s="22">
        <v>32.503810000000001</v>
      </c>
      <c r="E9" s="22">
        <v>106.89026000000001</v>
      </c>
      <c r="G9" s="21" t="s">
        <v>78</v>
      </c>
      <c r="H9" s="22">
        <v>125631548.24999999</v>
      </c>
    </row>
    <row r="10" spans="1:11" x14ac:dyDescent="0.3">
      <c r="A10" s="21" t="s">
        <v>31</v>
      </c>
      <c r="B10" s="22">
        <v>33.187239999999996</v>
      </c>
      <c r="C10" s="22">
        <v>25.374399999999998</v>
      </c>
      <c r="D10" s="22">
        <v>24.148340000000001</v>
      </c>
      <c r="E10" s="22">
        <v>82.709980000000002</v>
      </c>
      <c r="G10" s="21" t="s">
        <v>40</v>
      </c>
      <c r="H10" s="22">
        <v>90960592.439999998</v>
      </c>
    </row>
    <row r="11" spans="1:11" x14ac:dyDescent="0.3">
      <c r="A11" s="21" t="s">
        <v>58</v>
      </c>
      <c r="B11" s="22">
        <v>23.46921</v>
      </c>
      <c r="C11" s="22">
        <v>35.486090000000004</v>
      </c>
      <c r="D11" s="22">
        <v>23.444669999999999</v>
      </c>
      <c r="E11" s="22">
        <v>82.39997000000001</v>
      </c>
      <c r="G11" s="21" t="s">
        <v>84</v>
      </c>
      <c r="H11" s="22">
        <v>97864040.419999987</v>
      </c>
    </row>
    <row r="12" spans="1:11" x14ac:dyDescent="0.3">
      <c r="A12" s="21" t="s">
        <v>65</v>
      </c>
      <c r="B12" s="22">
        <v>43.004380000000005</v>
      </c>
      <c r="C12" s="22">
        <v>28.862970000000004</v>
      </c>
      <c r="D12" s="22">
        <v>23.355350000000001</v>
      </c>
      <c r="E12" s="22">
        <v>95.222700000000017</v>
      </c>
      <c r="G12" s="21" t="s">
        <v>49</v>
      </c>
      <c r="H12" s="22">
        <v>61459795.609999992</v>
      </c>
    </row>
    <row r="13" spans="1:11" x14ac:dyDescent="0.3">
      <c r="A13" s="21" t="s">
        <v>39</v>
      </c>
      <c r="B13" s="22">
        <v>23.292749999999998</v>
      </c>
      <c r="C13" s="22">
        <v>34.039799999999993</v>
      </c>
      <c r="D13" s="22">
        <v>23.965319999999998</v>
      </c>
      <c r="E13" s="22">
        <v>81.297869999999989</v>
      </c>
      <c r="G13" s="21" t="s">
        <v>80</v>
      </c>
      <c r="H13" s="22">
        <v>84731195.170000002</v>
      </c>
    </row>
    <row r="14" spans="1:11" x14ac:dyDescent="0.3">
      <c r="A14" s="21" t="s">
        <v>86</v>
      </c>
      <c r="B14" s="22">
        <v>52.790719999999993</v>
      </c>
      <c r="C14" s="22">
        <v>39.969450000000002</v>
      </c>
      <c r="D14" s="22">
        <v>45.72392</v>
      </c>
      <c r="E14" s="22">
        <v>138.48408999999998</v>
      </c>
      <c r="G14" s="25" t="s">
        <v>584</v>
      </c>
      <c r="H14" s="26">
        <v>988578709.18999994</v>
      </c>
    </row>
    <row r="15" spans="1:11" x14ac:dyDescent="0.3">
      <c r="A15" s="25" t="s">
        <v>584</v>
      </c>
      <c r="B15" s="26">
        <v>327.95988</v>
      </c>
      <c r="C15" s="26">
        <v>333.83883000000009</v>
      </c>
      <c r="D15" s="26">
        <v>294.88496999999995</v>
      </c>
      <c r="E15" s="26">
        <v>956.68368000000009</v>
      </c>
      <c r="H15" s="19"/>
    </row>
  </sheetData>
  <mergeCells count="3">
    <mergeCell ref="A2:E2"/>
    <mergeCell ref="G2:H2"/>
    <mergeCell ref="J2:K2"/>
  </mergeCells>
  <pageMargins left="0.7" right="0.7" top="0.75" bottom="0.75" header="0.3" footer="0.3"/>
  <pageSetup orientation="portrait" horizontalDpi="200" verticalDpi="200" copies="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2"/>
  <sheetViews>
    <sheetView workbookViewId="0">
      <selection activeCell="B16" sqref="B16"/>
    </sheetView>
  </sheetViews>
  <sheetFormatPr defaultRowHeight="14.4" x14ac:dyDescent="0.3"/>
  <cols>
    <col min="1" max="1" width="12.33203125" customWidth="1"/>
    <col min="2" max="2" width="19.21875" customWidth="1"/>
    <col min="3" max="3" width="19.21875" bestFit="1" customWidth="1"/>
    <col min="4" max="4" width="10.21875" bestFit="1" customWidth="1"/>
    <col min="5" max="5" width="10.77734375" bestFit="1" customWidth="1"/>
  </cols>
  <sheetData>
    <row r="3" spans="1:2" x14ac:dyDescent="0.3">
      <c r="A3" s="15" t="s">
        <v>583</v>
      </c>
      <c r="B3" t="s">
        <v>585</v>
      </c>
    </row>
    <row r="4" spans="1:2" x14ac:dyDescent="0.3">
      <c r="A4" s="7" t="s">
        <v>44</v>
      </c>
      <c r="B4" s="16">
        <v>90.65719</v>
      </c>
    </row>
    <row r="5" spans="1:2" x14ac:dyDescent="0.3">
      <c r="A5" s="7" t="s">
        <v>54</v>
      </c>
      <c r="B5" s="16">
        <v>72.584939999999989</v>
      </c>
    </row>
    <row r="6" spans="1:2" x14ac:dyDescent="0.3">
      <c r="A6" s="7" t="s">
        <v>21</v>
      </c>
      <c r="B6" s="16">
        <v>98.438059999999979</v>
      </c>
    </row>
    <row r="7" spans="1:2" x14ac:dyDescent="0.3">
      <c r="A7" s="7" t="s">
        <v>90</v>
      </c>
      <c r="B7" s="16">
        <v>107.99861999999999</v>
      </c>
    </row>
    <row r="8" spans="1:2" x14ac:dyDescent="0.3">
      <c r="A8" s="7" t="s">
        <v>48</v>
      </c>
      <c r="B8" s="16">
        <v>106.89025999999998</v>
      </c>
    </row>
    <row r="9" spans="1:2" x14ac:dyDescent="0.3">
      <c r="A9" s="7" t="s">
        <v>31</v>
      </c>
      <c r="B9" s="16">
        <v>82.709980000000002</v>
      </c>
    </row>
    <row r="10" spans="1:2" x14ac:dyDescent="0.3">
      <c r="A10" s="7" t="s">
        <v>58</v>
      </c>
      <c r="B10" s="16">
        <v>82.399969999999996</v>
      </c>
    </row>
    <row r="11" spans="1:2" x14ac:dyDescent="0.3">
      <c r="A11" s="7" t="s">
        <v>65</v>
      </c>
      <c r="B11" s="16">
        <v>95.222700000000017</v>
      </c>
    </row>
    <row r="12" spans="1:2" x14ac:dyDescent="0.3">
      <c r="A12" s="7" t="s">
        <v>39</v>
      </c>
      <c r="B12" s="16">
        <v>81.297870000000017</v>
      </c>
    </row>
    <row r="13" spans="1:2" x14ac:dyDescent="0.3">
      <c r="A13" s="7" t="s">
        <v>86</v>
      </c>
      <c r="B13" s="16">
        <v>138.48408999999998</v>
      </c>
    </row>
    <row r="14" spans="1:2" x14ac:dyDescent="0.3">
      <c r="A14" s="7" t="s">
        <v>584</v>
      </c>
      <c r="B14" s="16">
        <v>956.68367999999987</v>
      </c>
    </row>
    <row r="16" spans="1:2" x14ac:dyDescent="0.3">
      <c r="A16" s="15" t="s">
        <v>583</v>
      </c>
      <c r="B16" t="s">
        <v>589</v>
      </c>
    </row>
    <row r="17" spans="1:2" x14ac:dyDescent="0.3">
      <c r="A17" s="7" t="s">
        <v>88</v>
      </c>
      <c r="B17" s="16">
        <v>71777235.670000002</v>
      </c>
    </row>
    <row r="18" spans="1:2" x14ac:dyDescent="0.3">
      <c r="A18" s="7" t="s">
        <v>55</v>
      </c>
      <c r="B18" s="16">
        <v>110980423.51999998</v>
      </c>
    </row>
    <row r="19" spans="1:2" x14ac:dyDescent="0.3">
      <c r="A19" s="7" t="s">
        <v>32</v>
      </c>
      <c r="B19" s="16">
        <v>97948020.980000004</v>
      </c>
    </row>
    <row r="20" spans="1:2" x14ac:dyDescent="0.3">
      <c r="A20" s="7" t="s">
        <v>63</v>
      </c>
      <c r="B20" s="16">
        <v>99124732.309999987</v>
      </c>
    </row>
    <row r="21" spans="1:2" x14ac:dyDescent="0.3">
      <c r="A21" s="7" t="s">
        <v>22</v>
      </c>
      <c r="B21" s="16">
        <v>157270846.34000003</v>
      </c>
    </row>
    <row r="22" spans="1:2" x14ac:dyDescent="0.3">
      <c r="A22" s="7" t="s">
        <v>78</v>
      </c>
      <c r="B22" s="16">
        <v>127729064.72</v>
      </c>
    </row>
    <row r="23" spans="1:2" x14ac:dyDescent="0.3">
      <c r="A23" s="7" t="s">
        <v>40</v>
      </c>
      <c r="B23" s="16">
        <v>92685563.62000002</v>
      </c>
    </row>
    <row r="24" spans="1:2" x14ac:dyDescent="0.3">
      <c r="A24" s="7" t="s">
        <v>84</v>
      </c>
      <c r="B24" s="16">
        <v>99753798.289999977</v>
      </c>
    </row>
    <row r="25" spans="1:2" x14ac:dyDescent="0.3">
      <c r="A25" s="7" t="s">
        <v>49</v>
      </c>
      <c r="B25" s="16">
        <v>62703770.899999999</v>
      </c>
    </row>
    <row r="26" spans="1:2" x14ac:dyDescent="0.3">
      <c r="A26" s="7" t="s">
        <v>80</v>
      </c>
      <c r="B26" s="16">
        <v>86000544.529999971</v>
      </c>
    </row>
    <row r="27" spans="1:2" x14ac:dyDescent="0.3">
      <c r="A27" s="7" t="s">
        <v>584</v>
      </c>
      <c r="B27" s="16">
        <v>1005974000.88</v>
      </c>
    </row>
    <row r="29" spans="1:2" x14ac:dyDescent="0.3">
      <c r="A29" s="15" t="s">
        <v>583</v>
      </c>
      <c r="B29" t="s">
        <v>589</v>
      </c>
    </row>
    <row r="30" spans="1:2" x14ac:dyDescent="0.3">
      <c r="A30" s="7">
        <v>2023</v>
      </c>
      <c r="B30" s="11">
        <v>725540612.56000042</v>
      </c>
    </row>
    <row r="31" spans="1:2" x14ac:dyDescent="0.3">
      <c r="A31" s="7">
        <v>2024</v>
      </c>
      <c r="B31" s="11">
        <v>280433388.31999993</v>
      </c>
    </row>
    <row r="32" spans="1:2" x14ac:dyDescent="0.3">
      <c r="A32" s="7" t="s">
        <v>584</v>
      </c>
      <c r="B32" s="16">
        <v>1005974000.8800004</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tabSelected="1" view="pageBreakPreview" zoomScale="80" zoomScaleNormal="100" zoomScaleSheetLayoutView="80" workbookViewId="0">
      <selection activeCell="V6" sqref="V6"/>
    </sheetView>
  </sheetViews>
  <sheetFormatPr defaultColWidth="8.77734375" defaultRowHeight="14.4" x14ac:dyDescent="0.3"/>
  <cols>
    <col min="1" max="19" width="8.77734375" style="28"/>
    <col min="20" max="24" width="8.77734375" style="6"/>
    <col min="25" max="16384" width="8.77734375" style="28"/>
  </cols>
  <sheetData>
    <row r="1" spans="1:21" ht="40.5" customHeight="1" x14ac:dyDescent="0.3">
      <c r="A1" s="42" t="s">
        <v>593</v>
      </c>
      <c r="B1" s="43"/>
      <c r="C1" s="43"/>
      <c r="D1" s="43"/>
      <c r="E1" s="43"/>
      <c r="F1" s="43"/>
      <c r="G1" s="43"/>
      <c r="H1" s="43"/>
      <c r="I1" s="43"/>
      <c r="J1" s="43"/>
      <c r="K1" s="43"/>
      <c r="L1" s="43"/>
      <c r="M1" s="43"/>
      <c r="N1" s="43"/>
      <c r="O1" s="43"/>
      <c r="P1" s="43"/>
      <c r="Q1" s="43"/>
      <c r="R1" s="43"/>
      <c r="S1" s="44"/>
    </row>
    <row r="2" spans="1:21" x14ac:dyDescent="0.3">
      <c r="A2" s="30"/>
      <c r="B2" s="29"/>
      <c r="C2" s="29"/>
      <c r="D2" s="29"/>
      <c r="E2" s="29"/>
      <c r="F2" s="29"/>
      <c r="G2" s="29"/>
      <c r="H2" s="29"/>
      <c r="I2" s="29"/>
      <c r="J2" s="29"/>
      <c r="K2" s="29"/>
      <c r="L2" s="29"/>
      <c r="M2" s="29"/>
      <c r="N2" s="29"/>
      <c r="O2" s="29"/>
      <c r="P2" s="29"/>
      <c r="Q2" s="29"/>
      <c r="R2" s="29"/>
      <c r="S2" s="31"/>
    </row>
    <row r="3" spans="1:21" x14ac:dyDescent="0.3">
      <c r="A3" s="30"/>
      <c r="B3" s="29"/>
      <c r="C3" s="29"/>
      <c r="D3" s="29"/>
      <c r="E3" s="29"/>
      <c r="F3" s="29"/>
      <c r="G3" s="29"/>
      <c r="H3" s="29"/>
      <c r="I3" s="29"/>
      <c r="J3" s="29"/>
      <c r="K3" s="29"/>
      <c r="L3" s="29"/>
      <c r="M3" s="29"/>
      <c r="N3" s="29"/>
      <c r="O3" s="29"/>
      <c r="P3" s="29"/>
      <c r="Q3" s="29"/>
      <c r="R3" s="29"/>
      <c r="S3" s="31"/>
      <c r="U3"/>
    </row>
    <row r="4" spans="1:21" x14ac:dyDescent="0.3">
      <c r="A4" s="30"/>
      <c r="B4" s="29"/>
      <c r="C4" s="29"/>
      <c r="D4" s="29"/>
      <c r="E4" s="29"/>
      <c r="F4" s="29"/>
      <c r="G4" s="29"/>
      <c r="H4" s="29"/>
      <c r="I4" s="29"/>
      <c r="J4" s="29"/>
      <c r="K4" s="29"/>
      <c r="L4" s="29"/>
      <c r="M4" s="29"/>
      <c r="N4" s="29"/>
      <c r="O4" s="29"/>
      <c r="P4" s="29"/>
      <c r="Q4" s="29"/>
      <c r="R4" s="29"/>
      <c r="S4" s="31"/>
    </row>
    <row r="5" spans="1:21" x14ac:dyDescent="0.3">
      <c r="A5" s="30"/>
      <c r="B5" s="29"/>
      <c r="C5" s="29"/>
      <c r="D5" s="29"/>
      <c r="E5" s="29"/>
      <c r="F5" s="29"/>
      <c r="G5" s="29"/>
      <c r="H5" s="29"/>
      <c r="I5" s="29"/>
      <c r="J5" s="29"/>
      <c r="K5" s="29"/>
      <c r="L5" s="29"/>
      <c r="M5" s="29"/>
      <c r="N5" s="29"/>
      <c r="O5" s="29"/>
      <c r="P5" s="29"/>
      <c r="Q5" s="29"/>
      <c r="R5" s="29"/>
      <c r="S5" s="31"/>
    </row>
    <row r="6" spans="1:21" x14ac:dyDescent="0.3">
      <c r="A6" s="30"/>
      <c r="B6" s="29"/>
      <c r="C6" s="29"/>
      <c r="D6" s="29"/>
      <c r="E6" s="29"/>
      <c r="F6" s="29"/>
      <c r="G6" s="29"/>
      <c r="H6" s="29"/>
      <c r="I6" s="29"/>
      <c r="J6" s="29"/>
      <c r="K6" s="29"/>
      <c r="L6" s="29"/>
      <c r="M6" s="29"/>
      <c r="N6" s="29"/>
      <c r="O6" s="29"/>
      <c r="P6" s="29"/>
      <c r="Q6" s="29"/>
      <c r="R6" s="29"/>
      <c r="S6" s="31"/>
    </row>
    <row r="7" spans="1:21" x14ac:dyDescent="0.3">
      <c r="A7" s="30"/>
      <c r="B7" s="29"/>
      <c r="C7" s="29"/>
      <c r="D7" s="29"/>
      <c r="E7" s="29"/>
      <c r="F7" s="29"/>
      <c r="G7" s="29"/>
      <c r="H7" s="29"/>
      <c r="I7" s="29"/>
      <c r="J7" s="29"/>
      <c r="K7" s="29"/>
      <c r="L7" s="29"/>
      <c r="M7" s="29"/>
      <c r="N7" s="29"/>
      <c r="O7" s="29"/>
      <c r="P7" s="29"/>
      <c r="Q7" s="29"/>
      <c r="R7" s="29"/>
      <c r="S7" s="31"/>
    </row>
    <row r="8" spans="1:21" x14ac:dyDescent="0.3">
      <c r="A8" s="30"/>
      <c r="B8" s="29"/>
      <c r="C8" s="29"/>
      <c r="D8" s="29"/>
      <c r="E8" s="29"/>
      <c r="F8" s="29"/>
      <c r="G8" s="29"/>
      <c r="H8" s="29"/>
      <c r="I8" s="29"/>
      <c r="J8" s="29"/>
      <c r="K8" s="29"/>
      <c r="L8" s="29"/>
      <c r="M8" s="29"/>
      <c r="N8" s="29"/>
      <c r="O8" s="29"/>
      <c r="P8" s="29"/>
      <c r="Q8" s="29"/>
      <c r="R8" s="29"/>
      <c r="S8" s="31"/>
    </row>
    <row r="9" spans="1:21" x14ac:dyDescent="0.3">
      <c r="A9" s="30"/>
      <c r="B9" s="29"/>
      <c r="C9" s="29"/>
      <c r="D9" s="29"/>
      <c r="E9" s="29"/>
      <c r="F9" s="29"/>
      <c r="G9" s="29"/>
      <c r="H9" s="29"/>
      <c r="I9" s="29"/>
      <c r="J9" s="29"/>
      <c r="K9" s="29"/>
      <c r="L9" s="29"/>
      <c r="M9" s="29"/>
      <c r="N9" s="29"/>
      <c r="O9" s="29"/>
      <c r="P9" s="29"/>
      <c r="Q9" s="29"/>
      <c r="R9" s="29"/>
      <c r="S9" s="31"/>
    </row>
    <row r="10" spans="1:21" x14ac:dyDescent="0.3">
      <c r="A10" s="30"/>
      <c r="B10" s="29"/>
      <c r="C10" s="29"/>
      <c r="D10" s="29"/>
      <c r="E10" s="29"/>
      <c r="F10" s="29"/>
      <c r="G10" s="29"/>
      <c r="H10" s="29"/>
      <c r="I10" s="29"/>
      <c r="J10" s="29"/>
      <c r="K10" s="29"/>
      <c r="L10" s="29"/>
      <c r="M10" s="29"/>
      <c r="N10" s="29"/>
      <c r="O10" s="29"/>
      <c r="P10" s="29"/>
      <c r="Q10" s="29"/>
      <c r="R10" s="29"/>
      <c r="S10" s="31"/>
    </row>
    <row r="11" spans="1:21" x14ac:dyDescent="0.3">
      <c r="A11" s="30"/>
      <c r="B11" s="29"/>
      <c r="C11" s="29"/>
      <c r="D11" s="29"/>
      <c r="E11" s="29"/>
      <c r="F11" s="29"/>
      <c r="G11" s="29"/>
      <c r="H11" s="29"/>
      <c r="I11" s="29"/>
      <c r="J11" s="29"/>
      <c r="K11" s="29"/>
      <c r="L11" s="29"/>
      <c r="M11" s="29"/>
      <c r="N11" s="29"/>
      <c r="O11" s="29"/>
      <c r="P11" s="29"/>
      <c r="Q11" s="29"/>
      <c r="R11" s="29"/>
      <c r="S11" s="31"/>
    </row>
    <row r="12" spans="1:21" x14ac:dyDescent="0.3">
      <c r="A12" s="30"/>
      <c r="B12" s="29"/>
      <c r="C12" s="29"/>
      <c r="D12" s="29"/>
      <c r="E12" s="29"/>
      <c r="F12" s="29"/>
      <c r="G12" s="29"/>
      <c r="H12" s="29"/>
      <c r="I12" s="29"/>
      <c r="J12" s="29"/>
      <c r="K12" s="29"/>
      <c r="L12" s="29"/>
      <c r="M12" s="29"/>
      <c r="N12" s="29"/>
      <c r="O12" s="29"/>
      <c r="P12" s="29"/>
      <c r="Q12" s="29"/>
      <c r="R12" s="29"/>
      <c r="S12" s="31"/>
    </row>
    <row r="13" spans="1:21" x14ac:dyDescent="0.3">
      <c r="A13" s="30"/>
      <c r="B13" s="29"/>
      <c r="C13" s="29"/>
      <c r="D13" s="29"/>
      <c r="E13" s="29"/>
      <c r="F13" s="29"/>
      <c r="G13" s="29"/>
      <c r="H13" s="29"/>
      <c r="I13" s="29"/>
      <c r="J13" s="29"/>
      <c r="K13" s="29"/>
      <c r="L13" s="29"/>
      <c r="M13" s="29"/>
      <c r="N13" s="29"/>
      <c r="O13" s="29"/>
      <c r="P13" s="29"/>
      <c r="Q13" s="29"/>
      <c r="R13" s="29"/>
      <c r="S13" s="31"/>
    </row>
    <row r="14" spans="1:21" x14ac:dyDescent="0.3">
      <c r="A14" s="30"/>
      <c r="B14" s="29"/>
      <c r="C14" s="29"/>
      <c r="D14" s="29"/>
      <c r="E14" s="29"/>
      <c r="F14" s="29"/>
      <c r="G14" s="29"/>
      <c r="H14" s="29"/>
      <c r="I14" s="29"/>
      <c r="J14" s="29"/>
      <c r="K14" s="29"/>
      <c r="L14" s="29"/>
      <c r="M14" s="29"/>
      <c r="N14" s="29"/>
      <c r="O14" s="29"/>
      <c r="P14" s="29"/>
      <c r="Q14" s="29"/>
      <c r="R14" s="29"/>
      <c r="S14" s="31"/>
    </row>
    <row r="15" spans="1:21" x14ac:dyDescent="0.3">
      <c r="A15" s="30"/>
      <c r="B15" s="29"/>
      <c r="C15" s="29"/>
      <c r="D15" s="29"/>
      <c r="E15" s="29"/>
      <c r="F15" s="29"/>
      <c r="G15" s="29"/>
      <c r="H15" s="29"/>
      <c r="I15" s="29"/>
      <c r="J15" s="29"/>
      <c r="K15" s="29"/>
      <c r="L15" s="29"/>
      <c r="M15" s="29"/>
      <c r="N15" s="29"/>
      <c r="O15" s="29"/>
      <c r="P15" s="29"/>
      <c r="Q15" s="29"/>
      <c r="R15" s="29"/>
      <c r="S15" s="31"/>
    </row>
    <row r="16" spans="1:21" x14ac:dyDescent="0.3">
      <c r="A16" s="30"/>
      <c r="B16" s="29"/>
      <c r="C16" s="29"/>
      <c r="D16" s="29"/>
      <c r="E16" s="29"/>
      <c r="F16" s="29"/>
      <c r="G16" s="29"/>
      <c r="H16" s="29"/>
      <c r="I16" s="29"/>
      <c r="J16" s="29"/>
      <c r="K16" s="29"/>
      <c r="L16" s="29"/>
      <c r="M16" s="29"/>
      <c r="N16" s="29"/>
      <c r="O16" s="29"/>
      <c r="P16" s="29"/>
      <c r="Q16" s="29"/>
      <c r="R16" s="29"/>
      <c r="S16" s="31"/>
    </row>
    <row r="17" spans="1:19" x14ac:dyDescent="0.3">
      <c r="A17" s="30"/>
      <c r="B17" s="29"/>
      <c r="C17" s="29"/>
      <c r="D17" s="29"/>
      <c r="E17" s="29"/>
      <c r="F17" s="29"/>
      <c r="G17" s="29"/>
      <c r="H17" s="29"/>
      <c r="I17" s="29"/>
      <c r="J17" s="29"/>
      <c r="K17" s="29"/>
      <c r="L17" s="29"/>
      <c r="M17" s="29"/>
      <c r="N17" s="29"/>
      <c r="O17" s="29"/>
      <c r="P17" s="29"/>
      <c r="Q17" s="29"/>
      <c r="R17" s="29"/>
      <c r="S17" s="31"/>
    </row>
    <row r="18" spans="1:19" x14ac:dyDescent="0.3">
      <c r="A18" s="30"/>
      <c r="B18" s="29"/>
      <c r="C18" s="29"/>
      <c r="D18" s="29"/>
      <c r="E18" s="29"/>
      <c r="F18" s="29"/>
      <c r="G18" s="29"/>
      <c r="H18" s="29"/>
      <c r="I18" s="29"/>
      <c r="J18" s="29"/>
      <c r="K18" s="29"/>
      <c r="L18" s="29"/>
      <c r="M18" s="29"/>
      <c r="N18" s="29"/>
      <c r="O18" s="29"/>
      <c r="P18" s="29"/>
      <c r="Q18" s="29"/>
      <c r="R18" s="29"/>
      <c r="S18" s="31"/>
    </row>
    <row r="19" spans="1:19" x14ac:dyDescent="0.3">
      <c r="A19" s="30"/>
      <c r="B19" s="29"/>
      <c r="C19" s="29"/>
      <c r="D19" s="29"/>
      <c r="E19" s="29"/>
      <c r="F19" s="29"/>
      <c r="G19" s="29"/>
      <c r="H19" s="29"/>
      <c r="I19" s="29"/>
      <c r="J19" s="29"/>
      <c r="K19" s="29"/>
      <c r="L19" s="29"/>
      <c r="M19" s="29"/>
      <c r="N19" s="29"/>
      <c r="O19" s="29"/>
      <c r="P19" s="29"/>
      <c r="Q19" s="29" t="str">
        <f>'Key Performance Indicators'!L7</f>
        <v>Sorghum</v>
      </c>
      <c r="R19" s="29"/>
      <c r="S19" s="31"/>
    </row>
    <row r="20" spans="1:19" x14ac:dyDescent="0.3">
      <c r="A20" s="30"/>
      <c r="B20" s="29"/>
      <c r="C20" s="29"/>
      <c r="D20" s="29"/>
      <c r="E20" s="29"/>
      <c r="F20" s="29"/>
      <c r="G20" s="29"/>
      <c r="H20" s="29"/>
      <c r="I20" s="29"/>
      <c r="J20" s="29"/>
      <c r="K20" s="29"/>
      <c r="L20" s="29"/>
      <c r="M20" s="29"/>
      <c r="N20" s="29"/>
      <c r="O20" s="29"/>
      <c r="P20" s="29"/>
      <c r="Q20" s="29"/>
      <c r="R20" s="29"/>
      <c r="S20" s="31"/>
    </row>
    <row r="21" spans="1:19" x14ac:dyDescent="0.3">
      <c r="A21" s="30"/>
      <c r="B21" s="29"/>
      <c r="C21" s="29"/>
      <c r="D21" s="29"/>
      <c r="E21" s="29"/>
      <c r="F21" s="29"/>
      <c r="G21" s="29"/>
      <c r="H21" s="29"/>
      <c r="I21" s="29"/>
      <c r="J21" s="29"/>
      <c r="K21" s="29"/>
      <c r="L21" s="29"/>
      <c r="M21" s="29"/>
      <c r="N21" s="29"/>
      <c r="O21" s="29"/>
      <c r="P21" s="29"/>
      <c r="Q21" s="29"/>
      <c r="R21" s="29"/>
      <c r="S21" s="31"/>
    </row>
    <row r="22" spans="1:19" x14ac:dyDescent="0.3">
      <c r="A22" s="30"/>
      <c r="B22" s="29"/>
      <c r="C22" s="29"/>
      <c r="D22" s="29"/>
      <c r="E22" s="29"/>
      <c r="F22" s="29"/>
      <c r="G22" s="29"/>
      <c r="H22" s="29"/>
      <c r="I22" s="29"/>
      <c r="J22" s="29"/>
      <c r="K22" s="29"/>
      <c r="L22" s="29"/>
      <c r="M22" s="29"/>
      <c r="N22" s="29"/>
      <c r="O22" s="29"/>
      <c r="P22" s="29"/>
      <c r="Q22" s="29"/>
      <c r="R22" s="29"/>
      <c r="S22" s="31"/>
    </row>
    <row r="23" spans="1:19" x14ac:dyDescent="0.3">
      <c r="A23" s="30"/>
      <c r="B23" s="29"/>
      <c r="C23" s="29"/>
      <c r="D23" s="29"/>
      <c r="E23" s="29"/>
      <c r="F23" s="29"/>
      <c r="G23" s="29"/>
      <c r="H23" s="29"/>
      <c r="I23" s="29"/>
      <c r="J23" s="29"/>
      <c r="K23" s="29"/>
      <c r="L23" s="29"/>
      <c r="M23" s="29"/>
      <c r="N23" s="29"/>
      <c r="O23" s="29"/>
      <c r="P23" s="29"/>
      <c r="Q23" s="29"/>
      <c r="R23" s="29"/>
      <c r="S23" s="31"/>
    </row>
    <row r="24" spans="1:19" x14ac:dyDescent="0.3">
      <c r="A24" s="32"/>
      <c r="B24" s="33"/>
      <c r="C24" s="33"/>
      <c r="D24" s="33"/>
      <c r="E24" s="33"/>
      <c r="F24" s="33"/>
      <c r="G24" s="33"/>
      <c r="H24" s="33"/>
      <c r="I24" s="33"/>
      <c r="J24" s="33"/>
      <c r="K24" s="33"/>
      <c r="L24" s="33"/>
      <c r="M24" s="33"/>
      <c r="N24" s="33"/>
      <c r="O24" s="33"/>
      <c r="P24" s="33"/>
      <c r="Q24" s="33"/>
      <c r="R24" s="33"/>
      <c r="S24" s="34"/>
    </row>
    <row r="25" spans="1:19" x14ac:dyDescent="0.3">
      <c r="A25" s="32"/>
      <c r="B25" s="33"/>
      <c r="C25" s="33"/>
      <c r="D25" s="33"/>
      <c r="E25" s="33"/>
      <c r="F25" s="33"/>
      <c r="G25" s="33"/>
      <c r="H25" s="33"/>
      <c r="I25" s="33"/>
      <c r="J25" s="33"/>
      <c r="K25" s="33"/>
      <c r="L25" s="33"/>
      <c r="M25" s="33"/>
      <c r="N25" s="33"/>
      <c r="O25" s="33"/>
      <c r="P25" s="33"/>
      <c r="Q25" s="33"/>
      <c r="R25" s="33"/>
      <c r="S25" s="34"/>
    </row>
    <row r="27" spans="1:19" s="35" customFormat="1" x14ac:dyDescent="0.3"/>
    <row r="28" spans="1:19" s="35" customFormat="1" x14ac:dyDescent="0.3"/>
    <row r="29" spans="1:19" s="35" customFormat="1" x14ac:dyDescent="0.3"/>
    <row r="30" spans="1:19" s="35" customFormat="1" x14ac:dyDescent="0.3"/>
    <row r="31" spans="1:19" s="35" customFormat="1" x14ac:dyDescent="0.3"/>
    <row r="32" spans="1:19" s="35" customFormat="1" x14ac:dyDescent="0.3">
      <c r="K32"/>
    </row>
    <row r="33" s="35" customFormat="1" x14ac:dyDescent="0.3"/>
    <row r="34" s="35" customFormat="1" x14ac:dyDescent="0.3"/>
    <row r="35" s="35" customFormat="1" x14ac:dyDescent="0.3"/>
    <row r="36" s="35" customFormat="1" x14ac:dyDescent="0.3"/>
    <row r="37" s="35" customFormat="1" x14ac:dyDescent="0.3"/>
    <row r="38" s="35" customFormat="1" x14ac:dyDescent="0.3"/>
    <row r="39" s="35" customFormat="1" x14ac:dyDescent="0.3"/>
    <row r="40" s="35" customFormat="1" x14ac:dyDescent="0.3"/>
  </sheetData>
  <mergeCells count="1">
    <mergeCell ref="A1:S1"/>
  </mergeCells>
  <pageMargins left="0.7" right="0.7" top="0.75" bottom="0.75" header="0.3" footer="0.3"/>
  <pageSetup scale="46" orientation="portrait" horizontalDpi="200" verticalDpi="200" copies="0" r:id="rId1"/>
  <colBreaks count="1" manualBreakCount="1">
    <brk id="19" max="1048575"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Original Kenya_Crops_Dataset</vt:lpstr>
      <vt:lpstr>Extracted Dataset</vt:lpstr>
      <vt:lpstr>Cleaned Data</vt:lpstr>
      <vt:lpstr>Key Performance Indicators</vt:lpstr>
      <vt:lpstr>Pivot Table</vt:lpstr>
      <vt:lpstr>Data-Charts &amp; Visualization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2025-01-30T07:13:41Z</dcterms:created>
  <dcterms:modified xsi:type="dcterms:W3CDTF">2025-02-19T13:12:43Z</dcterms:modified>
</cp:coreProperties>
</file>