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45" windowWidth="18915" windowHeight="11025" activeTab="1"/>
  </bookViews>
  <sheets>
    <sheet name="Sheet1" sheetId="1" r:id="rId1"/>
    <sheet name="Calcs" sheetId="3" r:id="rId2"/>
    <sheet name="Notes" sheetId="5" r:id="rId3"/>
    <sheet name="Complete Data" sheetId="4" r:id="rId4"/>
    <sheet name="Incomplete Data" sheetId="2" r:id="rId5"/>
  </sheets>
  <definedNames>
    <definedName name="_xlnm._FilterDatabase" localSheetId="1" hidden="1">Calcs!$A$6:$AZ$91</definedName>
    <definedName name="_xlnm._FilterDatabase" localSheetId="3" hidden="1">'Complete Data'!$A$7:$J$602</definedName>
    <definedName name="_xlnm._FilterDatabase" localSheetId="4" hidden="1">'Incomplete Data'!$A$5:$I$221</definedName>
    <definedName name="_xlnm._FilterDatabase" localSheetId="0" hidden="1">Sheet1!$A$11:$G$71</definedName>
  </definedNames>
  <calcPr calcId="125725"/>
</workbook>
</file>

<file path=xl/calcChain.xml><?xml version="1.0" encoding="utf-8"?>
<calcChain xmlns="http://schemas.openxmlformats.org/spreadsheetml/2006/main">
  <c r="AZ91" i="3"/>
  <c r="AY91"/>
  <c r="AX91"/>
  <c r="AW91"/>
  <c r="AU91"/>
  <c r="AT91"/>
  <c r="AS91"/>
  <c r="AY90"/>
  <c r="AX90"/>
  <c r="AW90"/>
  <c r="AZ90" s="1"/>
  <c r="AT90"/>
  <c r="AS90"/>
  <c r="AU90" s="1"/>
  <c r="AY89"/>
  <c r="AX89"/>
  <c r="AW89"/>
  <c r="AZ89" s="1"/>
  <c r="AT89"/>
  <c r="AS89"/>
  <c r="AU89" s="1"/>
  <c r="AY88"/>
  <c r="AX88"/>
  <c r="AW88"/>
  <c r="AZ88" s="1"/>
  <c r="AU88"/>
  <c r="AT88"/>
  <c r="AS88"/>
  <c r="AZ87"/>
  <c r="AY87"/>
  <c r="AX87"/>
  <c r="AW87"/>
  <c r="AU87"/>
  <c r="AT87"/>
  <c r="AS87"/>
  <c r="AY86"/>
  <c r="AX86"/>
  <c r="AW86"/>
  <c r="AZ86" s="1"/>
  <c r="AT86"/>
  <c r="AS86"/>
  <c r="AU86" s="1"/>
  <c r="AY85"/>
  <c r="AX85"/>
  <c r="AW85"/>
  <c r="AZ85" s="1"/>
  <c r="AT85"/>
  <c r="AS85"/>
  <c r="AU85" s="1"/>
  <c r="AY84"/>
  <c r="AX84"/>
  <c r="AW84"/>
  <c r="AZ84" s="1"/>
  <c r="AU84"/>
  <c r="AT84"/>
  <c r="AS84"/>
  <c r="AZ83"/>
  <c r="AY83"/>
  <c r="AX83"/>
  <c r="AW83"/>
  <c r="AU83"/>
  <c r="AT83"/>
  <c r="AS83"/>
  <c r="AY82"/>
  <c r="AX82"/>
  <c r="AW82"/>
  <c r="AZ82" s="1"/>
  <c r="AT82"/>
  <c r="AS82"/>
  <c r="AU82" s="1"/>
  <c r="AY81"/>
  <c r="AX81"/>
  <c r="AW81"/>
  <c r="AZ81" s="1"/>
  <c r="AT81"/>
  <c r="AS81"/>
  <c r="AU81" s="1"/>
  <c r="AY80"/>
  <c r="AX80"/>
  <c r="AW80"/>
  <c r="AZ80" s="1"/>
  <c r="AU80"/>
  <c r="AT80"/>
  <c r="AS80"/>
  <c r="AZ79"/>
  <c r="AY79"/>
  <c r="AX79"/>
  <c r="AW79"/>
  <c r="AU79"/>
  <c r="AT79"/>
  <c r="AS79"/>
  <c r="AY78"/>
  <c r="AX78"/>
  <c r="AW78"/>
  <c r="AZ78" s="1"/>
  <c r="AT78"/>
  <c r="AS78"/>
  <c r="AU78" s="1"/>
  <c r="AY77"/>
  <c r="AX77"/>
  <c r="AW77"/>
  <c r="AZ77" s="1"/>
  <c r="AT77"/>
  <c r="AS77"/>
  <c r="AU77" s="1"/>
  <c r="AY76"/>
  <c r="AX76"/>
  <c r="AW76"/>
  <c r="AZ76" s="1"/>
  <c r="AU76"/>
  <c r="AT76"/>
  <c r="AS76"/>
  <c r="AZ75"/>
  <c r="AY75"/>
  <c r="AX75"/>
  <c r="AW75"/>
  <c r="AU75"/>
  <c r="AT75"/>
  <c r="AS75"/>
  <c r="AY74"/>
  <c r="AX74"/>
  <c r="AW74"/>
  <c r="AZ74" s="1"/>
  <c r="AT74"/>
  <c r="AS74"/>
  <c r="AU74" s="1"/>
  <c r="AY73"/>
  <c r="AX73"/>
  <c r="AW73"/>
  <c r="AZ73" s="1"/>
  <c r="AT73"/>
  <c r="AS73"/>
  <c r="AU73" s="1"/>
  <c r="AY72"/>
  <c r="AX72"/>
  <c r="AW72"/>
  <c r="AZ72" s="1"/>
  <c r="AU72"/>
  <c r="AT72"/>
  <c r="AS72"/>
  <c r="AZ71"/>
  <c r="AY71"/>
  <c r="AX71"/>
  <c r="AW71"/>
  <c r="AU71"/>
  <c r="AT71"/>
  <c r="AS71"/>
  <c r="AY70"/>
  <c r="AX70"/>
  <c r="AW70"/>
  <c r="AZ70" s="1"/>
  <c r="AT70"/>
  <c r="AS70"/>
  <c r="AU70" s="1"/>
  <c r="AY69"/>
  <c r="AX69"/>
  <c r="AW69"/>
  <c r="AZ69" s="1"/>
  <c r="AT69"/>
  <c r="AS69"/>
  <c r="AU69" s="1"/>
  <c r="AX8"/>
  <c r="AY8"/>
  <c r="AZ8" s="1"/>
  <c r="AX9"/>
  <c r="AY9"/>
  <c r="AZ9"/>
  <c r="AX10"/>
  <c r="AZ10" s="1"/>
  <c r="AY10"/>
  <c r="AX11"/>
  <c r="AZ11" s="1"/>
  <c r="AY11"/>
  <c r="AX12"/>
  <c r="AY12"/>
  <c r="AZ12" s="1"/>
  <c r="AX13"/>
  <c r="AY13"/>
  <c r="AZ13"/>
  <c r="AX14"/>
  <c r="AZ14" s="1"/>
  <c r="AY14"/>
  <c r="AX15"/>
  <c r="AZ15" s="1"/>
  <c r="AY15"/>
  <c r="AX16"/>
  <c r="AY16"/>
  <c r="AZ16" s="1"/>
  <c r="AX17"/>
  <c r="AY17"/>
  <c r="AZ17"/>
  <c r="AX18"/>
  <c r="AZ18" s="1"/>
  <c r="AY18"/>
  <c r="AX19"/>
  <c r="AZ19" s="1"/>
  <c r="AY19"/>
  <c r="AX20"/>
  <c r="AY20"/>
  <c r="AZ20" s="1"/>
  <c r="AX22"/>
  <c r="AZ22" s="1"/>
  <c r="AY22"/>
  <c r="AX23"/>
  <c r="AZ23" s="1"/>
  <c r="AY23"/>
  <c r="AX24"/>
  <c r="AY24"/>
  <c r="AZ24" s="1"/>
  <c r="AX25"/>
  <c r="AY25"/>
  <c r="AZ25"/>
  <c r="AX26"/>
  <c r="AZ26" s="1"/>
  <c r="AY26"/>
  <c r="AX27"/>
  <c r="AZ27" s="1"/>
  <c r="AY27"/>
  <c r="AX28"/>
  <c r="AY28"/>
  <c r="AZ28" s="1"/>
  <c r="AX29"/>
  <c r="AY29"/>
  <c r="AZ29"/>
  <c r="AX30"/>
  <c r="AZ30" s="1"/>
  <c r="AY30"/>
  <c r="AX31"/>
  <c r="AZ31" s="1"/>
  <c r="AY31"/>
  <c r="AX32"/>
  <c r="AY32"/>
  <c r="AZ32" s="1"/>
  <c r="AX33"/>
  <c r="AY33"/>
  <c r="AZ33"/>
  <c r="AX34"/>
  <c r="AZ34" s="1"/>
  <c r="AY34"/>
  <c r="AX35"/>
  <c r="AZ35" s="1"/>
  <c r="AY35"/>
  <c r="AX36"/>
  <c r="AY36"/>
  <c r="AZ36" s="1"/>
  <c r="AX37"/>
  <c r="AY37"/>
  <c r="AZ37"/>
  <c r="AX38"/>
  <c r="AZ38" s="1"/>
  <c r="AY38"/>
  <c r="AX40"/>
  <c r="AY40"/>
  <c r="AZ40" s="1"/>
  <c r="AX41"/>
  <c r="AY41"/>
  <c r="AZ41"/>
  <c r="AX42"/>
  <c r="AZ42" s="1"/>
  <c r="AY42"/>
  <c r="AX43"/>
  <c r="AZ43" s="1"/>
  <c r="AY43"/>
  <c r="AX44"/>
  <c r="AY44"/>
  <c r="AZ44" s="1"/>
  <c r="AX45"/>
  <c r="AY45"/>
  <c r="AZ45"/>
  <c r="AX46"/>
  <c r="AZ46" s="1"/>
  <c r="AY46"/>
  <c r="AX47"/>
  <c r="AZ47" s="1"/>
  <c r="AY47"/>
  <c r="AX48"/>
  <c r="AY48"/>
  <c r="AZ48" s="1"/>
  <c r="AX49"/>
  <c r="AY49"/>
  <c r="AZ49"/>
  <c r="AX50"/>
  <c r="AZ50" s="1"/>
  <c r="AY50"/>
  <c r="AX51"/>
  <c r="AZ51" s="1"/>
  <c r="AY51"/>
  <c r="AX52"/>
  <c r="AY52"/>
  <c r="AZ52" s="1"/>
  <c r="AX53"/>
  <c r="AY53"/>
  <c r="AZ53"/>
  <c r="AX54"/>
  <c r="AZ54" s="1"/>
  <c r="AY54"/>
  <c r="AX55"/>
  <c r="AZ55" s="1"/>
  <c r="AY55"/>
  <c r="AX56"/>
  <c r="AY56"/>
  <c r="AZ56" s="1"/>
  <c r="AX57"/>
  <c r="AY57"/>
  <c r="AZ57"/>
  <c r="AX58"/>
  <c r="AZ58" s="1"/>
  <c r="AY58"/>
  <c r="AX59"/>
  <c r="AZ59" s="1"/>
  <c r="AY59"/>
  <c r="AX61"/>
  <c r="AY61"/>
  <c r="AZ61"/>
  <c r="AX62"/>
  <c r="AZ62" s="1"/>
  <c r="AY62"/>
  <c r="AX63"/>
  <c r="AZ63" s="1"/>
  <c r="AY63"/>
  <c r="AX64"/>
  <c r="AY64"/>
  <c r="AZ64" s="1"/>
  <c r="AX65"/>
  <c r="AY65"/>
  <c r="AZ65"/>
  <c r="AX66"/>
  <c r="AZ66" s="1"/>
  <c r="AY66"/>
  <c r="AZ7"/>
  <c r="AY7"/>
  <c r="AX7"/>
  <c r="AW66"/>
  <c r="AW65"/>
  <c r="AW64"/>
  <c r="AW63"/>
  <c r="AW62"/>
  <c r="AW61"/>
  <c r="AW59"/>
  <c r="AW58"/>
  <c r="AW57"/>
  <c r="AW56"/>
  <c r="AW55"/>
  <c r="AW54"/>
  <c r="AW53"/>
  <c r="AW52"/>
  <c r="AW51"/>
  <c r="AW50"/>
  <c r="AW49"/>
  <c r="AW48"/>
  <c r="AW47"/>
  <c r="AW46"/>
  <c r="AW45"/>
  <c r="AW44"/>
  <c r="AW43"/>
  <c r="AW42"/>
  <c r="AW41"/>
  <c r="AW40"/>
  <c r="AW38"/>
  <c r="AW37"/>
  <c r="AW36"/>
  <c r="AW35"/>
  <c r="AW34"/>
  <c r="AW33"/>
  <c r="AW32"/>
  <c r="AW31"/>
  <c r="AW30"/>
  <c r="AW29"/>
  <c r="AW28"/>
  <c r="AW27"/>
  <c r="AW26"/>
  <c r="AW25"/>
  <c r="AW24"/>
  <c r="AW23"/>
  <c r="AW22"/>
  <c r="AW20"/>
  <c r="AW19"/>
  <c r="AW18"/>
  <c r="AW17"/>
  <c r="AW16"/>
  <c r="AW15"/>
  <c r="AW14"/>
  <c r="AW13"/>
  <c r="AW12"/>
  <c r="AW11"/>
  <c r="AW10"/>
  <c r="AW9"/>
  <c r="AW8"/>
  <c r="AW7"/>
  <c r="AU8"/>
  <c r="AU9"/>
  <c r="AU10"/>
  <c r="AU11"/>
  <c r="AU12"/>
  <c r="AU13"/>
  <c r="AU14"/>
  <c r="AU15"/>
  <c r="AU16"/>
  <c r="AU17"/>
  <c r="AU18"/>
  <c r="AU19"/>
  <c r="AU20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40"/>
  <c r="AU41"/>
  <c r="AU42"/>
  <c r="AU43"/>
  <c r="AU44"/>
  <c r="AU45"/>
  <c r="AU46"/>
  <c r="AU47"/>
  <c r="AU48"/>
  <c r="AU49"/>
  <c r="AU50"/>
  <c r="AU51"/>
  <c r="AU52"/>
  <c r="AU53"/>
  <c r="AU54"/>
  <c r="AU55"/>
  <c r="AU56"/>
  <c r="AU57"/>
  <c r="AU58"/>
  <c r="AU59"/>
  <c r="AU61"/>
  <c r="AU62"/>
  <c r="AU63"/>
  <c r="AU64"/>
  <c r="AU65"/>
  <c r="AU66"/>
  <c r="AU7"/>
  <c r="AS8"/>
  <c r="AT8"/>
  <c r="AS9"/>
  <c r="AT9"/>
  <c r="AS10"/>
  <c r="AT10"/>
  <c r="AS11"/>
  <c r="AT11"/>
  <c r="AS12"/>
  <c r="AT12"/>
  <c r="AS13"/>
  <c r="AT13"/>
  <c r="AS14"/>
  <c r="AT14"/>
  <c r="AS15"/>
  <c r="AT15"/>
  <c r="AS16"/>
  <c r="AT16"/>
  <c r="AS17"/>
  <c r="AT17"/>
  <c r="AS18"/>
  <c r="AT18"/>
  <c r="AS19"/>
  <c r="AT19"/>
  <c r="AS20"/>
  <c r="AT20"/>
  <c r="AS22"/>
  <c r="AT22"/>
  <c r="AS23"/>
  <c r="AT23"/>
  <c r="AS24"/>
  <c r="AT24"/>
  <c r="AS25"/>
  <c r="AT25"/>
  <c r="AS26"/>
  <c r="AT26"/>
  <c r="AS27"/>
  <c r="AT27"/>
  <c r="AS28"/>
  <c r="AT28"/>
  <c r="AS29"/>
  <c r="AT29"/>
  <c r="AS30"/>
  <c r="AT30"/>
  <c r="AS31"/>
  <c r="AT31"/>
  <c r="AS32"/>
  <c r="AT32"/>
  <c r="AS33"/>
  <c r="AT33"/>
  <c r="AS34"/>
  <c r="AT34"/>
  <c r="AS35"/>
  <c r="AT35"/>
  <c r="AS36"/>
  <c r="AT36"/>
  <c r="AS37"/>
  <c r="AT37"/>
  <c r="AS38"/>
  <c r="AT38"/>
  <c r="AS40"/>
  <c r="AT40"/>
  <c r="AS41"/>
  <c r="AT41"/>
  <c r="AS42"/>
  <c r="AT42"/>
  <c r="AS43"/>
  <c r="AT43"/>
  <c r="AS44"/>
  <c r="AT44"/>
  <c r="AS45"/>
  <c r="AT45"/>
  <c r="AS46"/>
  <c r="AT46"/>
  <c r="AS47"/>
  <c r="AT47"/>
  <c r="AS48"/>
  <c r="AT48"/>
  <c r="AS49"/>
  <c r="AT49"/>
  <c r="AS50"/>
  <c r="AT50"/>
  <c r="AS51"/>
  <c r="AT51"/>
  <c r="AS52"/>
  <c r="AT52"/>
  <c r="AS53"/>
  <c r="AT53"/>
  <c r="AS54"/>
  <c r="AT54"/>
  <c r="AS55"/>
  <c r="AT55"/>
  <c r="AS56"/>
  <c r="AT56"/>
  <c r="AS57"/>
  <c r="AT57"/>
  <c r="AS58"/>
  <c r="AT58"/>
  <c r="AS59"/>
  <c r="AT59"/>
  <c r="AS61"/>
  <c r="AT61"/>
  <c r="AS62"/>
  <c r="AT62"/>
  <c r="AS63"/>
  <c r="AT63"/>
  <c r="AS64"/>
  <c r="AT64"/>
  <c r="AS65"/>
  <c r="AT65"/>
  <c r="AS66"/>
  <c r="AT66"/>
  <c r="AT7"/>
  <c r="AS7"/>
  <c r="AR7"/>
  <c r="AR8"/>
  <c r="AR9"/>
  <c r="AR10"/>
  <c r="AR11"/>
  <c r="AR12"/>
  <c r="AR13"/>
  <c r="AR14"/>
  <c r="AR15"/>
  <c r="AR16"/>
  <c r="AR17"/>
  <c r="AR18"/>
  <c r="AR19"/>
  <c r="AR20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40"/>
  <c r="AR41"/>
  <c r="AR42"/>
  <c r="AR43"/>
  <c r="AR44"/>
  <c r="AR45"/>
  <c r="AR46"/>
  <c r="AR47"/>
  <c r="AR48"/>
  <c r="AR49"/>
  <c r="AR50"/>
  <c r="AR51"/>
  <c r="AR52"/>
  <c r="AR53"/>
  <c r="AR54"/>
  <c r="AR55"/>
  <c r="AR56"/>
  <c r="AR57"/>
  <c r="AR58"/>
  <c r="AR59"/>
  <c r="AR61"/>
  <c r="AR62"/>
  <c r="AR63"/>
  <c r="AR64"/>
  <c r="AR65"/>
  <c r="AR66"/>
  <c r="AR69"/>
  <c r="AR70"/>
  <c r="AR71"/>
  <c r="AR72"/>
  <c r="AR73"/>
  <c r="AR74"/>
  <c r="AR75"/>
  <c r="AR76"/>
  <c r="AR77"/>
  <c r="AR78"/>
  <c r="AR79"/>
  <c r="AR80"/>
  <c r="AR81"/>
  <c r="AR82"/>
  <c r="AR83"/>
  <c r="AR84"/>
  <c r="AR85"/>
  <c r="AR86"/>
  <c r="AR87"/>
  <c r="AR88"/>
  <c r="AR89"/>
  <c r="AR90"/>
  <c r="AR91"/>
  <c r="AR3"/>
  <c r="AI91"/>
  <c r="AH91"/>
  <c r="AG91"/>
  <c r="AO91" s="1"/>
  <c r="AF91"/>
  <c r="AE91"/>
  <c r="AD91"/>
  <c r="AC91"/>
  <c r="AN91" s="1"/>
  <c r="AB91"/>
  <c r="AA91"/>
  <c r="Z91"/>
  <c r="Y91"/>
  <c r="AM91" s="1"/>
  <c r="X91"/>
  <c r="AI90"/>
  <c r="AH90"/>
  <c r="AG90"/>
  <c r="AF90"/>
  <c r="AE90"/>
  <c r="AD90"/>
  <c r="AC90"/>
  <c r="AB90"/>
  <c r="AA90"/>
  <c r="Z90"/>
  <c r="Y90"/>
  <c r="X90"/>
  <c r="AI89"/>
  <c r="AH89"/>
  <c r="AG89"/>
  <c r="AO89" s="1"/>
  <c r="AF89"/>
  <c r="AE89"/>
  <c r="AD89"/>
  <c r="AC89"/>
  <c r="AN89" s="1"/>
  <c r="AB89"/>
  <c r="AA89"/>
  <c r="Z89"/>
  <c r="Y89"/>
  <c r="AM89" s="1"/>
  <c r="AP89" s="1"/>
  <c r="X89"/>
  <c r="AI88"/>
  <c r="AH88"/>
  <c r="AG88"/>
  <c r="AO88" s="1"/>
  <c r="AF88"/>
  <c r="AL88" s="1"/>
  <c r="AE88"/>
  <c r="AD88"/>
  <c r="AC88"/>
  <c r="AK88" s="1"/>
  <c r="AB88"/>
  <c r="AA88"/>
  <c r="Z88"/>
  <c r="Y88"/>
  <c r="X88"/>
  <c r="AI87"/>
  <c r="AH87"/>
  <c r="AG87"/>
  <c r="AO87" s="1"/>
  <c r="AF87"/>
  <c r="AE87"/>
  <c r="AD87"/>
  <c r="AC87"/>
  <c r="AN87" s="1"/>
  <c r="AB87"/>
  <c r="AA87"/>
  <c r="Z87"/>
  <c r="Y87"/>
  <c r="AM87" s="1"/>
  <c r="X87"/>
  <c r="AI86"/>
  <c r="AH86"/>
  <c r="AG86"/>
  <c r="AF86"/>
  <c r="AE86"/>
  <c r="AD86"/>
  <c r="AC86"/>
  <c r="AB86"/>
  <c r="AA86"/>
  <c r="Z86"/>
  <c r="Y86"/>
  <c r="X86"/>
  <c r="AI85"/>
  <c r="AH85"/>
  <c r="AG85"/>
  <c r="AO85" s="1"/>
  <c r="AF85"/>
  <c r="AE85"/>
  <c r="AD85"/>
  <c r="AC85"/>
  <c r="AN85" s="1"/>
  <c r="AB85"/>
  <c r="AA85"/>
  <c r="Z85"/>
  <c r="Y85"/>
  <c r="AM85" s="1"/>
  <c r="X85"/>
  <c r="AI84"/>
  <c r="AH84"/>
  <c r="AG84"/>
  <c r="AF84"/>
  <c r="AE84"/>
  <c r="AD84"/>
  <c r="AC84"/>
  <c r="AB84"/>
  <c r="AA84"/>
  <c r="Z84"/>
  <c r="Y84"/>
  <c r="X84"/>
  <c r="AI83"/>
  <c r="AH83"/>
  <c r="AG83"/>
  <c r="AF83"/>
  <c r="AE83"/>
  <c r="AD83"/>
  <c r="AC83"/>
  <c r="AB83"/>
  <c r="AA83"/>
  <c r="Z83"/>
  <c r="Y83"/>
  <c r="X83"/>
  <c r="AI82"/>
  <c r="AH82"/>
  <c r="AG82"/>
  <c r="AO82" s="1"/>
  <c r="AF82"/>
  <c r="AE82"/>
  <c r="AD82"/>
  <c r="AC82"/>
  <c r="AN82" s="1"/>
  <c r="AB82"/>
  <c r="AA82"/>
  <c r="Z82"/>
  <c r="Y82"/>
  <c r="AM82" s="1"/>
  <c r="AP82" s="1"/>
  <c r="X82"/>
  <c r="AI81"/>
  <c r="AH81"/>
  <c r="AG81"/>
  <c r="AF81"/>
  <c r="AE81"/>
  <c r="AD81"/>
  <c r="AC81"/>
  <c r="AB81"/>
  <c r="AA81"/>
  <c r="Z81"/>
  <c r="Y81"/>
  <c r="X81"/>
  <c r="AI80"/>
  <c r="AH80"/>
  <c r="AG80"/>
  <c r="AF80"/>
  <c r="AE80"/>
  <c r="AD80"/>
  <c r="AC80"/>
  <c r="AB80"/>
  <c r="AA80"/>
  <c r="Z80"/>
  <c r="Y80"/>
  <c r="X80"/>
  <c r="AI79"/>
  <c r="AH79"/>
  <c r="AG79"/>
  <c r="AF79"/>
  <c r="AE79"/>
  <c r="AD79"/>
  <c r="AC79"/>
  <c r="AB79"/>
  <c r="AA79"/>
  <c r="Z79"/>
  <c r="Y79"/>
  <c r="X79"/>
  <c r="AI78"/>
  <c r="AH78"/>
  <c r="AG78"/>
  <c r="AF78"/>
  <c r="AE78"/>
  <c r="AD78"/>
  <c r="AC78"/>
  <c r="AB78"/>
  <c r="AA78"/>
  <c r="Z78"/>
  <c r="Y78"/>
  <c r="X78"/>
  <c r="AI77"/>
  <c r="AH77"/>
  <c r="AG77"/>
  <c r="AF77"/>
  <c r="AE77"/>
  <c r="AD77"/>
  <c r="AC77"/>
  <c r="AB77"/>
  <c r="AA77"/>
  <c r="Z77"/>
  <c r="Y77"/>
  <c r="X77"/>
  <c r="AI76"/>
  <c r="AH76"/>
  <c r="AG76"/>
  <c r="AF76"/>
  <c r="AE76"/>
  <c r="AD76"/>
  <c r="AC76"/>
  <c r="AB76"/>
  <c r="AA76"/>
  <c r="Z76"/>
  <c r="Y76"/>
  <c r="X76"/>
  <c r="AI75"/>
  <c r="AH75"/>
  <c r="AG75"/>
  <c r="AF75"/>
  <c r="AE75"/>
  <c r="AD75"/>
  <c r="AC75"/>
  <c r="AB75"/>
  <c r="AA75"/>
  <c r="Z75"/>
  <c r="Y75"/>
  <c r="X75"/>
  <c r="AI74"/>
  <c r="AH74"/>
  <c r="AG74"/>
  <c r="AF74"/>
  <c r="AE74"/>
  <c r="AD74"/>
  <c r="AC74"/>
  <c r="AB74"/>
  <c r="AA74"/>
  <c r="Z74"/>
  <c r="Y74"/>
  <c r="X74"/>
  <c r="AI70"/>
  <c r="AH70"/>
  <c r="AG70"/>
  <c r="AF70"/>
  <c r="AE70"/>
  <c r="AD70"/>
  <c r="AC70"/>
  <c r="AB70"/>
  <c r="AA70"/>
  <c r="Z70"/>
  <c r="Y70"/>
  <c r="X70"/>
  <c r="AI69"/>
  <c r="AH69"/>
  <c r="AG69"/>
  <c r="AF69"/>
  <c r="AE69"/>
  <c r="AD69"/>
  <c r="AC69"/>
  <c r="AB69"/>
  <c r="AA69"/>
  <c r="Z69"/>
  <c r="Y69"/>
  <c r="X69"/>
  <c r="AI66"/>
  <c r="AH66"/>
  <c r="AG66"/>
  <c r="AF66"/>
  <c r="AE66"/>
  <c r="AD66"/>
  <c r="AC66"/>
  <c r="AB66"/>
  <c r="AA66"/>
  <c r="Z66"/>
  <c r="Y66"/>
  <c r="X66"/>
  <c r="AI65"/>
  <c r="AH65"/>
  <c r="AG65"/>
  <c r="AF65"/>
  <c r="AE65"/>
  <c r="AD65"/>
  <c r="AC65"/>
  <c r="AB65"/>
  <c r="AA65"/>
  <c r="Z65"/>
  <c r="Y65"/>
  <c r="X65"/>
  <c r="AI64"/>
  <c r="AH64"/>
  <c r="AG64"/>
  <c r="AF64"/>
  <c r="AE64"/>
  <c r="AD64"/>
  <c r="AC64"/>
  <c r="AK64" s="1"/>
  <c r="AB64"/>
  <c r="AA64"/>
  <c r="Z64"/>
  <c r="Y64"/>
  <c r="X64"/>
  <c r="AI63"/>
  <c r="AH63"/>
  <c r="AG63"/>
  <c r="AF63"/>
  <c r="AE63"/>
  <c r="AD63"/>
  <c r="AC63"/>
  <c r="AB63"/>
  <c r="AA63"/>
  <c r="Z63"/>
  <c r="Y63"/>
  <c r="AJ63" s="1"/>
  <c r="X63"/>
  <c r="AI62"/>
  <c r="AH62"/>
  <c r="AG62"/>
  <c r="AF62"/>
  <c r="AE62"/>
  <c r="AD62"/>
  <c r="AC62"/>
  <c r="AB62"/>
  <c r="AA62"/>
  <c r="Z62"/>
  <c r="Y62"/>
  <c r="X62"/>
  <c r="AI61"/>
  <c r="AH61"/>
  <c r="AG61"/>
  <c r="AF61"/>
  <c r="AE61"/>
  <c r="AD61"/>
  <c r="AC61"/>
  <c r="AK61" s="1"/>
  <c r="AB61"/>
  <c r="AA61"/>
  <c r="Z61"/>
  <c r="Y61"/>
  <c r="X61"/>
  <c r="AI60"/>
  <c r="AY60" s="1"/>
  <c r="AZ60" s="1"/>
  <c r="AH60"/>
  <c r="AG60"/>
  <c r="AT60" s="1"/>
  <c r="AF60"/>
  <c r="AE60"/>
  <c r="AX60" s="1"/>
  <c r="AD60"/>
  <c r="AC60"/>
  <c r="AK60" s="1"/>
  <c r="AB60"/>
  <c r="AA60"/>
  <c r="AW60" s="1"/>
  <c r="Z60"/>
  <c r="Y60"/>
  <c r="AR60" s="1"/>
  <c r="X60"/>
  <c r="AI59"/>
  <c r="AH59"/>
  <c r="AG59"/>
  <c r="AF59"/>
  <c r="AE59"/>
  <c r="AD59"/>
  <c r="AC59"/>
  <c r="AB59"/>
  <c r="AA59"/>
  <c r="Z59"/>
  <c r="Y59"/>
  <c r="X59"/>
  <c r="AI58"/>
  <c r="AH58"/>
  <c r="AG58"/>
  <c r="AF58"/>
  <c r="AE58"/>
  <c r="AD58"/>
  <c r="AC58"/>
  <c r="AB58"/>
  <c r="AA58"/>
  <c r="Z58"/>
  <c r="Y58"/>
  <c r="X58"/>
  <c r="AI57"/>
  <c r="AH57"/>
  <c r="AG57"/>
  <c r="AF57"/>
  <c r="AE57"/>
  <c r="AD57"/>
  <c r="AC57"/>
  <c r="AK57" s="1"/>
  <c r="AB57"/>
  <c r="AA57"/>
  <c r="Z57"/>
  <c r="Y57"/>
  <c r="X57"/>
  <c r="AI56"/>
  <c r="AH56"/>
  <c r="AG56"/>
  <c r="AF56"/>
  <c r="AE56"/>
  <c r="AD56"/>
  <c r="AC56"/>
  <c r="AK56" s="1"/>
  <c r="AB56"/>
  <c r="AA56"/>
  <c r="Z56"/>
  <c r="Y56"/>
  <c r="X56"/>
  <c r="AI55"/>
  <c r="AH55"/>
  <c r="AG55"/>
  <c r="AF55"/>
  <c r="AE55"/>
  <c r="AD55"/>
  <c r="AC55"/>
  <c r="AB55"/>
  <c r="AA55"/>
  <c r="Z55"/>
  <c r="Y55"/>
  <c r="AJ55" s="1"/>
  <c r="X55"/>
  <c r="AI54"/>
  <c r="AH54"/>
  <c r="AG54"/>
  <c r="AF54"/>
  <c r="AE54"/>
  <c r="AD54"/>
  <c r="AC54"/>
  <c r="AB54"/>
  <c r="AA54"/>
  <c r="Z54"/>
  <c r="Y54"/>
  <c r="X54"/>
  <c r="AI53"/>
  <c r="AH53"/>
  <c r="AG53"/>
  <c r="AF53"/>
  <c r="AE53"/>
  <c r="AD53"/>
  <c r="AC53"/>
  <c r="AB53"/>
  <c r="AA53"/>
  <c r="Z53"/>
  <c r="Y53"/>
  <c r="X53"/>
  <c r="AI52"/>
  <c r="AH52"/>
  <c r="AG52"/>
  <c r="AF52"/>
  <c r="AE52"/>
  <c r="AD52"/>
  <c r="AC52"/>
  <c r="AK52" s="1"/>
  <c r="AB52"/>
  <c r="AA52"/>
  <c r="Z52"/>
  <c r="Y52"/>
  <c r="X52"/>
  <c r="AI51"/>
  <c r="AH51"/>
  <c r="AG51"/>
  <c r="AF51"/>
  <c r="AE51"/>
  <c r="AD51"/>
  <c r="AC51"/>
  <c r="AB51"/>
  <c r="AA51"/>
  <c r="Z51"/>
  <c r="Y51"/>
  <c r="AJ51" s="1"/>
  <c r="X51"/>
  <c r="AI50"/>
  <c r="AH50"/>
  <c r="AG50"/>
  <c r="AF50"/>
  <c r="AE50"/>
  <c r="AD50"/>
  <c r="AC50"/>
  <c r="AB50"/>
  <c r="AA50"/>
  <c r="Z50"/>
  <c r="Y50"/>
  <c r="X50"/>
  <c r="AI49"/>
  <c r="AH49"/>
  <c r="AG49"/>
  <c r="AF49"/>
  <c r="AE49"/>
  <c r="AD49"/>
  <c r="AC49"/>
  <c r="AK49" s="1"/>
  <c r="AB49"/>
  <c r="AA49"/>
  <c r="Z49"/>
  <c r="Y49"/>
  <c r="X49"/>
  <c r="AI48"/>
  <c r="AH48"/>
  <c r="AG48"/>
  <c r="AF48"/>
  <c r="AE48"/>
  <c r="AD48"/>
  <c r="AC48"/>
  <c r="AK48" s="1"/>
  <c r="AB48"/>
  <c r="AA48"/>
  <c r="Z48"/>
  <c r="Y48"/>
  <c r="X48"/>
  <c r="AI47"/>
  <c r="AH47"/>
  <c r="AG47"/>
  <c r="AF47"/>
  <c r="AE47"/>
  <c r="AD47"/>
  <c r="AC47"/>
  <c r="AB47"/>
  <c r="AA47"/>
  <c r="Z47"/>
  <c r="Y47"/>
  <c r="AJ47" s="1"/>
  <c r="X47"/>
  <c r="AI46"/>
  <c r="AH46"/>
  <c r="AG46"/>
  <c r="AF46"/>
  <c r="AE46"/>
  <c r="AD46"/>
  <c r="AC46"/>
  <c r="AB46"/>
  <c r="AA46"/>
  <c r="Z46"/>
  <c r="Y46"/>
  <c r="X46"/>
  <c r="AI45"/>
  <c r="AH45"/>
  <c r="AG45"/>
  <c r="AF45"/>
  <c r="AE45"/>
  <c r="AD45"/>
  <c r="AC45"/>
  <c r="AK45" s="1"/>
  <c r="AB45"/>
  <c r="AA45"/>
  <c r="Z45"/>
  <c r="Y45"/>
  <c r="X45"/>
  <c r="AI44"/>
  <c r="AH44"/>
  <c r="AG44"/>
  <c r="AF44"/>
  <c r="AE44"/>
  <c r="AD44"/>
  <c r="AC44"/>
  <c r="AB44"/>
  <c r="AA44"/>
  <c r="Z44"/>
  <c r="Y44"/>
  <c r="X44"/>
  <c r="AI43"/>
  <c r="AH43"/>
  <c r="AG43"/>
  <c r="AF43"/>
  <c r="AE43"/>
  <c r="AD43"/>
  <c r="AC43"/>
  <c r="AB43"/>
  <c r="AA43"/>
  <c r="Z43"/>
  <c r="Y43"/>
  <c r="AJ43" s="1"/>
  <c r="X43"/>
  <c r="AI42"/>
  <c r="AH42"/>
  <c r="AG42"/>
  <c r="AF42"/>
  <c r="AE42"/>
  <c r="AD42"/>
  <c r="AC42"/>
  <c r="AB42"/>
  <c r="AA42"/>
  <c r="Z42"/>
  <c r="Y42"/>
  <c r="X42"/>
  <c r="AI41"/>
  <c r="AH41"/>
  <c r="AG41"/>
  <c r="AF41"/>
  <c r="AE41"/>
  <c r="AD41"/>
  <c r="AC41"/>
  <c r="AK41" s="1"/>
  <c r="AB41"/>
  <c r="AA41"/>
  <c r="Z41"/>
  <c r="Y41"/>
  <c r="X41"/>
  <c r="AI40"/>
  <c r="AH40"/>
  <c r="AG40"/>
  <c r="AF40"/>
  <c r="AE40"/>
  <c r="AD40"/>
  <c r="AC40"/>
  <c r="AK40" s="1"/>
  <c r="AB40"/>
  <c r="AA40"/>
  <c r="Z40"/>
  <c r="Y40"/>
  <c r="X40"/>
  <c r="AI39"/>
  <c r="AY39" s="1"/>
  <c r="AH39"/>
  <c r="AG39"/>
  <c r="AT39" s="1"/>
  <c r="AF39"/>
  <c r="AE39"/>
  <c r="AX39" s="1"/>
  <c r="AD39"/>
  <c r="AC39"/>
  <c r="AS39" s="1"/>
  <c r="AB39"/>
  <c r="AA39"/>
  <c r="AW39" s="1"/>
  <c r="Z39"/>
  <c r="Y39"/>
  <c r="AR39" s="1"/>
  <c r="AU39" s="1"/>
  <c r="X39"/>
  <c r="AI38"/>
  <c r="AH38"/>
  <c r="AG38"/>
  <c r="AF38"/>
  <c r="AE38"/>
  <c r="AD38"/>
  <c r="AC38"/>
  <c r="AB38"/>
  <c r="AA38"/>
  <c r="Z38"/>
  <c r="Y38"/>
  <c r="X38"/>
  <c r="AI37"/>
  <c r="AH37"/>
  <c r="AG37"/>
  <c r="AF37"/>
  <c r="AE37"/>
  <c r="AD37"/>
  <c r="AC37"/>
  <c r="AB37"/>
  <c r="AA37"/>
  <c r="Z37"/>
  <c r="Y37"/>
  <c r="X37"/>
  <c r="AI36"/>
  <c r="AH36"/>
  <c r="AG36"/>
  <c r="AF36"/>
  <c r="AE36"/>
  <c r="AD36"/>
  <c r="AC36"/>
  <c r="AK36" s="1"/>
  <c r="AB36"/>
  <c r="AA36"/>
  <c r="Z36"/>
  <c r="Y36"/>
  <c r="X36"/>
  <c r="AI35"/>
  <c r="AH35"/>
  <c r="AG35"/>
  <c r="AF35"/>
  <c r="AE35"/>
  <c r="AD35"/>
  <c r="AC35"/>
  <c r="AB35"/>
  <c r="AA35"/>
  <c r="Z35"/>
  <c r="Y35"/>
  <c r="X35"/>
  <c r="AI34"/>
  <c r="AH34"/>
  <c r="AG34"/>
  <c r="AF34"/>
  <c r="AE34"/>
  <c r="AD34"/>
  <c r="AC34"/>
  <c r="AB34"/>
  <c r="AA34"/>
  <c r="Z34"/>
  <c r="Y34"/>
  <c r="X34"/>
  <c r="AI33"/>
  <c r="AH33"/>
  <c r="AG33"/>
  <c r="AF33"/>
  <c r="AE33"/>
  <c r="AD33"/>
  <c r="AC33"/>
  <c r="AB33"/>
  <c r="AA33"/>
  <c r="Z33"/>
  <c r="Y33"/>
  <c r="X33"/>
  <c r="AI32"/>
  <c r="AH32"/>
  <c r="AG32"/>
  <c r="AF32"/>
  <c r="AE32"/>
  <c r="AD32"/>
  <c r="AC32"/>
  <c r="AB32"/>
  <c r="AA32"/>
  <c r="Z32"/>
  <c r="Y32"/>
  <c r="X32"/>
  <c r="AI31"/>
  <c r="AH31"/>
  <c r="AG31"/>
  <c r="AF31"/>
  <c r="AE31"/>
  <c r="AD31"/>
  <c r="AC31"/>
  <c r="AB31"/>
  <c r="AA31"/>
  <c r="Z31"/>
  <c r="Y31"/>
  <c r="X31"/>
  <c r="AI30"/>
  <c r="AH30"/>
  <c r="AG30"/>
  <c r="AO30" s="1"/>
  <c r="AF30"/>
  <c r="AE30"/>
  <c r="AD30"/>
  <c r="AC30"/>
  <c r="AB30"/>
  <c r="AA30"/>
  <c r="Z30"/>
  <c r="Y30"/>
  <c r="X30"/>
  <c r="AI29"/>
  <c r="AH29"/>
  <c r="AG29"/>
  <c r="AF29"/>
  <c r="AE29"/>
  <c r="AD29"/>
  <c r="AC29"/>
  <c r="AK29" s="1"/>
  <c r="AB29"/>
  <c r="AA29"/>
  <c r="Z29"/>
  <c r="Y29"/>
  <c r="X29"/>
  <c r="AI28"/>
  <c r="AH28"/>
  <c r="AG28"/>
  <c r="AF28"/>
  <c r="AE28"/>
  <c r="AD28"/>
  <c r="AC28"/>
  <c r="AB28"/>
  <c r="AA28"/>
  <c r="Z28"/>
  <c r="Y28"/>
  <c r="X28"/>
  <c r="AI27"/>
  <c r="AH27"/>
  <c r="AG27"/>
  <c r="AO27" s="1"/>
  <c r="AF27"/>
  <c r="AE27"/>
  <c r="AD27"/>
  <c r="AC27"/>
  <c r="AN27" s="1"/>
  <c r="AB27"/>
  <c r="AA27"/>
  <c r="Z27"/>
  <c r="Y27"/>
  <c r="AJ27" s="1"/>
  <c r="X27"/>
  <c r="AI26"/>
  <c r="AH26"/>
  <c r="AG26"/>
  <c r="AO26" s="1"/>
  <c r="AF26"/>
  <c r="AE26"/>
  <c r="AD26"/>
  <c r="AC26"/>
  <c r="AN26" s="1"/>
  <c r="AB26"/>
  <c r="AA26"/>
  <c r="Z26"/>
  <c r="Y26"/>
  <c r="AM26" s="1"/>
  <c r="AP26" s="1"/>
  <c r="F31" i="1" s="1"/>
  <c r="X26" i="3"/>
  <c r="AI25"/>
  <c r="AH25"/>
  <c r="AG25"/>
  <c r="AO25" s="1"/>
  <c r="AF25"/>
  <c r="AE25"/>
  <c r="AD25"/>
  <c r="AC25"/>
  <c r="AK25" s="1"/>
  <c r="AB25"/>
  <c r="AA25"/>
  <c r="Z25"/>
  <c r="Y25"/>
  <c r="X25"/>
  <c r="AI24"/>
  <c r="AH24"/>
  <c r="AG24"/>
  <c r="AO24" s="1"/>
  <c r="AF24"/>
  <c r="AE24"/>
  <c r="AD24"/>
  <c r="AC24"/>
  <c r="AK24" s="1"/>
  <c r="AB24"/>
  <c r="AA24"/>
  <c r="Z24"/>
  <c r="Y24"/>
  <c r="AM24" s="1"/>
  <c r="X24"/>
  <c r="AI23"/>
  <c r="AH23"/>
  <c r="AG23"/>
  <c r="AO23" s="1"/>
  <c r="AF23"/>
  <c r="AE23"/>
  <c r="AD23"/>
  <c r="AC23"/>
  <c r="AN23" s="1"/>
  <c r="AB23"/>
  <c r="AA23"/>
  <c r="Z23"/>
  <c r="Y23"/>
  <c r="AJ23" s="1"/>
  <c r="X23"/>
  <c r="AI22"/>
  <c r="AH22"/>
  <c r="AG22"/>
  <c r="AO22" s="1"/>
  <c r="AF22"/>
  <c r="AE22"/>
  <c r="AD22"/>
  <c r="AC22"/>
  <c r="AN22" s="1"/>
  <c r="AB22"/>
  <c r="AA22"/>
  <c r="Z22"/>
  <c r="Y22"/>
  <c r="AM22" s="1"/>
  <c r="AP22" s="1"/>
  <c r="F27" i="1" s="1"/>
  <c r="X22" i="3"/>
  <c r="AI21"/>
  <c r="AY21" s="1"/>
  <c r="AH21"/>
  <c r="AG21"/>
  <c r="AO21" s="1"/>
  <c r="AF21"/>
  <c r="AE21"/>
  <c r="AX21" s="1"/>
  <c r="AD21"/>
  <c r="AC21"/>
  <c r="AK21" s="1"/>
  <c r="AB21"/>
  <c r="AA21"/>
  <c r="AW21" s="1"/>
  <c r="AZ21" s="1"/>
  <c r="Z21"/>
  <c r="Y21"/>
  <c r="AR21" s="1"/>
  <c r="X21"/>
  <c r="AI20"/>
  <c r="AH20"/>
  <c r="AG20"/>
  <c r="AO20" s="1"/>
  <c r="AF20"/>
  <c r="AE20"/>
  <c r="AD20"/>
  <c r="AC20"/>
  <c r="AK20" s="1"/>
  <c r="AB20"/>
  <c r="AA20"/>
  <c r="Z20"/>
  <c r="Y20"/>
  <c r="AM20" s="1"/>
  <c r="X20"/>
  <c r="AI19"/>
  <c r="AH19"/>
  <c r="AG19"/>
  <c r="AO19" s="1"/>
  <c r="AF19"/>
  <c r="AE19"/>
  <c r="AD19"/>
  <c r="AC19"/>
  <c r="AN19" s="1"/>
  <c r="AB19"/>
  <c r="AA19"/>
  <c r="Z19"/>
  <c r="Y19"/>
  <c r="AJ19" s="1"/>
  <c r="X19"/>
  <c r="AI18"/>
  <c r="AH18"/>
  <c r="AG18"/>
  <c r="AO18" s="1"/>
  <c r="AF18"/>
  <c r="AE18"/>
  <c r="AD18"/>
  <c r="AC18"/>
  <c r="AN18" s="1"/>
  <c r="AB18"/>
  <c r="AA18"/>
  <c r="Z18"/>
  <c r="Y18"/>
  <c r="AM18" s="1"/>
  <c r="AP18" s="1"/>
  <c r="F23" i="1" s="1"/>
  <c r="X18" i="3"/>
  <c r="AI17"/>
  <c r="AH17"/>
  <c r="AG17"/>
  <c r="AO17" s="1"/>
  <c r="AF17"/>
  <c r="AE17"/>
  <c r="AD17"/>
  <c r="AC17"/>
  <c r="AK17" s="1"/>
  <c r="AB17"/>
  <c r="AA17"/>
  <c r="Z17"/>
  <c r="Y17"/>
  <c r="X17"/>
  <c r="AI16"/>
  <c r="AH16"/>
  <c r="AG16"/>
  <c r="AO16" s="1"/>
  <c r="AF16"/>
  <c r="AE16"/>
  <c r="AD16"/>
  <c r="AC16"/>
  <c r="AK16" s="1"/>
  <c r="AB16"/>
  <c r="AA16"/>
  <c r="Z16"/>
  <c r="Y16"/>
  <c r="AM16" s="1"/>
  <c r="X16"/>
  <c r="AI15"/>
  <c r="AH15"/>
  <c r="AG15"/>
  <c r="AO15" s="1"/>
  <c r="AF15"/>
  <c r="AE15"/>
  <c r="AD15"/>
  <c r="AC15"/>
  <c r="AN15" s="1"/>
  <c r="AB15"/>
  <c r="AA15"/>
  <c r="Z15"/>
  <c r="Y15"/>
  <c r="AJ15" s="1"/>
  <c r="X15"/>
  <c r="AI14"/>
  <c r="AH14"/>
  <c r="AG14"/>
  <c r="AO14" s="1"/>
  <c r="AF14"/>
  <c r="AE14"/>
  <c r="AD14"/>
  <c r="AC14"/>
  <c r="AN14" s="1"/>
  <c r="AB14"/>
  <c r="AA14"/>
  <c r="Z14"/>
  <c r="Y14"/>
  <c r="AM14" s="1"/>
  <c r="AP14" s="1"/>
  <c r="F19" i="1" s="1"/>
  <c r="X14" i="3"/>
  <c r="AI13"/>
  <c r="AH13"/>
  <c r="AG13"/>
  <c r="AO13" s="1"/>
  <c r="AF13"/>
  <c r="AE13"/>
  <c r="AD13"/>
  <c r="AC13"/>
  <c r="AK13" s="1"/>
  <c r="AB13"/>
  <c r="AA13"/>
  <c r="Z13"/>
  <c r="Y13"/>
  <c r="X13"/>
  <c r="AI12"/>
  <c r="AH12"/>
  <c r="AG12"/>
  <c r="AO12" s="1"/>
  <c r="AF12"/>
  <c r="AE12"/>
  <c r="AD12"/>
  <c r="AC12"/>
  <c r="AK12" s="1"/>
  <c r="AB12"/>
  <c r="AA12"/>
  <c r="Z12"/>
  <c r="Y12"/>
  <c r="AM12" s="1"/>
  <c r="X12"/>
  <c r="AI11"/>
  <c r="AH11"/>
  <c r="AG11"/>
  <c r="AO11" s="1"/>
  <c r="AF11"/>
  <c r="AE11"/>
  <c r="AD11"/>
  <c r="AC11"/>
  <c r="AN11" s="1"/>
  <c r="AB11"/>
  <c r="AA11"/>
  <c r="Z11"/>
  <c r="Y11"/>
  <c r="AJ11" s="1"/>
  <c r="X11"/>
  <c r="I602" i="4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AI73" i="3"/>
  <c r="AH73"/>
  <c r="AG73"/>
  <c r="AF73"/>
  <c r="AE73"/>
  <c r="AD73"/>
  <c r="AC73"/>
  <c r="AB73"/>
  <c r="AA73"/>
  <c r="Z73"/>
  <c r="Y73"/>
  <c r="X73"/>
  <c r="AI72"/>
  <c r="AH72"/>
  <c r="AG72"/>
  <c r="AF72"/>
  <c r="AE72"/>
  <c r="AD72"/>
  <c r="AC72"/>
  <c r="AB72"/>
  <c r="AN72" s="1"/>
  <c r="AA72"/>
  <c r="Z72"/>
  <c r="Y72"/>
  <c r="X72"/>
  <c r="AM72" s="1"/>
  <c r="AI71"/>
  <c r="AH71"/>
  <c r="AG71"/>
  <c r="AF71"/>
  <c r="AE71"/>
  <c r="AD71"/>
  <c r="AC71"/>
  <c r="AB71"/>
  <c r="AA71"/>
  <c r="Z71"/>
  <c r="Y71"/>
  <c r="X71"/>
  <c r="AI10"/>
  <c r="AH10"/>
  <c r="AG10"/>
  <c r="AF10"/>
  <c r="AE10"/>
  <c r="AD10"/>
  <c r="AC10"/>
  <c r="AB10"/>
  <c r="AA10"/>
  <c r="Z10"/>
  <c r="Y10"/>
  <c r="X10"/>
  <c r="AI9"/>
  <c r="AH9"/>
  <c r="AG9"/>
  <c r="AF9"/>
  <c r="AE9"/>
  <c r="AD9"/>
  <c r="AC9"/>
  <c r="AB9"/>
  <c r="AA9"/>
  <c r="Z9"/>
  <c r="Y9"/>
  <c r="X9"/>
  <c r="AI7"/>
  <c r="AH7"/>
  <c r="AG7"/>
  <c r="AF7"/>
  <c r="AE7"/>
  <c r="AD7"/>
  <c r="AC7"/>
  <c r="AB7"/>
  <c r="AA7"/>
  <c r="Z7"/>
  <c r="Y7"/>
  <c r="X7"/>
  <c r="G13" i="1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12"/>
  <c r="AN3" i="3"/>
  <c r="AI8"/>
  <c r="AH8"/>
  <c r="AG8"/>
  <c r="AF8"/>
  <c r="AE8"/>
  <c r="AD8"/>
  <c r="AC8"/>
  <c r="AB8"/>
  <c r="AA8"/>
  <c r="Z8"/>
  <c r="Y8"/>
  <c r="X8"/>
  <c r="AS60" l="1"/>
  <c r="AU60" s="1"/>
  <c r="AZ39"/>
  <c r="AS21"/>
  <c r="AU21" s="1"/>
  <c r="AT21"/>
  <c r="AO90"/>
  <c r="AK90"/>
  <c r="AM90"/>
  <c r="AN90"/>
  <c r="AP90" s="1"/>
  <c r="AL90"/>
  <c r="AP91"/>
  <c r="AL91"/>
  <c r="AJ90"/>
  <c r="AK91"/>
  <c r="AJ91"/>
  <c r="AM88"/>
  <c r="AN88"/>
  <c r="AL89"/>
  <c r="AJ88"/>
  <c r="AK89"/>
  <c r="AJ89"/>
  <c r="AK86"/>
  <c r="AO86"/>
  <c r="AM86"/>
  <c r="AN86"/>
  <c r="AL86"/>
  <c r="AP87"/>
  <c r="AL87"/>
  <c r="AJ86"/>
  <c r="AK87"/>
  <c r="AJ87"/>
  <c r="AO84"/>
  <c r="AL84"/>
  <c r="AK84"/>
  <c r="AN84"/>
  <c r="AM84"/>
  <c r="AP84" s="1"/>
  <c r="AO83"/>
  <c r="AK83"/>
  <c r="AM83"/>
  <c r="AL83"/>
  <c r="AP85"/>
  <c r="AJ83"/>
  <c r="AN83"/>
  <c r="AL85"/>
  <c r="AJ84"/>
  <c r="AK85"/>
  <c r="AJ85"/>
  <c r="AO81"/>
  <c r="AK81"/>
  <c r="AO80"/>
  <c r="AK80"/>
  <c r="AM80"/>
  <c r="AL80"/>
  <c r="AM81"/>
  <c r="AP81" s="1"/>
  <c r="AN81"/>
  <c r="AL81"/>
  <c r="AJ80"/>
  <c r="AN80"/>
  <c r="AP80" s="1"/>
  <c r="AL82"/>
  <c r="AJ81"/>
  <c r="AK82"/>
  <c r="AJ82"/>
  <c r="AM8"/>
  <c r="AN8"/>
  <c r="AL71"/>
  <c r="AL48"/>
  <c r="AL52"/>
  <c r="AM7"/>
  <c r="AP7" s="1"/>
  <c r="F12" i="1" s="1"/>
  <c r="AN7" i="3"/>
  <c r="AO7"/>
  <c r="AM9"/>
  <c r="AN9"/>
  <c r="AO9"/>
  <c r="AM10"/>
  <c r="AN10"/>
  <c r="AO10"/>
  <c r="AM71"/>
  <c r="AK71"/>
  <c r="AO71"/>
  <c r="AK72"/>
  <c r="AO72"/>
  <c r="AM73"/>
  <c r="AN73"/>
  <c r="AO73"/>
  <c r="AL24"/>
  <c r="AL36"/>
  <c r="AL56"/>
  <c r="AL60"/>
  <c r="AL64"/>
  <c r="AL76"/>
  <c r="AM36"/>
  <c r="AO36"/>
  <c r="AO41"/>
  <c r="AO45"/>
  <c r="AM46"/>
  <c r="AN46"/>
  <c r="AO46"/>
  <c r="AN47"/>
  <c r="AO47"/>
  <c r="AM48"/>
  <c r="AO48"/>
  <c r="AO49"/>
  <c r="AM50"/>
  <c r="AN50"/>
  <c r="AO50"/>
  <c r="AN51"/>
  <c r="AO51"/>
  <c r="AM52"/>
  <c r="AO52"/>
  <c r="AM54"/>
  <c r="AN54"/>
  <c r="AO54"/>
  <c r="AN55"/>
  <c r="AO55"/>
  <c r="AM56"/>
  <c r="AO56"/>
  <c r="AO57"/>
  <c r="AM58"/>
  <c r="AN58"/>
  <c r="AO58"/>
  <c r="AP58" s="1"/>
  <c r="F63" i="1" s="1"/>
  <c r="AM60" i="3"/>
  <c r="AO60"/>
  <c r="AO61"/>
  <c r="AN63"/>
  <c r="AO63"/>
  <c r="AM64"/>
  <c r="AO64"/>
  <c r="AM66"/>
  <c r="AP66" s="1"/>
  <c r="F71" i="1" s="1"/>
  <c r="AN66" i="3"/>
  <c r="AO66"/>
  <c r="AM70"/>
  <c r="AN70"/>
  <c r="AO70"/>
  <c r="AM75"/>
  <c r="AN75"/>
  <c r="AO75"/>
  <c r="AM76"/>
  <c r="AP76" s="1"/>
  <c r="AN76"/>
  <c r="AO76"/>
  <c r="AM77"/>
  <c r="AN77"/>
  <c r="AO77"/>
  <c r="AM79"/>
  <c r="AN79"/>
  <c r="AP79" s="1"/>
  <c r="AO79"/>
  <c r="AO8"/>
  <c r="AL72"/>
  <c r="AM13"/>
  <c r="AP13" s="1"/>
  <c r="F18" i="1" s="1"/>
  <c r="AN13" i="3"/>
  <c r="AL13"/>
  <c r="AM17"/>
  <c r="AN17"/>
  <c r="AL17"/>
  <c r="AM21"/>
  <c r="AN21"/>
  <c r="AL21"/>
  <c r="AM25"/>
  <c r="AP25" s="1"/>
  <c r="F30" i="1" s="1"/>
  <c r="AN25" i="3"/>
  <c r="AL25"/>
  <c r="AN29"/>
  <c r="AM41"/>
  <c r="AN41"/>
  <c r="AL41"/>
  <c r="AM45"/>
  <c r="AP45" s="1"/>
  <c r="F50" i="1" s="1"/>
  <c r="AN45" i="3"/>
  <c r="AL45"/>
  <c r="AM49"/>
  <c r="AN49"/>
  <c r="AL49"/>
  <c r="AM57"/>
  <c r="AN57"/>
  <c r="AL57"/>
  <c r="AM61"/>
  <c r="AP61" s="1"/>
  <c r="F66" i="1" s="1"/>
  <c r="AN61" i="3"/>
  <c r="AL61"/>
  <c r="AM65"/>
  <c r="AO78"/>
  <c r="AK78"/>
  <c r="AM78"/>
  <c r="AN78"/>
  <c r="AP78" s="1"/>
  <c r="AL78"/>
  <c r="AL79"/>
  <c r="AJ78"/>
  <c r="AK79"/>
  <c r="AJ79"/>
  <c r="AP77"/>
  <c r="AL77"/>
  <c r="AK77"/>
  <c r="AJ77"/>
  <c r="AK76"/>
  <c r="AJ76"/>
  <c r="AO74"/>
  <c r="AN74"/>
  <c r="AM74"/>
  <c r="AP74" s="1"/>
  <c r="AP75"/>
  <c r="AL75"/>
  <c r="AK75"/>
  <c r="AJ75"/>
  <c r="AL74"/>
  <c r="AK74"/>
  <c r="AJ74"/>
  <c r="AN69"/>
  <c r="AO69"/>
  <c r="AM69"/>
  <c r="AL70"/>
  <c r="AK70"/>
  <c r="AJ70"/>
  <c r="AL69"/>
  <c r="AK69"/>
  <c r="AJ69"/>
  <c r="AO65"/>
  <c r="AL65"/>
  <c r="AN65"/>
  <c r="AK65"/>
  <c r="AN62"/>
  <c r="AM62"/>
  <c r="AO62"/>
  <c r="AO59"/>
  <c r="AN59"/>
  <c r="AJ59"/>
  <c r="AO53"/>
  <c r="AL53"/>
  <c r="AK53"/>
  <c r="AN53"/>
  <c r="AM53"/>
  <c r="AO44"/>
  <c r="AK44"/>
  <c r="AM44"/>
  <c r="AL44"/>
  <c r="AO43"/>
  <c r="AN43"/>
  <c r="AO42"/>
  <c r="AN42"/>
  <c r="AM42"/>
  <c r="AP42" s="1"/>
  <c r="F47" i="1" s="1"/>
  <c r="AO40" i="3"/>
  <c r="AM40"/>
  <c r="AL40"/>
  <c r="AO39"/>
  <c r="AN39"/>
  <c r="AJ39"/>
  <c r="AO38"/>
  <c r="AN38"/>
  <c r="AM38"/>
  <c r="AO37"/>
  <c r="AL37"/>
  <c r="AK37"/>
  <c r="AN37"/>
  <c r="AM37"/>
  <c r="AO35"/>
  <c r="AN35"/>
  <c r="AJ35"/>
  <c r="AO34"/>
  <c r="AN34"/>
  <c r="AM34"/>
  <c r="AP34" s="1"/>
  <c r="F39" i="1" s="1"/>
  <c r="AO33" i="3"/>
  <c r="AL33"/>
  <c r="AK33"/>
  <c r="AN33"/>
  <c r="AM33"/>
  <c r="AO32"/>
  <c r="AK32"/>
  <c r="AM32"/>
  <c r="AP32" s="1"/>
  <c r="F37" i="1" s="1"/>
  <c r="AL32" i="3"/>
  <c r="AO31"/>
  <c r="AN31"/>
  <c r="AJ31"/>
  <c r="AN30"/>
  <c r="AM30"/>
  <c r="AO29"/>
  <c r="AL29"/>
  <c r="AM29"/>
  <c r="AP29" s="1"/>
  <c r="F34" i="1" s="1"/>
  <c r="AO28" i="3"/>
  <c r="AK28"/>
  <c r="AM28"/>
  <c r="AP28" s="1"/>
  <c r="F33" i="1" s="1"/>
  <c r="AL28" i="3"/>
  <c r="AP17"/>
  <c r="F22" i="1" s="1"/>
  <c r="AP21" i="3"/>
  <c r="F26" i="1" s="1"/>
  <c r="AP49" i="3"/>
  <c r="F54" i="1" s="1"/>
  <c r="AP57" i="3"/>
  <c r="F62" i="1" s="1"/>
  <c r="AP41" i="3"/>
  <c r="F46" i="1" s="1"/>
  <c r="AM11" i="3"/>
  <c r="AP11" s="1"/>
  <c r="F16" i="1" s="1"/>
  <c r="AJ12" i="3"/>
  <c r="AN12"/>
  <c r="AP12" s="1"/>
  <c r="F17" i="1" s="1"/>
  <c r="AL14" i="3"/>
  <c r="AM15"/>
  <c r="AP15" s="1"/>
  <c r="F20" i="1" s="1"/>
  <c r="AJ16" i="3"/>
  <c r="AN16"/>
  <c r="AP16" s="1"/>
  <c r="F21" i="1" s="1"/>
  <c r="AL18" i="3"/>
  <c r="AM19"/>
  <c r="AP19" s="1"/>
  <c r="F24" i="1" s="1"/>
  <c r="AJ20" i="3"/>
  <c r="AN20"/>
  <c r="AP20" s="1"/>
  <c r="F25" i="1" s="1"/>
  <c r="AL22" i="3"/>
  <c r="AM23"/>
  <c r="AP23" s="1"/>
  <c r="F28" i="1" s="1"/>
  <c r="AJ24" i="3"/>
  <c r="AN24"/>
  <c r="AP24" s="1"/>
  <c r="F29" i="1" s="1"/>
  <c r="AL26" i="3"/>
  <c r="AM27"/>
  <c r="AP27" s="1"/>
  <c r="F32" i="1" s="1"/>
  <c r="AJ28" i="3"/>
  <c r="AN28"/>
  <c r="AL30"/>
  <c r="AM31"/>
  <c r="AP31" s="1"/>
  <c r="F36" i="1" s="1"/>
  <c r="AJ32" i="3"/>
  <c r="AN32"/>
  <c r="AL34"/>
  <c r="AM35"/>
  <c r="AJ36"/>
  <c r="AN36"/>
  <c r="AL38"/>
  <c r="AM39"/>
  <c r="AJ40"/>
  <c r="AN40"/>
  <c r="AL42"/>
  <c r="AM43"/>
  <c r="AP43" s="1"/>
  <c r="F48" i="1" s="1"/>
  <c r="AJ44" i="3"/>
  <c r="AN44"/>
  <c r="AL46"/>
  <c r="AM47"/>
  <c r="AP47" s="1"/>
  <c r="F52" i="1" s="1"/>
  <c r="AJ48" i="3"/>
  <c r="AN48"/>
  <c r="AL50"/>
  <c r="AM51"/>
  <c r="AP51" s="1"/>
  <c r="F56" i="1" s="1"/>
  <c r="AJ52" i="3"/>
  <c r="AN52"/>
  <c r="AL54"/>
  <c r="AM55"/>
  <c r="AP55" s="1"/>
  <c r="F60" i="1" s="1"/>
  <c r="AJ56" i="3"/>
  <c r="AN56"/>
  <c r="AL58"/>
  <c r="AM59"/>
  <c r="AP59" s="1"/>
  <c r="F64" i="1" s="1"/>
  <c r="AJ60" i="3"/>
  <c r="AN60"/>
  <c r="AL62"/>
  <c r="AM63"/>
  <c r="AP63" s="1"/>
  <c r="F68" i="1" s="1"/>
  <c r="AJ64" i="3"/>
  <c r="AN64"/>
  <c r="AP64" s="1"/>
  <c r="F69" i="1" s="1"/>
  <c r="AL66" i="3"/>
  <c r="AL11"/>
  <c r="AJ13"/>
  <c r="AK14"/>
  <c r="AL15"/>
  <c r="AJ17"/>
  <c r="AK18"/>
  <c r="AL19"/>
  <c r="AJ21"/>
  <c r="AK22"/>
  <c r="AL23"/>
  <c r="AJ25"/>
  <c r="AK26"/>
  <c r="AL27"/>
  <c r="AJ29"/>
  <c r="AK30"/>
  <c r="AL31"/>
  <c r="AJ33"/>
  <c r="AK34"/>
  <c r="AL35"/>
  <c r="AJ37"/>
  <c r="AK38"/>
  <c r="AL39"/>
  <c r="AJ41"/>
  <c r="AK42"/>
  <c r="AL43"/>
  <c r="AJ45"/>
  <c r="AK46"/>
  <c r="AL47"/>
  <c r="AJ49"/>
  <c r="AK50"/>
  <c r="AL51"/>
  <c r="AJ53"/>
  <c r="AK54"/>
  <c r="AL55"/>
  <c r="AJ57"/>
  <c r="AK58"/>
  <c r="AL59"/>
  <c r="AJ61"/>
  <c r="AK62"/>
  <c r="AL63"/>
  <c r="AJ65"/>
  <c r="AK66"/>
  <c r="AK11"/>
  <c r="AL12"/>
  <c r="AJ14"/>
  <c r="AK15"/>
  <c r="AL16"/>
  <c r="AJ18"/>
  <c r="AK19"/>
  <c r="AL20"/>
  <c r="AJ22"/>
  <c r="AK23"/>
  <c r="AJ26"/>
  <c r="AK27"/>
  <c r="AJ30"/>
  <c r="AK31"/>
  <c r="AJ34"/>
  <c r="AK35"/>
  <c r="AJ38"/>
  <c r="AK39"/>
  <c r="AJ42"/>
  <c r="AK43"/>
  <c r="AJ46"/>
  <c r="AK47"/>
  <c r="AJ50"/>
  <c r="AK51"/>
  <c r="AJ54"/>
  <c r="AK55"/>
  <c r="AJ58"/>
  <c r="AK59"/>
  <c r="AJ62"/>
  <c r="AK63"/>
  <c r="AJ66"/>
  <c r="AP72"/>
  <c r="AJ71"/>
  <c r="AN71"/>
  <c r="AP71" s="1"/>
  <c r="AL73"/>
  <c r="AJ72"/>
  <c r="AK73"/>
  <c r="AJ73"/>
  <c r="AL10"/>
  <c r="AK10"/>
  <c r="AJ10"/>
  <c r="AL9"/>
  <c r="AK9"/>
  <c r="AJ9"/>
  <c r="AL7"/>
  <c r="AK7"/>
  <c r="AJ7"/>
  <c r="AK8"/>
  <c r="AJ8"/>
  <c r="AL8"/>
  <c r="AP88" l="1"/>
  <c r="AP86"/>
  <c r="AP83"/>
  <c r="AP38"/>
  <c r="F43" i="1" s="1"/>
  <c r="AP60" i="3"/>
  <c r="F65" i="1" s="1"/>
  <c r="AP56" i="3"/>
  <c r="F61" i="1" s="1"/>
  <c r="AP52" i="3"/>
  <c r="F57" i="1" s="1"/>
  <c r="AP48" i="3"/>
  <c r="F53" i="1" s="1"/>
  <c r="AP36" i="3"/>
  <c r="F41" i="1" s="1"/>
  <c r="AP65" i="3"/>
  <c r="F70" i="1" s="1"/>
  <c r="AP70" i="3"/>
  <c r="AP50"/>
  <c r="F55" i="1" s="1"/>
  <c r="AP46" i="3"/>
  <c r="F51" i="1" s="1"/>
  <c r="AP9" i="3"/>
  <c r="F14" i="1" s="1"/>
  <c r="AP8" i="3"/>
  <c r="F13" i="1" s="1"/>
  <c r="AP39" i="3"/>
  <c r="F44" i="1" s="1"/>
  <c r="AP35" i="3"/>
  <c r="F40" i="1" s="1"/>
  <c r="AP30" i="3"/>
  <c r="F35" i="1" s="1"/>
  <c r="AP44" i="3"/>
  <c r="F49" i="1" s="1"/>
  <c r="AP62" i="3"/>
  <c r="F67" i="1" s="1"/>
  <c r="AP54" i="3"/>
  <c r="F59" i="1" s="1"/>
  <c r="AP73" i="3"/>
  <c r="AP10"/>
  <c r="F15" i="1" s="1"/>
  <c r="AP69" i="3"/>
  <c r="AP53"/>
  <c r="F58" i="1" s="1"/>
  <c r="AP40" i="3"/>
  <c r="F45" i="1" s="1"/>
  <c r="AP37" i="3"/>
  <c r="F42" i="1" s="1"/>
  <c r="AP33" i="3"/>
  <c r="F38" i="1" s="1"/>
</calcChain>
</file>

<file path=xl/sharedStrings.xml><?xml version="1.0" encoding="utf-8"?>
<sst xmlns="http://schemas.openxmlformats.org/spreadsheetml/2006/main" count="2933" uniqueCount="761">
  <si>
    <t>Blake's Nutrient study</t>
  </si>
  <si>
    <t>Sample ID</t>
  </si>
  <si>
    <t>WL750</t>
  </si>
  <si>
    <t>WL665.0</t>
  </si>
  <si>
    <t>WL664.0</t>
  </si>
  <si>
    <t>Result</t>
  </si>
  <si>
    <t>Comments</t>
  </si>
  <si>
    <t>14979-2</t>
  </si>
  <si>
    <t>14979-3</t>
  </si>
  <si>
    <t>14979A</t>
  </si>
  <si>
    <t>14979A-2</t>
  </si>
  <si>
    <t>14979A-3</t>
  </si>
  <si>
    <t>14962-2</t>
  </si>
  <si>
    <t>14962-3</t>
  </si>
  <si>
    <t>14962A</t>
  </si>
  <si>
    <t>14962A-2</t>
  </si>
  <si>
    <t>14962A-3</t>
  </si>
  <si>
    <t>14962a2</t>
  </si>
  <si>
    <t>rerun</t>
  </si>
  <si>
    <t>14962a2-2</t>
  </si>
  <si>
    <t>14962a2-3</t>
  </si>
  <si>
    <t>14953-2</t>
  </si>
  <si>
    <t>14953-3</t>
  </si>
  <si>
    <t>14953A</t>
  </si>
  <si>
    <t>14953A-2</t>
  </si>
  <si>
    <t>14953A-3</t>
  </si>
  <si>
    <t>14946-2</t>
  </si>
  <si>
    <t>14946-3</t>
  </si>
  <si>
    <t>14946A</t>
  </si>
  <si>
    <t>14946A-2</t>
  </si>
  <si>
    <t>14946A-3</t>
  </si>
  <si>
    <t>14960-2</t>
  </si>
  <si>
    <t>14960-3</t>
  </si>
  <si>
    <t>14960A</t>
  </si>
  <si>
    <t>14960A-2</t>
  </si>
  <si>
    <t>14960A-3</t>
  </si>
  <si>
    <t>14964-2</t>
  </si>
  <si>
    <t>14964-3</t>
  </si>
  <si>
    <t>14964A</t>
  </si>
  <si>
    <t>14964A-2</t>
  </si>
  <si>
    <t>14964A-3</t>
  </si>
  <si>
    <t>14984-2</t>
  </si>
  <si>
    <t>14984-3</t>
  </si>
  <si>
    <t>14984A</t>
  </si>
  <si>
    <t>14984A-2</t>
  </si>
  <si>
    <t>14984A-3</t>
  </si>
  <si>
    <t>14974-2</t>
  </si>
  <si>
    <t>14974-3</t>
  </si>
  <si>
    <t>14974A</t>
  </si>
  <si>
    <t>14974A-2</t>
  </si>
  <si>
    <t>14974A-3</t>
  </si>
  <si>
    <t>14954-2</t>
  </si>
  <si>
    <t>14954-3</t>
  </si>
  <si>
    <t>14954A</t>
  </si>
  <si>
    <t>14954A-2</t>
  </si>
  <si>
    <t>14954A-3</t>
  </si>
  <si>
    <t>14983-2</t>
  </si>
  <si>
    <t>14983-3</t>
  </si>
  <si>
    <t>14983A</t>
  </si>
  <si>
    <t>14983A-2</t>
  </si>
  <si>
    <t>14983A-3</t>
  </si>
  <si>
    <t>14981-2</t>
  </si>
  <si>
    <t>14981-3</t>
  </si>
  <si>
    <t>14981A</t>
  </si>
  <si>
    <t>14981A-2</t>
  </si>
  <si>
    <t>14981A-3</t>
  </si>
  <si>
    <t>14950-2</t>
  </si>
  <si>
    <t>14950-3</t>
  </si>
  <si>
    <t>14950a</t>
  </si>
  <si>
    <t>14950a-2</t>
  </si>
  <si>
    <t>14950a-3</t>
  </si>
  <si>
    <t>14958-2</t>
  </si>
  <si>
    <t>14958-3</t>
  </si>
  <si>
    <t>14958A</t>
  </si>
  <si>
    <t>14958A-2</t>
  </si>
  <si>
    <t>14958A-3</t>
  </si>
  <si>
    <t>14956-2</t>
  </si>
  <si>
    <t>14956-3</t>
  </si>
  <si>
    <t>14956A</t>
  </si>
  <si>
    <t>14956A-2</t>
  </si>
  <si>
    <t>14956A-3</t>
  </si>
  <si>
    <t>14957-2</t>
  </si>
  <si>
    <t>14957-3</t>
  </si>
  <si>
    <t>14957A</t>
  </si>
  <si>
    <t>14957A-2</t>
  </si>
  <si>
    <t>14957A-3</t>
  </si>
  <si>
    <t>14952-2</t>
  </si>
  <si>
    <t>14952-3</t>
  </si>
  <si>
    <t>14952A</t>
  </si>
  <si>
    <t>14952A-2</t>
  </si>
  <si>
    <t>14952A-3</t>
  </si>
  <si>
    <t>14999-2</t>
  </si>
  <si>
    <t>14999-3</t>
  </si>
  <si>
    <t>14999A</t>
  </si>
  <si>
    <t>14999A-2</t>
  </si>
  <si>
    <t>14999A-3</t>
  </si>
  <si>
    <t>14959-2</t>
  </si>
  <si>
    <t>14959-3</t>
  </si>
  <si>
    <t>14959A</t>
  </si>
  <si>
    <t>14959A-2</t>
  </si>
  <si>
    <t>14959A-3</t>
  </si>
  <si>
    <t>14994-2</t>
  </si>
  <si>
    <t>14994-3</t>
  </si>
  <si>
    <t>14994A</t>
  </si>
  <si>
    <t>14994A-2</t>
  </si>
  <si>
    <t>14994A-3</t>
  </si>
  <si>
    <t>14993-2</t>
  </si>
  <si>
    <t>14993-3</t>
  </si>
  <si>
    <t>14993A</t>
  </si>
  <si>
    <t>14993A-2</t>
  </si>
  <si>
    <t>14993A-3</t>
  </si>
  <si>
    <t>14992-2</t>
  </si>
  <si>
    <t>14992-3</t>
  </si>
  <si>
    <t>14992A</t>
  </si>
  <si>
    <t>14992A-2</t>
  </si>
  <si>
    <t>14992A-3</t>
  </si>
  <si>
    <t>14989-2</t>
  </si>
  <si>
    <t>14989-3</t>
  </si>
  <si>
    <t>14989A</t>
  </si>
  <si>
    <t>14989A-2</t>
  </si>
  <si>
    <t>14989A-3</t>
  </si>
  <si>
    <t>14988-2</t>
  </si>
  <si>
    <t>14988-3</t>
  </si>
  <si>
    <t>14988r</t>
  </si>
  <si>
    <t>14988r-2</t>
  </si>
  <si>
    <t>14988r-3</t>
  </si>
  <si>
    <t>14988A</t>
  </si>
  <si>
    <t>14988A-2</t>
  </si>
  <si>
    <t>14988A-3</t>
  </si>
  <si>
    <t>14985-2</t>
  </si>
  <si>
    <t>14985-3</t>
  </si>
  <si>
    <t>14985A</t>
  </si>
  <si>
    <t>14985A-2</t>
  </si>
  <si>
    <t>14985A-3</t>
  </si>
  <si>
    <t>14990-2</t>
  </si>
  <si>
    <t>14990-3</t>
  </si>
  <si>
    <t>14990A</t>
  </si>
  <si>
    <t>14990A-2</t>
  </si>
  <si>
    <t>14990A-3</t>
  </si>
  <si>
    <t>15001-2</t>
  </si>
  <si>
    <t>15001-3</t>
  </si>
  <si>
    <t>15001A</t>
  </si>
  <si>
    <t>15001A-2</t>
  </si>
  <si>
    <t>15001A-3</t>
  </si>
  <si>
    <t>14995-2</t>
  </si>
  <si>
    <t>14995-3</t>
  </si>
  <si>
    <t>14995A</t>
  </si>
  <si>
    <t>14995A-2</t>
  </si>
  <si>
    <t>14995A-3</t>
  </si>
  <si>
    <t>15002-2</t>
  </si>
  <si>
    <t>15002-3</t>
  </si>
  <si>
    <t>15002A</t>
  </si>
  <si>
    <t>15002A-2</t>
  </si>
  <si>
    <t>15002A-3</t>
  </si>
  <si>
    <t>21360p12</t>
  </si>
  <si>
    <t>14986-2</t>
  </si>
  <si>
    <t>14986-3</t>
  </si>
  <si>
    <t>14986A</t>
  </si>
  <si>
    <t>14986A-2</t>
  </si>
  <si>
    <t>14986A-3</t>
  </si>
  <si>
    <t>14955-2</t>
  </si>
  <si>
    <t>14955-3</t>
  </si>
  <si>
    <t>14955A</t>
  </si>
  <si>
    <t>14955A-2</t>
  </si>
  <si>
    <t>14955A-3</t>
  </si>
  <si>
    <t>14977-2</t>
  </si>
  <si>
    <t>14977-3</t>
  </si>
  <si>
    <t>14977A</t>
  </si>
  <si>
    <t>14977A-2</t>
  </si>
  <si>
    <t>14977A-3</t>
  </si>
  <si>
    <t>14998-2</t>
  </si>
  <si>
    <t>14998-3</t>
  </si>
  <si>
    <t>14998A</t>
  </si>
  <si>
    <t>14998A-2</t>
  </si>
  <si>
    <t>14998A-3</t>
  </si>
  <si>
    <t>15004-2</t>
  </si>
  <si>
    <t>15004-3</t>
  </si>
  <si>
    <t>15004A</t>
  </si>
  <si>
    <t>15004A-2</t>
  </si>
  <si>
    <t>15004A-3</t>
  </si>
  <si>
    <t>14996-2</t>
  </si>
  <si>
    <t>14996-3</t>
  </si>
  <si>
    <t>14996A</t>
  </si>
  <si>
    <t>14987-2</t>
  </si>
  <si>
    <t>14987-3</t>
  </si>
  <si>
    <t>14987B</t>
  </si>
  <si>
    <t>14987B-2</t>
  </si>
  <si>
    <t>14987B-3</t>
  </si>
  <si>
    <t>14987ba</t>
  </si>
  <si>
    <t>14987ba-2</t>
  </si>
  <si>
    <t>14987ba-3</t>
  </si>
  <si>
    <t>Raw data from lab</t>
  </si>
  <si>
    <t>JS removed lines with averages</t>
  </si>
  <si>
    <t>Relicate</t>
  </si>
  <si>
    <t>Acid</t>
  </si>
  <si>
    <t>B</t>
  </si>
  <si>
    <t>A</t>
  </si>
  <si>
    <t>201360C01</t>
  </si>
  <si>
    <t>201360C02</t>
  </si>
  <si>
    <t>201360C03</t>
  </si>
  <si>
    <t>201360C04</t>
  </si>
  <si>
    <t>201360C05</t>
  </si>
  <si>
    <t>201360C06</t>
  </si>
  <si>
    <t>201360C07</t>
  </si>
  <si>
    <t>201360C08</t>
  </si>
  <si>
    <t>201306C09</t>
  </si>
  <si>
    <t>201360C10</t>
  </si>
  <si>
    <t>201360C11</t>
  </si>
  <si>
    <t>201360C12</t>
  </si>
  <si>
    <t>201360C13</t>
  </si>
  <si>
    <t>201360C14</t>
  </si>
  <si>
    <t>201360C15</t>
  </si>
  <si>
    <t>201360N01</t>
  </si>
  <si>
    <t>201360N02</t>
  </si>
  <si>
    <t>201360N03</t>
  </si>
  <si>
    <t>201360N04</t>
  </si>
  <si>
    <t>201360N05</t>
  </si>
  <si>
    <t>201360N06</t>
  </si>
  <si>
    <t>201360N07</t>
  </si>
  <si>
    <t>201360N08</t>
  </si>
  <si>
    <t>201360N09</t>
  </si>
  <si>
    <t>201360N10</t>
  </si>
  <si>
    <t>201360N11</t>
  </si>
  <si>
    <t>201360N12</t>
  </si>
  <si>
    <t>201360N13</t>
  </si>
  <si>
    <t>201360N14</t>
  </si>
  <si>
    <t>201360N15</t>
  </si>
  <si>
    <t>201360P01</t>
  </si>
  <si>
    <t>201360P02</t>
  </si>
  <si>
    <t>201360P03</t>
  </si>
  <si>
    <t>201360P04</t>
  </si>
  <si>
    <t>201306P05</t>
  </si>
  <si>
    <t>201306P06</t>
  </si>
  <si>
    <t>201360P07</t>
  </si>
  <si>
    <t>201360P08</t>
  </si>
  <si>
    <t>201360P09</t>
  </si>
  <si>
    <t>201360P10</t>
  </si>
  <si>
    <t>201360P11</t>
  </si>
  <si>
    <t>201360P12</t>
  </si>
  <si>
    <t>201360P13</t>
  </si>
  <si>
    <t>201360P14</t>
  </si>
  <si>
    <t>201360P15</t>
  </si>
  <si>
    <t>20136NP01</t>
  </si>
  <si>
    <t>14990</t>
  </si>
  <si>
    <t>20136NP02</t>
  </si>
  <si>
    <t>20136NP03</t>
  </si>
  <si>
    <t>20136NP04</t>
  </si>
  <si>
    <t>20136NP05</t>
  </si>
  <si>
    <t>20136NP06</t>
  </si>
  <si>
    <t>20136NP07</t>
  </si>
  <si>
    <t>20136NP08</t>
  </si>
  <si>
    <t>20136NP09</t>
  </si>
  <si>
    <t>20136NP10</t>
  </si>
  <si>
    <t>20136NP12</t>
  </si>
  <si>
    <t>20136NP13</t>
  </si>
  <si>
    <t>20136NP14</t>
  </si>
  <si>
    <t>20136NP15</t>
  </si>
  <si>
    <t>20136NP11</t>
  </si>
  <si>
    <t>AA</t>
  </si>
  <si>
    <t>14979</t>
  </si>
  <si>
    <t>14962</t>
  </si>
  <si>
    <t>14953</t>
  </si>
  <si>
    <t>14946</t>
  </si>
  <si>
    <t>14960</t>
  </si>
  <si>
    <t>14964</t>
  </si>
  <si>
    <t>14984</t>
  </si>
  <si>
    <t>14974</t>
  </si>
  <si>
    <t>14954</t>
  </si>
  <si>
    <t>14983</t>
  </si>
  <si>
    <t>14981</t>
  </si>
  <si>
    <t>14950</t>
  </si>
  <si>
    <t>14958</t>
  </si>
  <si>
    <t>14956</t>
  </si>
  <si>
    <t>14957</t>
  </si>
  <si>
    <t>14952</t>
  </si>
  <si>
    <t>14999</t>
  </si>
  <si>
    <t>14959</t>
  </si>
  <si>
    <t>14994</t>
  </si>
  <si>
    <t>14993</t>
  </si>
  <si>
    <t>14992</t>
  </si>
  <si>
    <t>14989</t>
  </si>
  <si>
    <t>14988</t>
  </si>
  <si>
    <t>14985</t>
  </si>
  <si>
    <t>15001</t>
  </si>
  <si>
    <t>14995</t>
  </si>
  <si>
    <t>15002</t>
  </si>
  <si>
    <t>14986</t>
  </si>
  <si>
    <t>14955</t>
  </si>
  <si>
    <t>14977</t>
  </si>
  <si>
    <t>14998</t>
  </si>
  <si>
    <t>15004</t>
  </si>
  <si>
    <t>14996</t>
  </si>
  <si>
    <t>14987</t>
  </si>
  <si>
    <t>Sample</t>
  </si>
  <si>
    <t>Replicate 1 Before Acid</t>
  </si>
  <si>
    <t>Replicate 2 Before Acid</t>
  </si>
  <si>
    <t>Replicate 3 Before Acid</t>
  </si>
  <si>
    <t>Replicate 1 After Acid</t>
  </si>
  <si>
    <t>Replicate 2 After Acid</t>
  </si>
  <si>
    <t>Replicate 3 After Acid</t>
  </si>
  <si>
    <t>Rep1</t>
  </si>
  <si>
    <t>Rep2</t>
  </si>
  <si>
    <t>Rep3</t>
  </si>
  <si>
    <t>Absorbance before acid</t>
  </si>
  <si>
    <t>Absorbance after acid</t>
  </si>
  <si>
    <t>Replicate 1</t>
  </si>
  <si>
    <t>Replicate 2</t>
  </si>
  <si>
    <t>Replicate 3</t>
  </si>
  <si>
    <t>Blake Code</t>
  </si>
  <si>
    <t>Ref Number</t>
  </si>
  <si>
    <t>Acid Ratio</t>
  </si>
  <si>
    <t>Chlorophyll</t>
  </si>
  <si>
    <t>Avg</t>
  </si>
  <si>
    <t>path</t>
  </si>
  <si>
    <t>cm</t>
  </si>
  <si>
    <t>extr vol</t>
  </si>
  <si>
    <t>mL</t>
  </si>
  <si>
    <t>area</t>
  </si>
  <si>
    <t>sq??</t>
  </si>
  <si>
    <t>Some anomalies in the raw data</t>
  </si>
  <si>
    <t>Use re-run for acidified sampled from 14962</t>
  </si>
  <si>
    <t>use re-run instead</t>
  </si>
  <si>
    <t>probably a re-run</t>
  </si>
  <si>
    <t>BB</t>
  </si>
  <si>
    <t>sample listed as 14987 appears to have been mislabelled</t>
  </si>
  <si>
    <t>according to Laurie's comments, it should have been 14996A</t>
  </si>
  <si>
    <t>Actual 14987 before acid is labelled 14987B</t>
  </si>
  <si>
    <t>ENV-2012014945-001-A</t>
  </si>
  <si>
    <t>BWB</t>
  </si>
  <si>
    <t>12/03/2012 11:12:00</t>
  </si>
  <si>
    <t>ENV-2012014946-001-A</t>
  </si>
  <si>
    <t>ENV-2012014947-001-A</t>
  </si>
  <si>
    <t>ENV-2012014948-001-A</t>
  </si>
  <si>
    <t>ENV-2012014949-001-A</t>
  </si>
  <si>
    <t>ENV-2012014950-001-A</t>
  </si>
  <si>
    <t>ENV-2012014951-001-A</t>
  </si>
  <si>
    <t>ENV-2012014952-001-A</t>
  </si>
  <si>
    <t>ENV-2012014953-001-A</t>
  </si>
  <si>
    <t>201360C09</t>
  </si>
  <si>
    <t>ENV-2012014954-001-A</t>
  </si>
  <si>
    <t>ENV-2012014955-001-A</t>
  </si>
  <si>
    <t>12/03/2012 11:13:00</t>
  </si>
  <si>
    <t>ENV-2012014956-001-A</t>
  </si>
  <si>
    <t>ENV-2012014957-001-A</t>
  </si>
  <si>
    <t>ENV-2012014958-001-A</t>
  </si>
  <si>
    <t>ENV-2012014959-001-A</t>
  </si>
  <si>
    <t>ENV-2012014960-001-A</t>
  </si>
  <si>
    <t>ENV-2012014961-001-A</t>
  </si>
  <si>
    <t>ENV-2012014962-001-A</t>
  </si>
  <si>
    <t>ENV-2012014963-001-A</t>
  </si>
  <si>
    <t>ENV-2012014964-001-A</t>
  </si>
  <si>
    <t>ENV-2012014965-001-A</t>
  </si>
  <si>
    <t>ENV-2012014966-001-A</t>
  </si>
  <si>
    <t>ENV-2012014967-001-A</t>
  </si>
  <si>
    <t>12/03/2012 11:14:00</t>
  </si>
  <si>
    <t>ENV-2012014968-001-A</t>
  </si>
  <si>
    <t>ENV-2012014969-001-A</t>
  </si>
  <si>
    <t>ENV-2012014970-001-A</t>
  </si>
  <si>
    <t>ENV-2012014971-001-A</t>
  </si>
  <si>
    <t>ENV-2012014972-001-A</t>
  </si>
  <si>
    <t>ENV-2012014973-001-A</t>
  </si>
  <si>
    <t>ENV-2012014974-001-A</t>
  </si>
  <si>
    <t>ENV-2012014975-001-A</t>
  </si>
  <si>
    <t>ENV-2012014976-001-A</t>
  </si>
  <si>
    <t>ENV-2012014977-001-A</t>
  </si>
  <si>
    <t>ENV-2012014978-001-A</t>
  </si>
  <si>
    <t>ENV-2012014979-001-A</t>
  </si>
  <si>
    <t>201360P05</t>
  </si>
  <si>
    <t>ENV-2012014980-001-A</t>
  </si>
  <si>
    <t>201360P06</t>
  </si>
  <si>
    <t>ENV-2012014981-001-A</t>
  </si>
  <si>
    <t>ENV-2012014982-001-A</t>
  </si>
  <si>
    <t>ENV-2012014983-001-A</t>
  </si>
  <si>
    <t>ENV-2012014984-001-A</t>
  </si>
  <si>
    <t>ENV-2012014985-001-A</t>
  </si>
  <si>
    <t>ENV-2012014986-001-A</t>
  </si>
  <si>
    <t>12/03/2012 11:15:00</t>
  </si>
  <si>
    <t>ENV-2012014987-001-A</t>
  </si>
  <si>
    <t>ENV-2012014988-001-A</t>
  </si>
  <si>
    <t>ENV-2012014989-001-A</t>
  </si>
  <si>
    <t>ENV-2012014990-001-A</t>
  </si>
  <si>
    <t>ENV-2012014991-001-A</t>
  </si>
  <si>
    <t>ENV-2012014992-001-A</t>
  </si>
  <si>
    <t>ENV-2012014993-001-A</t>
  </si>
  <si>
    <t>ENV-2012014994-001-A</t>
  </si>
  <si>
    <t>ENV-2012014995-001-A</t>
  </si>
  <si>
    <t>ENV-2012014996-001-A</t>
  </si>
  <si>
    <t>ENV-2012014997-001-A</t>
  </si>
  <si>
    <t>ENV-2012014998-001-A</t>
  </si>
  <si>
    <t>12/03/2012 11:16:00</t>
  </si>
  <si>
    <t>ENV-2012014999-001-A</t>
  </si>
  <si>
    <t>ENV-2012015000-001-A</t>
  </si>
  <si>
    <t>ENV-2012015001-001-A</t>
  </si>
  <si>
    <t>ENV-2012015002-001-A</t>
  </si>
  <si>
    <t>ENV-2012015003-001-A</t>
  </si>
  <si>
    <t>ENV-2012015004-001-A</t>
  </si>
  <si>
    <t>Accessionid</t>
  </si>
  <si>
    <t>_CollectedBy</t>
  </si>
  <si>
    <t>_CollectionNum</t>
  </si>
  <si>
    <t>_RecvDt</t>
  </si>
  <si>
    <t>Chlorophyll - a</t>
  </si>
  <si>
    <t>Results supplied by LSD</t>
  </si>
  <si>
    <t>Recalculated chl</t>
  </si>
  <si>
    <t>Rep</t>
  </si>
  <si>
    <t>14951A</t>
  </si>
  <si>
    <t>Type</t>
  </si>
  <si>
    <t>Conc</t>
  </si>
  <si>
    <t>WL750.0</t>
  </si>
  <si>
    <t>Text</t>
  </si>
  <si>
    <t>Unk-Repeat</t>
  </si>
  <si>
    <t>Blalnk-Avg</t>
  </si>
  <si>
    <t>Average</t>
  </si>
  <si>
    <t>Avg of preceding  3 Samples</t>
  </si>
  <si>
    <t>19000-2</t>
  </si>
  <si>
    <t>19000-3</t>
  </si>
  <si>
    <t>19000-Avg</t>
  </si>
  <si>
    <t>19000A</t>
  </si>
  <si>
    <t>19000A-2</t>
  </si>
  <si>
    <t>19000A-3</t>
  </si>
  <si>
    <t>19000A-Avg</t>
  </si>
  <si>
    <t>14976-2</t>
  </si>
  <si>
    <t>14976-3</t>
  </si>
  <si>
    <t>14976-Avg</t>
  </si>
  <si>
    <t>14976A</t>
  </si>
  <si>
    <t>14976A-2</t>
  </si>
  <si>
    <t>14976A-3</t>
  </si>
  <si>
    <t>14976A-Avg</t>
  </si>
  <si>
    <t>14975-2</t>
  </si>
  <si>
    <t>14975-3</t>
  </si>
  <si>
    <t>14975-Avg</t>
  </si>
  <si>
    <t>14975a</t>
  </si>
  <si>
    <t>14975a-2</t>
  </si>
  <si>
    <t>14975a-3</t>
  </si>
  <si>
    <t>14975a-Avg</t>
  </si>
  <si>
    <t>14949-2</t>
  </si>
  <si>
    <t>14949-3</t>
  </si>
  <si>
    <t>14949-Avg</t>
  </si>
  <si>
    <t>14949a</t>
  </si>
  <si>
    <t>14949a-2</t>
  </si>
  <si>
    <t>14949a-3</t>
  </si>
  <si>
    <t>14949a-Avg</t>
  </si>
  <si>
    <t>14961-2</t>
  </si>
  <si>
    <t>14961-3</t>
  </si>
  <si>
    <t>14961-Avg</t>
  </si>
  <si>
    <t>14961a</t>
  </si>
  <si>
    <t>14961a-2</t>
  </si>
  <si>
    <t>14961a-3</t>
  </si>
  <si>
    <t>14961a-Avg</t>
  </si>
  <si>
    <t>14947-2</t>
  </si>
  <si>
    <t>14947-3</t>
  </si>
  <si>
    <t>14947-Avg</t>
  </si>
  <si>
    <t>14947a</t>
  </si>
  <si>
    <t>14947a-2</t>
  </si>
  <si>
    <t>14947a-3</t>
  </si>
  <si>
    <t>14947a-Avg</t>
  </si>
  <si>
    <t>14977-Avg</t>
  </si>
  <si>
    <t>14977a</t>
  </si>
  <si>
    <t>14977a-2</t>
  </si>
  <si>
    <t>14977a-3</t>
  </si>
  <si>
    <t>14977a-Avg</t>
  </si>
  <si>
    <t>14991-2</t>
  </si>
  <si>
    <t>14991-3</t>
  </si>
  <si>
    <t>14991-Avg</t>
  </si>
  <si>
    <t>14991a</t>
  </si>
  <si>
    <t>14991a-2</t>
  </si>
  <si>
    <t>14991a-3</t>
  </si>
  <si>
    <t>14991a-Avg</t>
  </si>
  <si>
    <t>14978-2</t>
  </si>
  <si>
    <t>14978-3</t>
  </si>
  <si>
    <t>14978-Avg</t>
  </si>
  <si>
    <t>14978a</t>
  </si>
  <si>
    <t>14978a-2</t>
  </si>
  <si>
    <t>14978a-3</t>
  </si>
  <si>
    <t>14978a-Avg</t>
  </si>
  <si>
    <t>14948-2</t>
  </si>
  <si>
    <t>14948-3</t>
  </si>
  <si>
    <t>14948-Avg</t>
  </si>
  <si>
    <t>14948a</t>
  </si>
  <si>
    <t>14948a-2</t>
  </si>
  <si>
    <t>14948a-3</t>
  </si>
  <si>
    <t>14948a-Avg</t>
  </si>
  <si>
    <t>14945-2</t>
  </si>
  <si>
    <t>14945-3</t>
  </si>
  <si>
    <t>14945-Avg</t>
  </si>
  <si>
    <t>14945a</t>
  </si>
  <si>
    <t>14945a-2</t>
  </si>
  <si>
    <t>14945a-3</t>
  </si>
  <si>
    <t>14945a-Avg</t>
  </si>
  <si>
    <t>15003-2</t>
  </si>
  <si>
    <t>15003-3</t>
  </si>
  <si>
    <t>15003-Avg</t>
  </si>
  <si>
    <t>15003a</t>
  </si>
  <si>
    <t>15003a-2</t>
  </si>
  <si>
    <t>15003a-3</t>
  </si>
  <si>
    <t>15003a-Avg</t>
  </si>
  <si>
    <t>14951-2</t>
  </si>
  <si>
    <t>14951-3</t>
  </si>
  <si>
    <t>14951-Avg</t>
  </si>
  <si>
    <t>14951a</t>
  </si>
  <si>
    <t>14951a-2</t>
  </si>
  <si>
    <t>14951a-3</t>
  </si>
  <si>
    <t>14951a-Avg</t>
  </si>
  <si>
    <t>14968-2</t>
  </si>
  <si>
    <t>14968-3</t>
  </si>
  <si>
    <t>14968-Avg</t>
  </si>
  <si>
    <t>149638a-Avg</t>
  </si>
  <si>
    <t>14967-2</t>
  </si>
  <si>
    <t>14967-3</t>
  </si>
  <si>
    <t>14967-Avg</t>
  </si>
  <si>
    <t>14967a</t>
  </si>
  <si>
    <t>14967a-2</t>
  </si>
  <si>
    <t>14967a-3</t>
  </si>
  <si>
    <t>14967a-Avg</t>
  </si>
  <si>
    <t>14982-2</t>
  </si>
  <si>
    <t>14982-3</t>
  </si>
  <si>
    <t>14982-Avg</t>
  </si>
  <si>
    <t>14982a</t>
  </si>
  <si>
    <t>14982a-2</t>
  </si>
  <si>
    <t>14982a-3</t>
  </si>
  <si>
    <t>14982a-Avg</t>
  </si>
  <si>
    <t>14982A2</t>
  </si>
  <si>
    <t>14982A2-2</t>
  </si>
  <si>
    <t>14982A2-3</t>
  </si>
  <si>
    <t>14982A2-Avg</t>
  </si>
  <si>
    <t>14965-2</t>
  </si>
  <si>
    <t>14965-3</t>
  </si>
  <si>
    <t>14965-Avg</t>
  </si>
  <si>
    <t>14966-2</t>
  </si>
  <si>
    <t>14966-3</t>
  </si>
  <si>
    <t>14966-Avg</t>
  </si>
  <si>
    <t>149636a-Avg</t>
  </si>
  <si>
    <t>14969-2</t>
  </si>
  <si>
    <t>14969-3</t>
  </si>
  <si>
    <t>14969-Avg</t>
  </si>
  <si>
    <t>14969a</t>
  </si>
  <si>
    <t>14969a-2</t>
  </si>
  <si>
    <t>14969a-3</t>
  </si>
  <si>
    <t>14969a-Avg</t>
  </si>
  <si>
    <t>14972-2</t>
  </si>
  <si>
    <t>14972-3</t>
  </si>
  <si>
    <t>14972-Avg</t>
  </si>
  <si>
    <t>14972a</t>
  </si>
  <si>
    <t>14972a-2</t>
  </si>
  <si>
    <t>14972a-3</t>
  </si>
  <si>
    <t>14972a-Avg</t>
  </si>
  <si>
    <t>14973-2</t>
  </si>
  <si>
    <t>14973-3</t>
  </si>
  <si>
    <t>14973-Avg</t>
  </si>
  <si>
    <t>14973A</t>
  </si>
  <si>
    <t>14973A-2</t>
  </si>
  <si>
    <t>14973A-3</t>
  </si>
  <si>
    <t>14973A-Avg</t>
  </si>
  <si>
    <t>14970-2</t>
  </si>
  <si>
    <t>14970-3</t>
  </si>
  <si>
    <t>14970-Avg</t>
  </si>
  <si>
    <t>14970a</t>
  </si>
  <si>
    <t>14970a-2</t>
  </si>
  <si>
    <t>14970a-3</t>
  </si>
  <si>
    <t>14970a-Avg</t>
  </si>
  <si>
    <t>14971-2</t>
  </si>
  <si>
    <t>14971-3</t>
  </si>
  <si>
    <t>14971-Avg</t>
  </si>
  <si>
    <t>14971a</t>
  </si>
  <si>
    <t>14971a-2</t>
  </si>
  <si>
    <t>14971a-3</t>
  </si>
  <si>
    <t>14971a-Avg</t>
  </si>
  <si>
    <t>10500-Avg</t>
  </si>
  <si>
    <t>15000a</t>
  </si>
  <si>
    <t>15000a-2</t>
  </si>
  <si>
    <t>15000a-3</t>
  </si>
  <si>
    <t>15000a-Avg</t>
  </si>
  <si>
    <t>14980-2</t>
  </si>
  <si>
    <t>14980-3</t>
  </si>
  <si>
    <t>14980-Avg</t>
  </si>
  <si>
    <t>14980a</t>
  </si>
  <si>
    <t>14980a-2</t>
  </si>
  <si>
    <t>14980a-3</t>
  </si>
  <si>
    <t>14980a-Avg</t>
  </si>
  <si>
    <t>14949A</t>
  </si>
  <si>
    <t>14949A-2</t>
  </si>
  <si>
    <t>14949A-3</t>
  </si>
  <si>
    <t>14949A-Avg</t>
  </si>
  <si>
    <t xml:space="preserve"> 14951-2</t>
  </si>
  <si>
    <t xml:space="preserve"> 14951-3</t>
  </si>
  <si>
    <t xml:space="preserve"> 14951-Avg</t>
  </si>
  <si>
    <t>14951A-2</t>
  </si>
  <si>
    <t>14951A-3</t>
  </si>
  <si>
    <t>14951A-Avg</t>
  </si>
  <si>
    <t>14959-Avg</t>
  </si>
  <si>
    <t>14959A-Avg</t>
  </si>
  <si>
    <t>14963-2</t>
  </si>
  <si>
    <t>14963-3</t>
  </si>
  <si>
    <t>14963-Avg</t>
  </si>
  <si>
    <t>14963A</t>
  </si>
  <si>
    <t>14963A-3</t>
  </si>
  <si>
    <t>14963A-Avg</t>
  </si>
  <si>
    <t>14981-Avg</t>
  </si>
  <si>
    <t>14981A-Avg</t>
  </si>
  <si>
    <t>14997-2</t>
  </si>
  <si>
    <t>14997-3</t>
  </si>
  <si>
    <t>14997-Avg</t>
  </si>
  <si>
    <t>14997A</t>
  </si>
  <si>
    <t>14997A-2</t>
  </si>
  <si>
    <t>14997A-3</t>
  </si>
  <si>
    <t>14997A-Avg</t>
  </si>
  <si>
    <t>14998-Avg</t>
  </si>
  <si>
    <t>14998A-Avg</t>
  </si>
  <si>
    <t>14979-Avg</t>
  </si>
  <si>
    <t>14979A-Avg</t>
  </si>
  <si>
    <t>14962-Avg</t>
  </si>
  <si>
    <t>14962A-Avg</t>
  </si>
  <si>
    <t>14962a2-Avg</t>
  </si>
  <si>
    <t>14953-Avg</t>
  </si>
  <si>
    <t>14953A-Avg</t>
  </si>
  <si>
    <t>14946-Avg</t>
  </si>
  <si>
    <t>14946A-Avg</t>
  </si>
  <si>
    <t>14960-Avg</t>
  </si>
  <si>
    <t>14960A-Avg</t>
  </si>
  <si>
    <t>14964-Avg</t>
  </si>
  <si>
    <t>14964A-Avg</t>
  </si>
  <si>
    <t>14984-Avg</t>
  </si>
  <si>
    <t>14984A-Avg</t>
  </si>
  <si>
    <t>14974-Avg</t>
  </si>
  <si>
    <t>14974A-Avg</t>
  </si>
  <si>
    <t>14954-Avg</t>
  </si>
  <si>
    <t>14954A-Avg</t>
  </si>
  <si>
    <t>14983-Avg</t>
  </si>
  <si>
    <t>14983A-Avg</t>
  </si>
  <si>
    <t>14950-Avg</t>
  </si>
  <si>
    <t>14950a-Avg</t>
  </si>
  <si>
    <t>14958-Avg</t>
  </si>
  <si>
    <t>14958A-Avg</t>
  </si>
  <si>
    <t>14956-Avg</t>
  </si>
  <si>
    <t>14956A-Avg</t>
  </si>
  <si>
    <t>14957-Avg</t>
  </si>
  <si>
    <t>14957A-Avg</t>
  </si>
  <si>
    <t>14952-Avg</t>
  </si>
  <si>
    <t>14952A-Avg</t>
  </si>
  <si>
    <t>14999-Avg</t>
  </si>
  <si>
    <t>14999A-Avg</t>
  </si>
  <si>
    <t>14994-Avg</t>
  </si>
  <si>
    <t>14994A-Avg</t>
  </si>
  <si>
    <t>14993-Avg</t>
  </si>
  <si>
    <t>14993A-Avg</t>
  </si>
  <si>
    <t>14992-Avg</t>
  </si>
  <si>
    <t>14992A-Avg</t>
  </si>
  <si>
    <t>14989-Avg</t>
  </si>
  <si>
    <t>14989A-Avg</t>
  </si>
  <si>
    <t>14988-Avg</t>
  </si>
  <si>
    <t>14988r-Avg</t>
  </si>
  <si>
    <t>14988A-Avg</t>
  </si>
  <si>
    <t>14985-Avg</t>
  </si>
  <si>
    <t>14985A-Avg</t>
  </si>
  <si>
    <t>14990-Avg</t>
  </si>
  <si>
    <t>14990A-Avg</t>
  </si>
  <si>
    <t>15001-Avg</t>
  </si>
  <si>
    <t>15001A-Avg</t>
  </si>
  <si>
    <t>14995-Avg</t>
  </si>
  <si>
    <t>14995A-Avg</t>
  </si>
  <si>
    <t>15002-Avg</t>
  </si>
  <si>
    <t>15002A-Avg</t>
  </si>
  <si>
    <t>14986-Avg</t>
  </si>
  <si>
    <t>14986A-Avg</t>
  </si>
  <si>
    <t>14955-Avg</t>
  </si>
  <si>
    <t>14955A-Avg</t>
  </si>
  <si>
    <t>14977A-Avg</t>
  </si>
  <si>
    <t>15004-Avg</t>
  </si>
  <si>
    <t>15004A-Avg</t>
  </si>
  <si>
    <t>14996-Avg</t>
  </si>
  <si>
    <t>14996A-2</t>
  </si>
  <si>
    <t>14996A-3</t>
  </si>
  <si>
    <t>1499A6-Avg</t>
  </si>
  <si>
    <t>14987B-Avg</t>
  </si>
  <si>
    <t>14987ba-Avg</t>
  </si>
  <si>
    <t>blank</t>
  </si>
  <si>
    <t>blank-2</t>
  </si>
  <si>
    <t>blank-3</t>
  </si>
  <si>
    <t>blank-Avg</t>
  </si>
  <si>
    <t>Blank A</t>
  </si>
  <si>
    <t>Blank A-2</t>
  </si>
  <si>
    <t>Blank A-3</t>
  </si>
  <si>
    <t>Blank A-Avg</t>
  </si>
  <si>
    <t>14963A-2</t>
  </si>
  <si>
    <t>New compilation of raw data</t>
  </si>
  <si>
    <t>Provided by Laurie on 9/9/13</t>
  </si>
  <si>
    <t>Supersedes all previous data</t>
  </si>
  <si>
    <t>Blank</t>
  </si>
  <si>
    <t>Blank-2</t>
  </si>
  <si>
    <t>Blank-3</t>
  </si>
  <si>
    <t>14951</t>
  </si>
  <si>
    <t>14971</t>
  </si>
  <si>
    <t>15000</t>
  </si>
  <si>
    <t>15000-2</t>
  </si>
  <si>
    <t>15000-3</t>
  </si>
  <si>
    <t>Confirm</t>
  </si>
  <si>
    <t>Entered</t>
  </si>
  <si>
    <t>2 runs; used 2nd</t>
  </si>
  <si>
    <t>3 runs; used 3rd</t>
  </si>
  <si>
    <t>14965a</t>
  </si>
  <si>
    <t>14965a-2</t>
  </si>
  <si>
    <t>14965a-3</t>
  </si>
  <si>
    <t>14965a-Avg</t>
  </si>
  <si>
    <t>14966a-2</t>
  </si>
  <si>
    <t>14966a</t>
  </si>
  <si>
    <t>14966a-3</t>
  </si>
  <si>
    <t>14968a</t>
  </si>
  <si>
    <t>14968a-2</t>
  </si>
  <si>
    <t>14968a-3</t>
  </si>
  <si>
    <t>2 runs for "before" set; use 2nd</t>
  </si>
  <si>
    <t>2 runs for "after" set; use 2nd</t>
  </si>
  <si>
    <t>14951B</t>
  </si>
  <si>
    <t>14951C</t>
  </si>
  <si>
    <t>14949B</t>
  </si>
  <si>
    <t>14959B</t>
  </si>
  <si>
    <t>14962B</t>
  </si>
  <si>
    <t>14963B</t>
  </si>
  <si>
    <t>14977B</t>
  </si>
  <si>
    <t>14977C</t>
  </si>
  <si>
    <t>14981B</t>
  </si>
  <si>
    <t>14981C</t>
  </si>
  <si>
    <t>14982A</t>
  </si>
  <si>
    <t>14982B</t>
  </si>
  <si>
    <t>14988B</t>
  </si>
  <si>
    <t>14998B</t>
  </si>
  <si>
    <t>Alt Calc 1, assume no phaeo, assume 664b is good</t>
  </si>
  <si>
    <t>Alt Calc 2, assume no phaeo, assume 665a is good</t>
  </si>
  <si>
    <t>Corrected spelling errors and some minor numerical errors (usually just simple transpositions)</t>
  </si>
  <si>
    <t>Notes</t>
  </si>
  <si>
    <t>Complete data set provided by Laurie on 9/9/2013</t>
  </si>
  <si>
    <t>There were a few errors on site numbers</t>
  </si>
  <si>
    <t>all seemed to be simple transpositions; corrections noted</t>
  </si>
  <si>
    <t>Several samples run more than once; results did not always agree</t>
  </si>
  <si>
    <t>Acid ratios were surprisingly variable across samples</t>
  </si>
  <si>
    <t>Low variability for replicates of each sample</t>
  </si>
  <si>
    <t>see bottom of 'Calcs' tab for details</t>
  </si>
  <si>
    <t>Pick one set based on consideration of</t>
  </si>
  <si>
    <t>Laurie's notes</t>
  </si>
  <si>
    <t>acid ratio</t>
  </si>
  <si>
    <t>acid ratio better</t>
  </si>
  <si>
    <t>Laurie's note re: after-acid values</t>
  </si>
  <si>
    <t>2nd best ratio, last run, no T-values &gt; 100%</t>
  </si>
  <si>
    <t>Group</t>
  </si>
  <si>
    <t>Control A</t>
  </si>
  <si>
    <t>Control B</t>
  </si>
  <si>
    <t>Control C</t>
  </si>
  <si>
    <t>Nitrogen A</t>
  </si>
  <si>
    <t>Nitrogen B</t>
  </si>
  <si>
    <t>Nitrogen C</t>
  </si>
  <si>
    <t>Phosphorus A</t>
  </si>
  <si>
    <t>Phosphorus B</t>
  </si>
  <si>
    <t>Phosphorus C</t>
  </si>
  <si>
    <t>N&amp;P A</t>
  </si>
  <si>
    <t>N&amp;P B</t>
  </si>
  <si>
    <t>N&amp;P C</t>
  </si>
  <si>
    <t>Treatment</t>
  </si>
  <si>
    <t>Site</t>
  </si>
  <si>
    <t>Control</t>
  </si>
  <si>
    <t>Nitrogen</t>
  </si>
  <si>
    <t>Phosphorus</t>
  </si>
  <si>
    <t>N &amp; P</t>
  </si>
  <si>
    <t>C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</si>
</sst>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0" xfId="0" applyFill="1"/>
    <xf numFmtId="0" fontId="1" fillId="0" borderId="0" xfId="1" applyFill="1"/>
    <xf numFmtId="0" fontId="1" fillId="2" borderId="0" xfId="1" applyFill="1"/>
    <xf numFmtId="0" fontId="0" fillId="0" borderId="0" xfId="0" applyFill="1" applyBorder="1" applyAlignment="1">
      <alignment horizontal="left" vertical="top"/>
    </xf>
    <xf numFmtId="0" fontId="1" fillId="0" borderId="1" xfId="1" applyFill="1" applyBorder="1"/>
    <xf numFmtId="0" fontId="0" fillId="0" borderId="0" xfId="0" applyNumberFormat="1" applyFill="1" applyBorder="1" applyAlignment="1">
      <alignment vertical="top" wrapText="1"/>
    </xf>
    <xf numFmtId="164" fontId="0" fillId="0" borderId="0" xfId="0" applyNumberFormat="1" applyFill="1" applyAlignment="1">
      <alignment horizontal="left" vertical="top"/>
    </xf>
    <xf numFmtId="0" fontId="0" fillId="0" borderId="2" xfId="0" applyNumberFormat="1" applyFill="1" applyBorder="1" applyAlignment="1">
      <alignment horizontal="left" vertical="top"/>
    </xf>
    <xf numFmtId="165" fontId="0" fillId="0" borderId="1" xfId="0" applyNumberFormat="1" applyFill="1" applyBorder="1" applyAlignment="1">
      <alignment vertical="top"/>
    </xf>
    <xf numFmtId="2" fontId="0" fillId="0" borderId="0" xfId="0" applyNumberFormat="1"/>
    <xf numFmtId="0" fontId="0" fillId="0" borderId="1" xfId="0" applyFill="1" applyBorder="1" applyAlignment="1">
      <alignment horizontal="left" vertical="top"/>
    </xf>
    <xf numFmtId="1" fontId="0" fillId="0" borderId="1" xfId="0" applyNumberFormat="1" applyFill="1" applyBorder="1" applyAlignment="1">
      <alignment vertical="top"/>
    </xf>
    <xf numFmtId="1" fontId="0" fillId="0" borderId="0" xfId="0" applyNumberForma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49" fontId="0" fillId="0" borderId="0" xfId="0" applyNumberFormat="1"/>
    <xf numFmtId="0" fontId="0" fillId="0" borderId="0" xfId="0" quotePrefix="1"/>
    <xf numFmtId="49" fontId="0" fillId="0" borderId="0" xfId="0" applyNumberFormat="1" applyFill="1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Fill="1"/>
    <xf numFmtId="0" fontId="0" fillId="3" borderId="0" xfId="1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1" applyFont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1"/>
  <sheetViews>
    <sheetView workbookViewId="0">
      <pane ySplit="11" topLeftCell="A12" activePane="bottomLeft" state="frozen"/>
      <selection pane="bottomLeft" activeCell="A12" sqref="A12"/>
    </sheetView>
  </sheetViews>
  <sheetFormatPr defaultRowHeight="15"/>
  <cols>
    <col min="1" max="1" width="23.140625" customWidth="1"/>
    <col min="3" max="3" width="10.5703125" bestFit="1" customWidth="1"/>
    <col min="4" max="4" width="18.5703125" bestFit="1" customWidth="1"/>
  </cols>
  <sheetData>
    <row r="1" spans="1:8">
      <c r="A1" t="s">
        <v>0</v>
      </c>
    </row>
    <row r="3" spans="1:8">
      <c r="A3" t="s">
        <v>319</v>
      </c>
    </row>
    <row r="5" spans="1:8">
      <c r="A5" t="s">
        <v>320</v>
      </c>
    </row>
    <row r="6" spans="1:8">
      <c r="A6" t="s">
        <v>324</v>
      </c>
    </row>
    <row r="7" spans="1:8">
      <c r="B7" t="s">
        <v>325</v>
      </c>
    </row>
    <row r="8" spans="1:8">
      <c r="A8" t="s">
        <v>326</v>
      </c>
    </row>
    <row r="10" spans="1:8">
      <c r="A10" t="s">
        <v>401</v>
      </c>
    </row>
    <row r="11" spans="1:8">
      <c r="A11" s="15" t="s">
        <v>396</v>
      </c>
      <c r="B11" s="15" t="s">
        <v>397</v>
      </c>
      <c r="C11" s="15" t="s">
        <v>398</v>
      </c>
      <c r="D11" s="15" t="s">
        <v>399</v>
      </c>
      <c r="E11" s="15" t="s">
        <v>400</v>
      </c>
      <c r="F11" s="15" t="s">
        <v>402</v>
      </c>
      <c r="G11" s="15" t="s">
        <v>403</v>
      </c>
    </row>
    <row r="12" spans="1:8">
      <c r="A12" s="15" t="s">
        <v>327</v>
      </c>
      <c r="B12" s="15" t="s">
        <v>328</v>
      </c>
      <c r="C12" s="15" t="s">
        <v>197</v>
      </c>
      <c r="D12" s="15" t="s">
        <v>329</v>
      </c>
      <c r="E12" s="16">
        <v>5410</v>
      </c>
      <c r="F12" s="13">
        <f>IF(ISBLANK(Calcs!AP7),NA(),Calcs!AP7)</f>
        <v>5415.4559231628764</v>
      </c>
      <c r="G12" t="str">
        <f>RIGHT(C12,2)</f>
        <v>01</v>
      </c>
    </row>
    <row r="13" spans="1:8">
      <c r="A13" s="15" t="s">
        <v>330</v>
      </c>
      <c r="B13" s="15" t="s">
        <v>328</v>
      </c>
      <c r="C13" s="15" t="s">
        <v>198</v>
      </c>
      <c r="D13" s="15" t="s">
        <v>329</v>
      </c>
      <c r="E13" s="16">
        <v>1200</v>
      </c>
      <c r="F13" s="13">
        <f>IF(ISBLANK(Calcs!AP8),NA(),Calcs!AP8)</f>
        <v>1200.6961826910847</v>
      </c>
      <c r="G13" t="str">
        <f t="shared" ref="G13:G71" si="0">RIGHT(C13,2)</f>
        <v>02</v>
      </c>
    </row>
    <row r="14" spans="1:8">
      <c r="A14" s="15" t="s">
        <v>331</v>
      </c>
      <c r="B14" s="15" t="s">
        <v>328</v>
      </c>
      <c r="C14" s="15" t="s">
        <v>199</v>
      </c>
      <c r="D14" s="15" t="s">
        <v>329</v>
      </c>
      <c r="E14" s="16">
        <v>3200</v>
      </c>
      <c r="F14" s="13">
        <f>IF(ISBLANK(Calcs!AP9),NA(),Calcs!AP9)</f>
        <v>3197.6625594620396</v>
      </c>
      <c r="G14" t="str">
        <f t="shared" si="0"/>
        <v>03</v>
      </c>
    </row>
    <row r="15" spans="1:8">
      <c r="A15" s="15" t="s">
        <v>332</v>
      </c>
      <c r="B15" s="15" t="s">
        <v>328</v>
      </c>
      <c r="C15" s="15" t="s">
        <v>200</v>
      </c>
      <c r="D15" s="15" t="s">
        <v>329</v>
      </c>
      <c r="E15" s="16">
        <v>3690</v>
      </c>
      <c r="F15" s="13">
        <f>IF(ISBLANK(Calcs!AP10),NA(),Calcs!AP10)</f>
        <v>3689.4173006055048</v>
      </c>
      <c r="G15" t="str">
        <f t="shared" si="0"/>
        <v>04</v>
      </c>
    </row>
    <row r="16" spans="1:8">
      <c r="A16" s="15" t="s">
        <v>333</v>
      </c>
      <c r="B16" s="15" t="s">
        <v>328</v>
      </c>
      <c r="C16" s="15" t="s">
        <v>201</v>
      </c>
      <c r="D16" s="15" t="s">
        <v>329</v>
      </c>
      <c r="E16" s="16">
        <v>1670</v>
      </c>
      <c r="F16" s="13">
        <f>IF(ISBLANK(Calcs!AP11),NA(),Calcs!AP11)</f>
        <v>1668.8413987082295</v>
      </c>
      <c r="G16" t="str">
        <f t="shared" si="0"/>
        <v>05</v>
      </c>
      <c r="H16" t="s">
        <v>696</v>
      </c>
    </row>
    <row r="17" spans="1:8">
      <c r="A17" s="15" t="s">
        <v>334</v>
      </c>
      <c r="B17" s="15" t="s">
        <v>328</v>
      </c>
      <c r="C17" s="15" t="s">
        <v>202</v>
      </c>
      <c r="D17" s="15" t="s">
        <v>329</v>
      </c>
      <c r="E17" s="16">
        <v>1750</v>
      </c>
      <c r="F17" s="13">
        <f>IF(ISBLANK(Calcs!AP12),NA(),Calcs!AP12)</f>
        <v>1744.8859972433072</v>
      </c>
      <c r="G17" t="str">
        <f t="shared" si="0"/>
        <v>06</v>
      </c>
    </row>
    <row r="18" spans="1:8">
      <c r="A18" s="15" t="s">
        <v>335</v>
      </c>
      <c r="B18" s="15" t="s">
        <v>328</v>
      </c>
      <c r="C18" s="15" t="s">
        <v>203</v>
      </c>
      <c r="D18" s="15" t="s">
        <v>329</v>
      </c>
      <c r="E18" s="16">
        <v>12000</v>
      </c>
      <c r="F18" s="13">
        <f>IF(ISBLANK(Calcs!AP13),NA(),Calcs!AP13)</f>
        <v>12011.645474184448</v>
      </c>
      <c r="G18" t="str">
        <f t="shared" si="0"/>
        <v>07</v>
      </c>
      <c r="H18" t="s">
        <v>697</v>
      </c>
    </row>
    <row r="19" spans="1:8">
      <c r="A19" s="15" t="s">
        <v>336</v>
      </c>
      <c r="B19" s="15" t="s">
        <v>328</v>
      </c>
      <c r="C19" s="15" t="s">
        <v>204</v>
      </c>
      <c r="D19" s="15" t="s">
        <v>329</v>
      </c>
      <c r="E19" s="16">
        <v>8090</v>
      </c>
      <c r="F19" s="13">
        <f>IF(ISBLANK(Calcs!AP14),NA(),Calcs!AP14)</f>
        <v>8086.5848827049658</v>
      </c>
      <c r="G19" t="str">
        <f t="shared" si="0"/>
        <v>08</v>
      </c>
    </row>
    <row r="20" spans="1:8">
      <c r="A20" s="15" t="s">
        <v>337</v>
      </c>
      <c r="B20" s="15" t="s">
        <v>328</v>
      </c>
      <c r="C20" s="15" t="s">
        <v>338</v>
      </c>
      <c r="D20" s="15" t="s">
        <v>329</v>
      </c>
      <c r="E20" s="16">
        <v>6750</v>
      </c>
      <c r="F20" s="13">
        <f>IF(ISBLANK(Calcs!AP15),NA(),Calcs!AP15)</f>
        <v>6754.0828305107925</v>
      </c>
      <c r="G20" t="str">
        <f t="shared" si="0"/>
        <v>09</v>
      </c>
    </row>
    <row r="21" spans="1:8">
      <c r="A21" s="15" t="s">
        <v>339</v>
      </c>
      <c r="B21" s="15" t="s">
        <v>328</v>
      </c>
      <c r="C21" s="15" t="s">
        <v>206</v>
      </c>
      <c r="D21" s="15" t="s">
        <v>329</v>
      </c>
      <c r="E21" s="16">
        <v>8100</v>
      </c>
      <c r="F21" s="13">
        <f>IF(ISBLANK(Calcs!AP16),NA(),Calcs!AP16)</f>
        <v>8106.8576494875015</v>
      </c>
      <c r="G21" t="str">
        <f t="shared" si="0"/>
        <v>10</v>
      </c>
    </row>
    <row r="22" spans="1:8">
      <c r="A22" s="15" t="s">
        <v>340</v>
      </c>
      <c r="B22" s="15" t="s">
        <v>328</v>
      </c>
      <c r="C22" s="15" t="s">
        <v>207</v>
      </c>
      <c r="D22" s="15" t="s">
        <v>341</v>
      </c>
      <c r="E22" s="16">
        <v>9810</v>
      </c>
      <c r="F22" s="13">
        <f>IF(ISBLANK(Calcs!AP17),NA(),Calcs!AP17)</f>
        <v>9824.9258996848348</v>
      </c>
      <c r="G22" t="str">
        <f t="shared" si="0"/>
        <v>11</v>
      </c>
    </row>
    <row r="23" spans="1:8">
      <c r="A23" s="15" t="s">
        <v>342</v>
      </c>
      <c r="B23" s="15" t="s">
        <v>328</v>
      </c>
      <c r="C23" s="15" t="s">
        <v>208</v>
      </c>
      <c r="D23" s="15" t="s">
        <v>341</v>
      </c>
      <c r="E23" s="16">
        <v>11800</v>
      </c>
      <c r="F23" s="13">
        <f>IF(ISBLANK(Calcs!AP18),NA(),Calcs!AP18)</f>
        <v>11842.941366471436</v>
      </c>
      <c r="G23" t="str">
        <f t="shared" si="0"/>
        <v>12</v>
      </c>
    </row>
    <row r="24" spans="1:8">
      <c r="A24" s="15" t="s">
        <v>343</v>
      </c>
      <c r="B24" s="15" t="s">
        <v>328</v>
      </c>
      <c r="C24" s="15" t="s">
        <v>209</v>
      </c>
      <c r="D24" s="15" t="s">
        <v>341</v>
      </c>
      <c r="E24" s="16">
        <v>19700</v>
      </c>
      <c r="F24" s="13">
        <f>IF(ISBLANK(Calcs!AP19),NA(),Calcs!AP19)</f>
        <v>19729.573757069909</v>
      </c>
      <c r="G24" t="str">
        <f t="shared" si="0"/>
        <v>13</v>
      </c>
    </row>
    <row r="25" spans="1:8">
      <c r="A25" s="15" t="s">
        <v>344</v>
      </c>
      <c r="B25" s="15" t="s">
        <v>328</v>
      </c>
      <c r="C25" s="15" t="s">
        <v>210</v>
      </c>
      <c r="D25" s="15" t="s">
        <v>341</v>
      </c>
      <c r="E25" s="16">
        <v>15600</v>
      </c>
      <c r="F25" s="13">
        <f>IF(ISBLANK(Calcs!AP20),NA(),Calcs!AP20)</f>
        <v>15627.870148497195</v>
      </c>
      <c r="G25" t="str">
        <f t="shared" si="0"/>
        <v>14</v>
      </c>
    </row>
    <row r="26" spans="1:8">
      <c r="A26" s="15" t="s">
        <v>345</v>
      </c>
      <c r="B26" s="15" t="s">
        <v>328</v>
      </c>
      <c r="C26" s="15" t="s">
        <v>211</v>
      </c>
      <c r="D26" s="15" t="s">
        <v>341</v>
      </c>
      <c r="E26" s="16">
        <v>17900</v>
      </c>
      <c r="F26" s="13">
        <f>IF(ISBLANK(Calcs!AP21),NA(),Calcs!AP21)</f>
        <v>17925.377290606262</v>
      </c>
      <c r="G26" t="str">
        <f t="shared" si="0"/>
        <v>15</v>
      </c>
    </row>
    <row r="27" spans="1:8">
      <c r="A27" s="15" t="s">
        <v>346</v>
      </c>
      <c r="B27" s="15" t="s">
        <v>328</v>
      </c>
      <c r="C27" s="15" t="s">
        <v>212</v>
      </c>
      <c r="D27" s="15" t="s">
        <v>341</v>
      </c>
      <c r="E27" s="16">
        <v>2870</v>
      </c>
      <c r="F27" s="13">
        <f>IF(ISBLANK(Calcs!AP22),NA(),Calcs!AP22)</f>
        <v>2864.7857062573162</v>
      </c>
      <c r="G27" t="str">
        <f t="shared" si="0"/>
        <v>01</v>
      </c>
    </row>
    <row r="28" spans="1:8">
      <c r="A28" s="15" t="s">
        <v>347</v>
      </c>
      <c r="B28" s="15" t="s">
        <v>328</v>
      </c>
      <c r="C28" s="15" t="s">
        <v>213</v>
      </c>
      <c r="D28" s="15" t="s">
        <v>341</v>
      </c>
      <c r="E28" s="16">
        <v>1340</v>
      </c>
      <c r="F28" s="13">
        <f>IF(ISBLANK(Calcs!AP23),NA(),Calcs!AP23)</f>
        <v>1342.2494506743858</v>
      </c>
      <c r="G28" t="str">
        <f t="shared" si="0"/>
        <v>02</v>
      </c>
    </row>
    <row r="29" spans="1:8">
      <c r="A29" s="15" t="s">
        <v>348</v>
      </c>
      <c r="B29" s="15" t="s">
        <v>328</v>
      </c>
      <c r="C29" s="15" t="s">
        <v>214</v>
      </c>
      <c r="D29" s="15" t="s">
        <v>341</v>
      </c>
      <c r="E29" s="16">
        <v>3100</v>
      </c>
      <c r="F29" s="13">
        <f>IF(ISBLANK(Calcs!AP24),NA(),Calcs!AP24)</f>
        <v>3100.2828601172114</v>
      </c>
      <c r="G29" t="str">
        <f t="shared" si="0"/>
        <v>03</v>
      </c>
    </row>
    <row r="30" spans="1:8">
      <c r="A30" s="15" t="s">
        <v>349</v>
      </c>
      <c r="B30" s="15" t="s">
        <v>328</v>
      </c>
      <c r="C30" s="15" t="s">
        <v>215</v>
      </c>
      <c r="D30" s="15" t="s">
        <v>341</v>
      </c>
      <c r="E30" s="16">
        <v>4430</v>
      </c>
      <c r="F30" s="13">
        <f>IF(ISBLANK(Calcs!AP25),NA(),Calcs!AP25)</f>
        <v>4429.689846678285</v>
      </c>
      <c r="G30" t="str">
        <f t="shared" si="0"/>
        <v>04</v>
      </c>
    </row>
    <row r="31" spans="1:8">
      <c r="A31" s="15" t="s">
        <v>350</v>
      </c>
      <c r="B31" s="15" t="s">
        <v>328</v>
      </c>
      <c r="C31" s="15" t="s">
        <v>216</v>
      </c>
      <c r="D31" s="15" t="s">
        <v>341</v>
      </c>
      <c r="E31" s="16">
        <v>7010</v>
      </c>
      <c r="F31" s="13">
        <f>IF(ISBLANK(Calcs!AP26),NA(),Calcs!AP26)</f>
        <v>7004.567804062749</v>
      </c>
      <c r="G31" t="str">
        <f t="shared" si="0"/>
        <v>05</v>
      </c>
    </row>
    <row r="32" spans="1:8">
      <c r="A32" s="15" t="s">
        <v>351</v>
      </c>
      <c r="B32" s="15" t="s">
        <v>328</v>
      </c>
      <c r="C32" s="15" t="s">
        <v>217</v>
      </c>
      <c r="D32" s="15" t="s">
        <v>341</v>
      </c>
      <c r="E32" s="16">
        <v>13100</v>
      </c>
      <c r="F32" s="13">
        <f>IF(ISBLANK(Calcs!AP27),NA(),Calcs!AP27)</f>
        <v>13056.612703799894</v>
      </c>
      <c r="G32" t="str">
        <f t="shared" si="0"/>
        <v>06</v>
      </c>
    </row>
    <row r="33" spans="1:8">
      <c r="A33" s="15" t="s">
        <v>352</v>
      </c>
      <c r="B33" s="15" t="s">
        <v>328</v>
      </c>
      <c r="C33" s="15" t="s">
        <v>218</v>
      </c>
      <c r="D33" s="15" t="s">
        <v>341</v>
      </c>
      <c r="E33" s="16">
        <v>10800</v>
      </c>
      <c r="F33" s="13">
        <f>IF(ISBLANK(Calcs!AP28),NA(),Calcs!AP28)</f>
        <v>10836.365195763838</v>
      </c>
      <c r="G33" t="str">
        <f t="shared" si="0"/>
        <v>07</v>
      </c>
    </row>
    <row r="34" spans="1:8">
      <c r="A34" s="15" t="s">
        <v>353</v>
      </c>
      <c r="B34" s="15" t="s">
        <v>328</v>
      </c>
      <c r="C34" s="15" t="s">
        <v>219</v>
      </c>
      <c r="D34" s="15" t="s">
        <v>354</v>
      </c>
      <c r="E34" s="16">
        <v>9600</v>
      </c>
      <c r="F34" s="13">
        <f>IF(ISBLANK(Calcs!AP29),NA(),Calcs!AP29)</f>
        <v>9604.57873340685</v>
      </c>
      <c r="G34" t="str">
        <f t="shared" si="0"/>
        <v>08</v>
      </c>
    </row>
    <row r="35" spans="1:8">
      <c r="A35" s="15" t="s">
        <v>355</v>
      </c>
      <c r="B35" s="15" t="s">
        <v>328</v>
      </c>
      <c r="C35" s="15" t="s">
        <v>220</v>
      </c>
      <c r="D35" s="15" t="s">
        <v>354</v>
      </c>
      <c r="E35" s="16">
        <v>10600</v>
      </c>
      <c r="F35" s="13">
        <f>IF(ISBLANK(Calcs!AP30),NA(),Calcs!AP30)</f>
        <v>10605.8940861799</v>
      </c>
      <c r="G35" t="str">
        <f t="shared" si="0"/>
        <v>09</v>
      </c>
    </row>
    <row r="36" spans="1:8">
      <c r="A36" s="15" t="s">
        <v>356</v>
      </c>
      <c r="B36" s="15" t="s">
        <v>328</v>
      </c>
      <c r="C36" s="15" t="s">
        <v>221</v>
      </c>
      <c r="D36" s="15" t="s">
        <v>354</v>
      </c>
      <c r="E36" s="16">
        <v>10700</v>
      </c>
      <c r="F36" s="13">
        <f>IF(ISBLANK(Calcs!AP31),NA(),Calcs!AP31)</f>
        <v>10685.826588133785</v>
      </c>
      <c r="G36" t="str">
        <f t="shared" si="0"/>
        <v>10</v>
      </c>
    </row>
    <row r="37" spans="1:8">
      <c r="A37" s="15" t="s">
        <v>357</v>
      </c>
      <c r="B37" s="15" t="s">
        <v>328</v>
      </c>
      <c r="C37" s="15" t="s">
        <v>222</v>
      </c>
      <c r="D37" s="15" t="s">
        <v>354</v>
      </c>
      <c r="E37" s="16">
        <v>17000</v>
      </c>
      <c r="F37" s="13">
        <f>IF(ISBLANK(Calcs!AP32),NA(),Calcs!AP32)</f>
        <v>17016.829696381876</v>
      </c>
      <c r="G37" t="str">
        <f t="shared" si="0"/>
        <v>11</v>
      </c>
    </row>
    <row r="38" spans="1:8">
      <c r="A38" s="15" t="s">
        <v>358</v>
      </c>
      <c r="B38" s="15" t="s">
        <v>328</v>
      </c>
      <c r="C38" s="15" t="s">
        <v>223</v>
      </c>
      <c r="D38" s="15" t="s">
        <v>354</v>
      </c>
      <c r="E38" s="16">
        <v>16300</v>
      </c>
      <c r="F38" s="13">
        <f>IF(ISBLANK(Calcs!AP33),NA(),Calcs!AP33)</f>
        <v>16330.507289472733</v>
      </c>
      <c r="G38" t="str">
        <f t="shared" si="0"/>
        <v>12</v>
      </c>
    </row>
    <row r="39" spans="1:8">
      <c r="A39" s="15" t="s">
        <v>359</v>
      </c>
      <c r="B39" s="15" t="s">
        <v>328</v>
      </c>
      <c r="C39" s="15" t="s">
        <v>224</v>
      </c>
      <c r="D39" s="15" t="s">
        <v>354</v>
      </c>
      <c r="E39" s="16">
        <v>12400</v>
      </c>
      <c r="F39" s="13">
        <f>IF(ISBLANK(Calcs!AP34),NA(),Calcs!AP34)</f>
        <v>12430.771509930177</v>
      </c>
      <c r="G39" t="str">
        <f t="shared" si="0"/>
        <v>13</v>
      </c>
    </row>
    <row r="40" spans="1:8">
      <c r="A40" s="15" t="s">
        <v>360</v>
      </c>
      <c r="B40" s="15" t="s">
        <v>328</v>
      </c>
      <c r="C40" s="15" t="s">
        <v>225</v>
      </c>
      <c r="D40" s="15" t="s">
        <v>354</v>
      </c>
      <c r="E40" s="16">
        <v>15500</v>
      </c>
      <c r="F40" s="13">
        <f>IF(ISBLANK(Calcs!AP35),NA(),Calcs!AP35)</f>
        <v>15475.729059593154</v>
      </c>
      <c r="G40" t="str">
        <f t="shared" si="0"/>
        <v>14</v>
      </c>
    </row>
    <row r="41" spans="1:8">
      <c r="A41" s="15" t="s">
        <v>361</v>
      </c>
      <c r="B41" s="15" t="s">
        <v>328</v>
      </c>
      <c r="C41" s="15" t="s">
        <v>226</v>
      </c>
      <c r="D41" s="15" t="s">
        <v>354</v>
      </c>
      <c r="E41" s="16">
        <v>8600</v>
      </c>
      <c r="F41" s="13">
        <f>IF(ISBLANK(Calcs!AP36),NA(),Calcs!AP36)</f>
        <v>8602.5276354194648</v>
      </c>
      <c r="G41" t="str">
        <f t="shared" si="0"/>
        <v>15</v>
      </c>
    </row>
    <row r="42" spans="1:8">
      <c r="A42" s="15" t="s">
        <v>362</v>
      </c>
      <c r="B42" s="15" t="s">
        <v>328</v>
      </c>
      <c r="C42" s="15" t="s">
        <v>227</v>
      </c>
      <c r="D42" s="15" t="s">
        <v>354</v>
      </c>
      <c r="E42" s="16">
        <v>7107</v>
      </c>
      <c r="F42" s="13">
        <f>IF(ISBLANK(Calcs!AP37),NA(),Calcs!AP37)</f>
        <v>706.581430576608</v>
      </c>
      <c r="G42" t="str">
        <f t="shared" si="0"/>
        <v>01</v>
      </c>
    </row>
    <row r="43" spans="1:8">
      <c r="A43" s="15" t="s">
        <v>363</v>
      </c>
      <c r="B43" s="15" t="s">
        <v>328</v>
      </c>
      <c r="C43" s="15" t="s">
        <v>228</v>
      </c>
      <c r="D43" s="15" t="s">
        <v>354</v>
      </c>
      <c r="E43" s="16">
        <v>1450</v>
      </c>
      <c r="F43" s="13">
        <f>IF(ISBLANK(Calcs!AP38),NA(),Calcs!AP38)</f>
        <v>1450.1007214256267</v>
      </c>
      <c r="G43" t="str">
        <f t="shared" si="0"/>
        <v>02</v>
      </c>
    </row>
    <row r="44" spans="1:8">
      <c r="A44" s="15" t="s">
        <v>364</v>
      </c>
      <c r="B44" s="15" t="s">
        <v>328</v>
      </c>
      <c r="C44" s="15" t="s">
        <v>229</v>
      </c>
      <c r="D44" s="15" t="s">
        <v>354</v>
      </c>
      <c r="E44" s="16">
        <v>1720</v>
      </c>
      <c r="F44" s="13">
        <f>IF(ISBLANK(Calcs!AP39),NA(),Calcs!AP39)</f>
        <v>1831.4044630109593</v>
      </c>
      <c r="G44" t="str">
        <f t="shared" si="0"/>
        <v>03</v>
      </c>
      <c r="H44" t="s">
        <v>697</v>
      </c>
    </row>
    <row r="45" spans="1:8">
      <c r="A45" s="15" t="s">
        <v>365</v>
      </c>
      <c r="B45" s="15" t="s">
        <v>328</v>
      </c>
      <c r="C45" s="15" t="s">
        <v>230</v>
      </c>
      <c r="D45" s="15" t="s">
        <v>354</v>
      </c>
      <c r="E45" s="16">
        <v>1740</v>
      </c>
      <c r="F45" s="13">
        <f>IF(ISBLANK(Calcs!AP40),NA(),Calcs!AP40)</f>
        <v>1742.9507518106884</v>
      </c>
      <c r="G45" t="str">
        <f t="shared" si="0"/>
        <v>04</v>
      </c>
    </row>
    <row r="46" spans="1:8">
      <c r="A46" s="15" t="s">
        <v>366</v>
      </c>
      <c r="B46" s="15" t="s">
        <v>328</v>
      </c>
      <c r="C46" s="15" t="s">
        <v>367</v>
      </c>
      <c r="D46" s="15" t="s">
        <v>354</v>
      </c>
      <c r="E46" s="16">
        <v>927</v>
      </c>
      <c r="F46" s="13">
        <f>IF(ISBLANK(Calcs!AP41),NA(),Calcs!AP41)</f>
        <v>926.97123065205403</v>
      </c>
      <c r="G46" t="str">
        <f t="shared" si="0"/>
        <v>05</v>
      </c>
    </row>
    <row r="47" spans="1:8">
      <c r="A47" s="15" t="s">
        <v>368</v>
      </c>
      <c r="B47" s="15" t="s">
        <v>328</v>
      </c>
      <c r="C47" s="15" t="s">
        <v>369</v>
      </c>
      <c r="D47" s="15" t="s">
        <v>354</v>
      </c>
      <c r="E47" s="16">
        <v>10600</v>
      </c>
      <c r="F47" s="13">
        <f>IF(ISBLANK(Calcs!AP42),NA(),Calcs!AP42)</f>
        <v>468.03883738919518</v>
      </c>
      <c r="G47" t="str">
        <f t="shared" si="0"/>
        <v>06</v>
      </c>
    </row>
    <row r="48" spans="1:8">
      <c r="A48" s="15" t="s">
        <v>370</v>
      </c>
      <c r="B48" s="15" t="s">
        <v>328</v>
      </c>
      <c r="C48" s="15" t="s">
        <v>233</v>
      </c>
      <c r="D48" s="15" t="s">
        <v>354</v>
      </c>
      <c r="E48" s="16">
        <v>13100</v>
      </c>
      <c r="F48" s="13">
        <f>IF(ISBLANK(Calcs!AP43),NA(),Calcs!AP43)</f>
        <v>10625.112093995411</v>
      </c>
      <c r="G48" t="str">
        <f t="shared" si="0"/>
        <v>07</v>
      </c>
      <c r="H48" t="s">
        <v>697</v>
      </c>
    </row>
    <row r="49" spans="1:8">
      <c r="A49" s="15" t="s">
        <v>371</v>
      </c>
      <c r="B49" s="15" t="s">
        <v>328</v>
      </c>
      <c r="C49" s="15" t="s">
        <v>234</v>
      </c>
      <c r="D49" s="15" t="s">
        <v>354</v>
      </c>
      <c r="E49" s="16">
        <v>8880</v>
      </c>
      <c r="F49" s="13">
        <f>IF(ISBLANK(Calcs!AP44),NA(),Calcs!AP44)</f>
        <v>11450.618647797513</v>
      </c>
      <c r="G49" t="str">
        <f t="shared" si="0"/>
        <v>08</v>
      </c>
      <c r="H49" t="s">
        <v>709</v>
      </c>
    </row>
    <row r="50" spans="1:8">
      <c r="A50" s="15" t="s">
        <v>372</v>
      </c>
      <c r="B50" s="15" t="s">
        <v>328</v>
      </c>
      <c r="C50" s="15" t="s">
        <v>235</v>
      </c>
      <c r="D50" s="15" t="s">
        <v>354</v>
      </c>
      <c r="E50" s="16">
        <v>9520</v>
      </c>
      <c r="F50" s="13">
        <f>IF(ISBLANK(Calcs!AP45),NA(),Calcs!AP45)</f>
        <v>9513.1567404565594</v>
      </c>
      <c r="G50" t="str">
        <f t="shared" si="0"/>
        <v>09</v>
      </c>
    </row>
    <row r="51" spans="1:8">
      <c r="A51" s="15" t="s">
        <v>373</v>
      </c>
      <c r="B51" s="15" t="s">
        <v>328</v>
      </c>
      <c r="C51" s="15" t="s">
        <v>236</v>
      </c>
      <c r="D51" s="15" t="s">
        <v>354</v>
      </c>
      <c r="E51" s="16">
        <v>3580</v>
      </c>
      <c r="F51" s="13">
        <f>IF(ISBLANK(Calcs!AP46),NA(),Calcs!AP46)</f>
        <v>3582.1716042407511</v>
      </c>
      <c r="G51" t="str">
        <f t="shared" si="0"/>
        <v>10</v>
      </c>
    </row>
    <row r="52" spans="1:8">
      <c r="A52" s="15" t="s">
        <v>374</v>
      </c>
      <c r="B52" s="15" t="s">
        <v>328</v>
      </c>
      <c r="C52" s="15" t="s">
        <v>237</v>
      </c>
      <c r="D52" s="15" t="s">
        <v>354</v>
      </c>
      <c r="E52" s="16">
        <v>6540</v>
      </c>
      <c r="F52" s="13">
        <f>IF(ISBLANK(Calcs!AP47),NA(),Calcs!AP47)</f>
        <v>6542.2668727388273</v>
      </c>
      <c r="G52" t="str">
        <f t="shared" si="0"/>
        <v>11</v>
      </c>
    </row>
    <row r="53" spans="1:8">
      <c r="A53" s="15" t="s">
        <v>375</v>
      </c>
      <c r="B53" s="15" t="s">
        <v>328</v>
      </c>
      <c r="C53" s="15" t="s">
        <v>238</v>
      </c>
      <c r="D53" s="15" t="s">
        <v>376</v>
      </c>
      <c r="E53" s="16">
        <v>7430</v>
      </c>
      <c r="F53" s="13">
        <f>IF(ISBLANK(Calcs!AP48),NA(),Calcs!AP48)</f>
        <v>7430.2879268391989</v>
      </c>
      <c r="G53" t="str">
        <f t="shared" si="0"/>
        <v>12</v>
      </c>
    </row>
    <row r="54" spans="1:8">
      <c r="A54" s="15" t="s">
        <v>377</v>
      </c>
      <c r="B54" s="15" t="s">
        <v>328</v>
      </c>
      <c r="C54" s="15" t="s">
        <v>239</v>
      </c>
      <c r="D54" s="15" t="s">
        <v>376</v>
      </c>
      <c r="E54" s="16">
        <v>9110</v>
      </c>
      <c r="F54" s="13">
        <f>IF(ISBLANK(Calcs!AP49),NA(),Calcs!AP49)</f>
        <v>9102.6867928896172</v>
      </c>
      <c r="G54" t="str">
        <f t="shared" si="0"/>
        <v>13</v>
      </c>
    </row>
    <row r="55" spans="1:8">
      <c r="A55" s="15" t="s">
        <v>378</v>
      </c>
      <c r="B55" s="15" t="s">
        <v>328</v>
      </c>
      <c r="C55" s="15" t="s">
        <v>240</v>
      </c>
      <c r="D55" s="15" t="s">
        <v>376</v>
      </c>
      <c r="E55" s="16">
        <v>9700</v>
      </c>
      <c r="F55" s="13">
        <f>IF(ISBLANK(Calcs!AP50),NA(),Calcs!AP50)</f>
        <v>9700.2044135063315</v>
      </c>
      <c r="G55" t="str">
        <f t="shared" si="0"/>
        <v>14</v>
      </c>
      <c r="H55" t="s">
        <v>708</v>
      </c>
    </row>
    <row r="56" spans="1:8">
      <c r="A56" s="15" t="s">
        <v>379</v>
      </c>
      <c r="B56" s="15" t="s">
        <v>328</v>
      </c>
      <c r="C56" s="15" t="s">
        <v>241</v>
      </c>
      <c r="D56" s="15" t="s">
        <v>376</v>
      </c>
      <c r="E56" s="16">
        <v>8060</v>
      </c>
      <c r="F56" s="13">
        <f>IF(ISBLANK(Calcs!AP51),NA(),Calcs!AP51)</f>
        <v>8056.7340513533163</v>
      </c>
      <c r="G56" t="str">
        <f t="shared" si="0"/>
        <v>15</v>
      </c>
    </row>
    <row r="57" spans="1:8">
      <c r="A57" s="15" t="s">
        <v>380</v>
      </c>
      <c r="B57" s="15" t="s">
        <v>328</v>
      </c>
      <c r="C57" s="15" t="s">
        <v>242</v>
      </c>
      <c r="D57" s="15" t="s">
        <v>376</v>
      </c>
      <c r="E57" s="16">
        <v>8050</v>
      </c>
      <c r="F57" s="13">
        <f>IF(ISBLANK(Calcs!AP52),NA(),Calcs!AP52)</f>
        <v>8042.1013292029857</v>
      </c>
      <c r="G57" t="str">
        <f t="shared" si="0"/>
        <v>01</v>
      </c>
    </row>
    <row r="58" spans="1:8">
      <c r="A58" s="15" t="s">
        <v>381</v>
      </c>
      <c r="B58" s="15" t="s">
        <v>328</v>
      </c>
      <c r="C58" s="15" t="s">
        <v>244</v>
      </c>
      <c r="D58" s="15" t="s">
        <v>376</v>
      </c>
      <c r="E58" s="16">
        <v>401</v>
      </c>
      <c r="F58" s="13">
        <f>IF(ISBLANK(Calcs!AP53),NA(),Calcs!AP53)</f>
        <v>401.40475993345257</v>
      </c>
      <c r="G58" t="str">
        <f t="shared" si="0"/>
        <v>02</v>
      </c>
    </row>
    <row r="59" spans="1:8">
      <c r="A59" s="15" t="s">
        <v>382</v>
      </c>
      <c r="B59" s="15" t="s">
        <v>328</v>
      </c>
      <c r="C59" s="15" t="s">
        <v>245</v>
      </c>
      <c r="D59" s="15" t="s">
        <v>376</v>
      </c>
      <c r="E59" s="16">
        <v>6780</v>
      </c>
      <c r="F59" s="13">
        <f>IF(ISBLANK(Calcs!AP54),NA(),Calcs!AP54)</f>
        <v>3778.398956352607</v>
      </c>
      <c r="G59" t="str">
        <f t="shared" si="0"/>
        <v>03</v>
      </c>
    </row>
    <row r="60" spans="1:8">
      <c r="A60" s="15" t="s">
        <v>383</v>
      </c>
      <c r="B60" s="15" t="s">
        <v>328</v>
      </c>
      <c r="C60" s="15" t="s">
        <v>246</v>
      </c>
      <c r="D60" s="15" t="s">
        <v>376</v>
      </c>
      <c r="E60" s="16">
        <v>6710</v>
      </c>
      <c r="F60" s="13">
        <f>IF(ISBLANK(Calcs!AP55),NA(),Calcs!AP55)</f>
        <v>6714.4119606177264</v>
      </c>
      <c r="G60" t="str">
        <f t="shared" si="0"/>
        <v>04</v>
      </c>
    </row>
    <row r="61" spans="1:8">
      <c r="A61" s="15" t="s">
        <v>384</v>
      </c>
      <c r="B61" s="15" t="s">
        <v>328</v>
      </c>
      <c r="C61" s="15" t="s">
        <v>247</v>
      </c>
      <c r="D61" s="15" t="s">
        <v>376</v>
      </c>
      <c r="E61" s="16">
        <v>6660</v>
      </c>
      <c r="F61" s="13">
        <f>IF(ISBLANK(Calcs!AP56),NA(),Calcs!AP56)</f>
        <v>6658.3598114788811</v>
      </c>
      <c r="G61" t="str">
        <f t="shared" si="0"/>
        <v>05</v>
      </c>
    </row>
    <row r="62" spans="1:8">
      <c r="A62" s="15" t="s">
        <v>385</v>
      </c>
      <c r="B62" s="15" t="s">
        <v>328</v>
      </c>
      <c r="C62" s="15" t="s">
        <v>248</v>
      </c>
      <c r="D62" s="15" t="s">
        <v>376</v>
      </c>
      <c r="E62" s="16">
        <v>18700</v>
      </c>
      <c r="F62" s="13">
        <f>IF(ISBLANK(Calcs!AP57),NA(),Calcs!AP57)</f>
        <v>18670.131738431384</v>
      </c>
      <c r="G62" t="str">
        <f t="shared" si="0"/>
        <v>06</v>
      </c>
    </row>
    <row r="63" spans="1:8">
      <c r="A63" s="15" t="s">
        <v>386</v>
      </c>
      <c r="B63" s="15" t="s">
        <v>328</v>
      </c>
      <c r="C63" s="15" t="s">
        <v>249</v>
      </c>
      <c r="D63" s="15" t="s">
        <v>376</v>
      </c>
      <c r="E63" s="16">
        <v>18000</v>
      </c>
      <c r="F63" s="13">
        <f>IF(ISBLANK(Calcs!AP58),NA(),Calcs!AP58)</f>
        <v>18020.743202532354</v>
      </c>
      <c r="G63" t="str">
        <f t="shared" si="0"/>
        <v>07</v>
      </c>
    </row>
    <row r="64" spans="1:8">
      <c r="A64" s="15" t="s">
        <v>387</v>
      </c>
      <c r="B64" s="15" t="s">
        <v>328</v>
      </c>
      <c r="C64" s="15" t="s">
        <v>250</v>
      </c>
      <c r="D64" s="15" t="s">
        <v>376</v>
      </c>
      <c r="E64" s="16">
        <v>5460</v>
      </c>
      <c r="F64" s="13">
        <f>IF(ISBLANK(Calcs!AP59),NA(),Calcs!AP59)</f>
        <v>5463.06723636886</v>
      </c>
      <c r="G64" t="str">
        <f t="shared" si="0"/>
        <v>08</v>
      </c>
    </row>
    <row r="65" spans="1:7">
      <c r="A65" s="15" t="s">
        <v>388</v>
      </c>
      <c r="B65" s="15" t="s">
        <v>328</v>
      </c>
      <c r="C65" s="15" t="s">
        <v>251</v>
      </c>
      <c r="D65" s="15" t="s">
        <v>389</v>
      </c>
      <c r="E65" s="16">
        <v>11900</v>
      </c>
      <c r="F65" s="13">
        <f>IF(ISBLANK(Calcs!AP60),NA(),Calcs!AP60)</f>
        <v>11902.503522527992</v>
      </c>
      <c r="G65" t="str">
        <f t="shared" si="0"/>
        <v>09</v>
      </c>
    </row>
    <row r="66" spans="1:7">
      <c r="A66" s="15" t="s">
        <v>390</v>
      </c>
      <c r="B66" s="15" t="s">
        <v>328</v>
      </c>
      <c r="C66" s="15" t="s">
        <v>252</v>
      </c>
      <c r="D66" s="15" t="s">
        <v>389</v>
      </c>
      <c r="E66" s="16">
        <v>5850</v>
      </c>
      <c r="F66" s="13">
        <f>IF(ISBLANK(Calcs!AP61),NA(),Calcs!AP61)</f>
        <v>5873.5192821482442</v>
      </c>
      <c r="G66" t="str">
        <f t="shared" si="0"/>
        <v>10</v>
      </c>
    </row>
    <row r="67" spans="1:7">
      <c r="A67" s="15" t="s">
        <v>391</v>
      </c>
      <c r="B67" s="15" t="s">
        <v>328</v>
      </c>
      <c r="C67" s="15" t="s">
        <v>257</v>
      </c>
      <c r="D67" s="15" t="s">
        <v>389</v>
      </c>
      <c r="E67" s="16">
        <v>10700</v>
      </c>
      <c r="F67" s="13">
        <f>IF(ISBLANK(Calcs!AP62),NA(),Calcs!AP62)</f>
        <v>873.57431019921569</v>
      </c>
      <c r="G67" t="str">
        <f t="shared" si="0"/>
        <v>11</v>
      </c>
    </row>
    <row r="68" spans="1:7">
      <c r="A68" s="15" t="s">
        <v>392</v>
      </c>
      <c r="B68" s="15" t="s">
        <v>328</v>
      </c>
      <c r="C68" s="15" t="s">
        <v>253</v>
      </c>
      <c r="D68" s="15" t="s">
        <v>389</v>
      </c>
      <c r="E68" s="16">
        <v>9660</v>
      </c>
      <c r="F68" s="13">
        <f>IF(ISBLANK(Calcs!AP63),NA(),Calcs!AP63)</f>
        <v>10741.709780726123</v>
      </c>
      <c r="G68" t="str">
        <f t="shared" si="0"/>
        <v>12</v>
      </c>
    </row>
    <row r="69" spans="1:7">
      <c r="A69" s="15" t="s">
        <v>393</v>
      </c>
      <c r="B69" s="15" t="s">
        <v>328</v>
      </c>
      <c r="C69" s="15" t="s">
        <v>254</v>
      </c>
      <c r="D69" s="15" t="s">
        <v>389</v>
      </c>
      <c r="E69" s="16">
        <v>4730</v>
      </c>
      <c r="F69" s="13">
        <f>IF(ISBLANK(Calcs!AP64),NA(),Calcs!AP64)</f>
        <v>9650.66475324973</v>
      </c>
      <c r="G69" t="str">
        <f t="shared" si="0"/>
        <v>13</v>
      </c>
    </row>
    <row r="70" spans="1:7">
      <c r="A70" s="15" t="s">
        <v>394</v>
      </c>
      <c r="B70" s="15" t="s">
        <v>328</v>
      </c>
      <c r="C70" s="15" t="s">
        <v>255</v>
      </c>
      <c r="D70" s="15" t="s">
        <v>389</v>
      </c>
      <c r="E70" s="16">
        <v>10100</v>
      </c>
      <c r="F70" s="13">
        <f>IF(ISBLANK(Calcs!AP65),NA(),Calcs!AP65)</f>
        <v>4732.5859176757112</v>
      </c>
      <c r="G70" t="str">
        <f t="shared" si="0"/>
        <v>14</v>
      </c>
    </row>
    <row r="71" spans="1:7">
      <c r="A71" s="15" t="s">
        <v>395</v>
      </c>
      <c r="B71" s="15" t="s">
        <v>328</v>
      </c>
      <c r="C71" s="15" t="s">
        <v>256</v>
      </c>
      <c r="D71" s="15" t="s">
        <v>389</v>
      </c>
      <c r="E71" s="16">
        <v>6150</v>
      </c>
      <c r="F71" s="13">
        <f>IF(ISBLANK(Calcs!AP66),NA(),Calcs!AP66)</f>
        <v>10129.304971482188</v>
      </c>
      <c r="G71" t="str">
        <f t="shared" si="0"/>
        <v>15</v>
      </c>
    </row>
  </sheetData>
  <autoFilter ref="A11:G71">
    <filterColumn colId="6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91"/>
  <sheetViews>
    <sheetView tabSelected="1" zoomScale="90" zoomScaleNormal="90" workbookViewId="0">
      <pane xSplit="2" ySplit="6" topLeftCell="AG7" activePane="bottomRight" state="frozen"/>
      <selection pane="topRight" activeCell="C1" sqref="C1"/>
      <selection pane="bottomLeft" activeCell="A6" sqref="A6"/>
      <selection pane="bottomRight" activeCell="AW7" sqref="AW7"/>
    </sheetView>
  </sheetViews>
  <sheetFormatPr defaultRowHeight="15"/>
  <cols>
    <col min="1" max="1" width="10.5703125" bestFit="1" customWidth="1"/>
    <col min="2" max="5" width="8.42578125" customWidth="1"/>
    <col min="36" max="36" width="6.5703125" customWidth="1"/>
    <col min="37" max="38" width="5.5703125" bestFit="1" customWidth="1"/>
    <col min="39" max="39" width="9.28515625" bestFit="1" customWidth="1"/>
  </cols>
  <sheetData>
    <row r="1" spans="1:52">
      <c r="AM1" t="s">
        <v>313</v>
      </c>
      <c r="AN1">
        <v>5</v>
      </c>
      <c r="AO1" t="s">
        <v>314</v>
      </c>
    </row>
    <row r="2" spans="1:52">
      <c r="AM2" t="s">
        <v>315</v>
      </c>
      <c r="AN2">
        <v>25</v>
      </c>
      <c r="AO2" t="s">
        <v>316</v>
      </c>
    </row>
    <row r="3" spans="1:52">
      <c r="AM3" t="s">
        <v>317</v>
      </c>
      <c r="AN3" s="11">
        <f t="shared" ref="AN3" si="0">0.0698*0.06981</f>
        <v>4.8727379999999997E-3</v>
      </c>
      <c r="AO3" t="s">
        <v>318</v>
      </c>
      <c r="AR3">
        <f>0.7/1.7</f>
        <v>0.41176470588235292</v>
      </c>
    </row>
    <row r="4" spans="1:52">
      <c r="X4" t="s">
        <v>305</v>
      </c>
      <c r="AB4" t="s">
        <v>306</v>
      </c>
      <c r="AF4" t="s">
        <v>307</v>
      </c>
    </row>
    <row r="5" spans="1:52">
      <c r="F5" t="s">
        <v>294</v>
      </c>
      <c r="I5" t="s">
        <v>295</v>
      </c>
      <c r="L5" t="s">
        <v>296</v>
      </c>
      <c r="O5" t="s">
        <v>297</v>
      </c>
      <c r="R5" t="s">
        <v>298</v>
      </c>
      <c r="U5" t="s">
        <v>299</v>
      </c>
      <c r="X5" t="s">
        <v>303</v>
      </c>
      <c r="Y5" s="7"/>
      <c r="Z5" t="s">
        <v>304</v>
      </c>
      <c r="AA5" s="7"/>
      <c r="AB5" t="s">
        <v>303</v>
      </c>
      <c r="AC5" s="7"/>
      <c r="AD5" t="s">
        <v>304</v>
      </c>
      <c r="AE5" s="7"/>
      <c r="AF5" t="s">
        <v>303</v>
      </c>
      <c r="AG5" s="7"/>
      <c r="AH5" t="s">
        <v>304</v>
      </c>
      <c r="AI5" s="7"/>
      <c r="AJ5" t="s">
        <v>310</v>
      </c>
      <c r="AM5" t="s">
        <v>311</v>
      </c>
      <c r="AR5" t="s">
        <v>724</v>
      </c>
      <c r="AW5" t="s">
        <v>725</v>
      </c>
    </row>
    <row r="6" spans="1:52">
      <c r="A6" t="s">
        <v>308</v>
      </c>
      <c r="B6" t="s">
        <v>309</v>
      </c>
      <c r="C6" t="s">
        <v>741</v>
      </c>
      <c r="D6" t="s">
        <v>754</v>
      </c>
      <c r="E6" t="s">
        <v>755</v>
      </c>
      <c r="F6" t="s">
        <v>2</v>
      </c>
      <c r="G6" t="s">
        <v>3</v>
      </c>
      <c r="H6" t="s">
        <v>4</v>
      </c>
      <c r="I6" t="s">
        <v>2</v>
      </c>
      <c r="J6" t="s">
        <v>3</v>
      </c>
      <c r="K6" t="s">
        <v>4</v>
      </c>
      <c r="L6" t="s">
        <v>2</v>
      </c>
      <c r="M6" t="s">
        <v>3</v>
      </c>
      <c r="N6" t="s">
        <v>4</v>
      </c>
      <c r="O6" t="s">
        <v>2</v>
      </c>
      <c r="P6" t="s">
        <v>3</v>
      </c>
      <c r="Q6" t="s">
        <v>4</v>
      </c>
      <c r="R6" t="s">
        <v>2</v>
      </c>
      <c r="S6" t="s">
        <v>3</v>
      </c>
      <c r="T6" t="s">
        <v>4</v>
      </c>
      <c r="U6" t="s">
        <v>2</v>
      </c>
      <c r="V6" t="s">
        <v>3</v>
      </c>
      <c r="W6" t="s">
        <v>4</v>
      </c>
      <c r="X6" s="8">
        <v>750</v>
      </c>
      <c r="Y6" s="8">
        <v>664</v>
      </c>
      <c r="Z6" s="8">
        <v>750</v>
      </c>
      <c r="AA6" s="8">
        <v>665</v>
      </c>
      <c r="AB6" s="8">
        <v>750</v>
      </c>
      <c r="AC6" s="8">
        <v>664</v>
      </c>
      <c r="AD6" s="8">
        <v>750</v>
      </c>
      <c r="AE6" s="8">
        <v>665</v>
      </c>
      <c r="AF6" s="8">
        <v>750</v>
      </c>
      <c r="AG6" s="8">
        <v>664</v>
      </c>
      <c r="AH6" s="8">
        <v>750</v>
      </c>
      <c r="AI6" s="8">
        <v>665</v>
      </c>
      <c r="AJ6" t="s">
        <v>300</v>
      </c>
      <c r="AK6" t="s">
        <v>301</v>
      </c>
      <c r="AL6" t="s">
        <v>302</v>
      </c>
      <c r="AM6" t="s">
        <v>300</v>
      </c>
      <c r="AN6" t="s">
        <v>301</v>
      </c>
      <c r="AO6" t="s">
        <v>302</v>
      </c>
      <c r="AP6" t="s">
        <v>312</v>
      </c>
      <c r="AR6" t="s">
        <v>300</v>
      </c>
      <c r="AS6" t="s">
        <v>301</v>
      </c>
      <c r="AT6" t="s">
        <v>302</v>
      </c>
      <c r="AU6" t="s">
        <v>312</v>
      </c>
      <c r="AW6" t="s">
        <v>300</v>
      </c>
      <c r="AX6" t="s">
        <v>301</v>
      </c>
      <c r="AY6" t="s">
        <v>302</v>
      </c>
      <c r="AZ6" t="s">
        <v>312</v>
      </c>
    </row>
    <row r="7" spans="1:52">
      <c r="A7" s="1" t="s">
        <v>197</v>
      </c>
      <c r="B7" s="2">
        <v>14945</v>
      </c>
      <c r="C7" s="28" t="s">
        <v>742</v>
      </c>
      <c r="D7" s="28" t="s">
        <v>756</v>
      </c>
      <c r="E7" s="28" t="s">
        <v>196</v>
      </c>
      <c r="F7">
        <v>91.179000000000002</v>
      </c>
      <c r="G7">
        <v>18.928999999999998</v>
      </c>
      <c r="H7">
        <v>18.84</v>
      </c>
      <c r="I7">
        <v>91.393000000000001</v>
      </c>
      <c r="J7">
        <v>19</v>
      </c>
      <c r="K7">
        <v>18.895</v>
      </c>
      <c r="L7">
        <v>91.42</v>
      </c>
      <c r="M7">
        <v>19.065999999999999</v>
      </c>
      <c r="N7">
        <v>18.986999999999998</v>
      </c>
      <c r="O7">
        <v>95.456999999999994</v>
      </c>
      <c r="P7">
        <v>31.052</v>
      </c>
      <c r="Q7">
        <v>31.451000000000001</v>
      </c>
      <c r="R7">
        <v>95.471000000000004</v>
      </c>
      <c r="S7">
        <v>31.151</v>
      </c>
      <c r="T7">
        <v>31.561</v>
      </c>
      <c r="U7">
        <v>95.453000000000003</v>
      </c>
      <c r="V7">
        <v>31.256</v>
      </c>
      <c r="W7">
        <v>31.681999999999999</v>
      </c>
      <c r="X7" s="9">
        <f>-LOG(F7/100)</f>
        <v>4.0105175205601168E-2</v>
      </c>
      <c r="Y7" s="9">
        <f>-LOG(H7/100)</f>
        <v>0.72491910154314143</v>
      </c>
      <c r="Z7" s="9">
        <f t="shared" ref="Z7:AA10" si="1">-LOG(O7/100)</f>
        <v>2.0192218659475819E-2</v>
      </c>
      <c r="AA7" s="9">
        <f t="shared" si="1"/>
        <v>0.50791042250862073</v>
      </c>
      <c r="AB7" s="9">
        <f>-LOG(I7/100)</f>
        <v>3.9087066605260429E-2</v>
      </c>
      <c r="AC7" s="9">
        <f>-LOG(K7/100)</f>
        <v>0.72365310374696667</v>
      </c>
      <c r="AD7" s="9">
        <f t="shared" ref="AD7:AE10" si="2">-LOG(R7/100)</f>
        <v>2.0128528443713347E-2</v>
      </c>
      <c r="AE7" s="9">
        <f t="shared" si="2"/>
        <v>0.50652800719065316</v>
      </c>
      <c r="AF7" s="9">
        <f>-LOG(L7/100)</f>
        <v>3.8958783046688046E-2</v>
      </c>
      <c r="AG7" s="9">
        <f>-LOG(N7/100)</f>
        <v>0.72154364960579098</v>
      </c>
      <c r="AH7" s="9">
        <f t="shared" ref="AH7:AI10" si="3">-LOG(U7/100)</f>
        <v>2.0210417579677634E-2</v>
      </c>
      <c r="AI7" s="9">
        <f t="shared" si="3"/>
        <v>0.50506660178327201</v>
      </c>
      <c r="AJ7" s="10">
        <f>(Y7-X7)/(AA7-Z7)</f>
        <v>1.4041180356461713</v>
      </c>
      <c r="AK7" s="10">
        <f>(AC7-AB7)/(AE7-AD7)</f>
        <v>1.4074152359399772</v>
      </c>
      <c r="AL7" s="10">
        <f>(AG7-AF7)/(AI7-AH7)</f>
        <v>1.4078089313850659</v>
      </c>
      <c r="AM7" s="12">
        <f>26.7*((Y7-X7)-(AA7-Z7))*$AN$2/($AN$1*$AN$3)</f>
        <v>5399.8961060908214</v>
      </c>
      <c r="AN7" s="12">
        <f>26.7*((AC7-AB7)-(AE7-AD7))*$AN$2/($AN$1*$AN$3)</f>
        <v>5429.2341483784512</v>
      </c>
      <c r="AO7" s="12">
        <f>26.7*((AG7-AF7)-(AI7-AH7))*$AN$2/($AN$1*$AN$3)</f>
        <v>5417.2375150193557</v>
      </c>
      <c r="AP7" s="13">
        <f>AVERAGE(AM7:AO7)</f>
        <v>5415.4559231628764</v>
      </c>
      <c r="AR7" s="12">
        <f>26.7*((0.7/1.7)*(Y7-X7))*$AN$2/($AN$1*$AN$3)</f>
        <v>7725.5588875281137</v>
      </c>
      <c r="AS7" s="12">
        <f>26.7*((0.7/1.7)*(AC7-AB7))*$AN$2/($AN$1*$AN$3)</f>
        <v>7722.7623868929113</v>
      </c>
      <c r="AT7" s="12">
        <f>26.7*((0.7/1.7)*(AG7-AF7))*$AN$2/($AN$1*$AN$3)</f>
        <v>7700.4123011053789</v>
      </c>
      <c r="AU7" s="13">
        <f>AVERAGE(AR7:AT7)</f>
        <v>7716.244525175468</v>
      </c>
      <c r="AW7" s="12">
        <f>26.7*(0.7*(AA7-Z7))*$AN$2/($AN$1*$AN$3)</f>
        <v>9353.5228345342166</v>
      </c>
      <c r="AX7" s="12">
        <f>26.7*(0.7*(AE7-AD7))*$AN$2/($AN$1*$AN$3)</f>
        <v>9328.2321538530341</v>
      </c>
      <c r="AY7" s="12">
        <f>26.7*(0.7*(AI7-AH7))*$AN$2/($AN$1*$AN$3)</f>
        <v>9298.6346513655972</v>
      </c>
      <c r="AZ7" s="13">
        <f>AVERAGE(AW7:AY7)</f>
        <v>9326.7965465842808</v>
      </c>
    </row>
    <row r="8" spans="1:52">
      <c r="A8" s="2" t="s">
        <v>198</v>
      </c>
      <c r="B8" s="2">
        <v>14946</v>
      </c>
      <c r="C8" s="28" t="s">
        <v>742</v>
      </c>
      <c r="D8" s="28" t="s">
        <v>756</v>
      </c>
      <c r="E8" s="28" t="s">
        <v>196</v>
      </c>
      <c r="F8">
        <v>78.820999999999998</v>
      </c>
      <c r="G8">
        <v>22.459</v>
      </c>
      <c r="H8">
        <v>22.367999999999999</v>
      </c>
      <c r="I8">
        <v>78.555000000000007</v>
      </c>
      <c r="J8">
        <v>22.257999999999999</v>
      </c>
      <c r="K8">
        <v>22.138999999999999</v>
      </c>
      <c r="L8">
        <v>77.820999999999998</v>
      </c>
      <c r="M8">
        <v>21.673999999999999</v>
      </c>
      <c r="N8">
        <v>21.588000000000001</v>
      </c>
      <c r="O8">
        <v>94.573999999999998</v>
      </c>
      <c r="P8">
        <v>29.26</v>
      </c>
      <c r="Q8">
        <v>29.356000000000002</v>
      </c>
      <c r="R8">
        <v>95.265000000000001</v>
      </c>
      <c r="S8">
        <v>29.622</v>
      </c>
      <c r="T8">
        <v>29.733000000000001</v>
      </c>
      <c r="U8">
        <v>95.97</v>
      </c>
      <c r="V8">
        <v>29.957999999999998</v>
      </c>
      <c r="W8">
        <v>30.065999999999999</v>
      </c>
      <c r="X8" s="9">
        <f>-LOG(F8/100)</f>
        <v>0.10335805955254022</v>
      </c>
      <c r="Y8" s="9">
        <f>-LOG(H8/100)</f>
        <v>0.65037284593441258</v>
      </c>
      <c r="Z8" s="9">
        <f t="shared" si="1"/>
        <v>2.4228242123803586E-2</v>
      </c>
      <c r="AA8" s="9">
        <f t="shared" si="1"/>
        <v>0.53372567821070793</v>
      </c>
      <c r="AB8" s="9">
        <f>-LOG(I8/100)</f>
        <v>0.10482616704283282</v>
      </c>
      <c r="AC8" s="9">
        <f>-LOG(K8/100)</f>
        <v>0.65484199973056223</v>
      </c>
      <c r="AD8" s="9">
        <f t="shared" si="2"/>
        <v>2.1066628205244332E-2</v>
      </c>
      <c r="AE8" s="9">
        <f t="shared" si="2"/>
        <v>0.52838562239682529</v>
      </c>
      <c r="AF8" s="9">
        <f>-LOG(L8/100)</f>
        <v>0.10890319281149054</v>
      </c>
      <c r="AG8" s="9">
        <f>-LOG(N8/100)</f>
        <v>0.6657875906068238</v>
      </c>
      <c r="AH8" s="9">
        <f t="shared" si="3"/>
        <v>1.786450519623051E-2</v>
      </c>
      <c r="AI8" s="9">
        <f t="shared" si="3"/>
        <v>0.52348718356124668</v>
      </c>
      <c r="AJ8" s="10">
        <f>(Y8-X8)/(AA8-Z8)</f>
        <v>1.0736359942909874</v>
      </c>
      <c r="AK8" s="10">
        <f>(AC8-AB8)/(AE8-AD8)</f>
        <v>1.0841617187312025</v>
      </c>
      <c r="AL8" s="10">
        <f>(AG8-AF8)/(AI8-AH8)</f>
        <v>1.1013833469576113</v>
      </c>
      <c r="AM8" s="12">
        <f>26.7*((Y8-X8)-(AA8-Z8))*$AN$2/($AN$1*$AN$3)</f>
        <v>1027.8751421435413</v>
      </c>
      <c r="AN8" s="12">
        <f>26.7*((AC8-AB8)-(AE8-AD8))*$AN$2/($AN$1*$AN$3)</f>
        <v>1169.7792779410272</v>
      </c>
      <c r="AO8" s="12">
        <f>26.7*((AG8-AF8)-(AI8-AH8))*$AN$2/($AN$1*$AN$3)</f>
        <v>1404.434127988686</v>
      </c>
      <c r="AP8" s="13">
        <f>AVERAGE(AM8:AO8)</f>
        <v>1200.6961826910847</v>
      </c>
      <c r="AR8" s="12">
        <f t="shared" ref="AR8:AR71" si="4">26.7*((0.7/1.7)*(Y8-X8))*$AN$2/($AN$1*$AN$3)</f>
        <v>6171.0119815215339</v>
      </c>
      <c r="AS8" s="12">
        <f t="shared" ref="AS8:AS66" si="5">26.7*((0.7/1.7)*(AC8-AB8))*$AN$2/($AN$1*$AN$3)</f>
        <v>6204.8675429644663</v>
      </c>
      <c r="AT8" s="12">
        <f t="shared" ref="AT8:AT66" si="6">26.7*((0.7/1.7)*(AG8-AF8))*$AN$2/($AN$1*$AN$3)</f>
        <v>6282.3535609480741</v>
      </c>
      <c r="AU8" s="13">
        <f t="shared" ref="AU8:AU66" si="7">AVERAGE(AR8:AT8)</f>
        <v>6219.4110284780254</v>
      </c>
      <c r="AW8" s="12">
        <f t="shared" ref="AW8:AW66" si="8">26.7*(0.7*(AA8-Z8))*$AN$2/($AN$1*$AN$3)</f>
        <v>9771.2077690861279</v>
      </c>
      <c r="AX8" s="12">
        <f t="shared" ref="AX8:AX66" si="9">26.7*(0.7*(AE8-AD8))*$AN$2/($AN$1*$AN$3)</f>
        <v>9729.4293284808755</v>
      </c>
      <c r="AY8" s="12">
        <f t="shared" ref="AY8:AY66" si="10">26.7*(0.7*(AI8-AH8))*$AN$2/($AN$1*$AN$3)</f>
        <v>9696.8971640196451</v>
      </c>
      <c r="AZ8" s="13">
        <f t="shared" ref="AZ8:AZ66" si="11">AVERAGE(AW8:AY8)</f>
        <v>9732.5114205288828</v>
      </c>
    </row>
    <row r="9" spans="1:52">
      <c r="A9" s="2" t="s">
        <v>199</v>
      </c>
      <c r="B9" s="2">
        <v>14947</v>
      </c>
      <c r="C9" s="28" t="s">
        <v>742</v>
      </c>
      <c r="D9" s="28" t="s">
        <v>756</v>
      </c>
      <c r="E9" s="28" t="s">
        <v>196</v>
      </c>
      <c r="F9">
        <v>80.567999999999998</v>
      </c>
      <c r="G9">
        <v>34.761000000000003</v>
      </c>
      <c r="H9">
        <v>34.517000000000003</v>
      </c>
      <c r="I9">
        <v>81.099999999999994</v>
      </c>
      <c r="J9">
        <v>35.012999999999998</v>
      </c>
      <c r="K9">
        <v>34.779000000000003</v>
      </c>
      <c r="L9">
        <v>81.712000000000003</v>
      </c>
      <c r="M9">
        <v>35.26</v>
      </c>
      <c r="N9">
        <v>35.027000000000001</v>
      </c>
      <c r="O9">
        <v>95.061000000000007</v>
      </c>
      <c r="P9">
        <v>53.241999999999997</v>
      </c>
      <c r="Q9">
        <v>53.585999999999999</v>
      </c>
      <c r="R9">
        <v>95.12</v>
      </c>
      <c r="S9">
        <v>53.344999999999999</v>
      </c>
      <c r="T9">
        <v>53.694000000000003</v>
      </c>
      <c r="U9">
        <v>95.164000000000001</v>
      </c>
      <c r="V9">
        <v>53.435000000000002</v>
      </c>
      <c r="W9">
        <v>53.780999999999999</v>
      </c>
      <c r="X9" s="9">
        <f>-LOG(F9/100)</f>
        <v>9.3837417040381524E-2</v>
      </c>
      <c r="Y9" s="9">
        <f>-LOG(H9/100)</f>
        <v>0.46196695745460542</v>
      </c>
      <c r="Z9" s="9">
        <f t="shared" si="1"/>
        <v>2.1997621429882167E-2</v>
      </c>
      <c r="AA9" s="9">
        <f t="shared" si="1"/>
        <v>0.2737456389101795</v>
      </c>
      <c r="AB9" s="9">
        <f>-LOG(I9/100)</f>
        <v>9.0979145788844001E-2</v>
      </c>
      <c r="AC9" s="9">
        <f>-LOG(K9/100)</f>
        <v>0.45868290941569484</v>
      </c>
      <c r="AD9" s="9">
        <f t="shared" si="2"/>
        <v>2.1728158389364812E-2</v>
      </c>
      <c r="AE9" s="9">
        <f t="shared" si="2"/>
        <v>0.27290628053514104</v>
      </c>
      <c r="AF9" s="9">
        <f>-LOG(L9/100)</f>
        <v>8.7714159488535115E-2</v>
      </c>
      <c r="AG9" s="9">
        <f>-LOG(N9/100)</f>
        <v>0.45559705763631664</v>
      </c>
      <c r="AH9" s="9">
        <f t="shared" si="3"/>
        <v>2.1527311680820522E-2</v>
      </c>
      <c r="AI9" s="9">
        <f t="shared" si="3"/>
        <v>0.27217418627353718</v>
      </c>
      <c r="AJ9" s="10">
        <f>(Y9-X9)/(AA9-Z9)</f>
        <v>1.4622937018482578</v>
      </c>
      <c r="AK9" s="10">
        <f>(AC9-AB9)/(AE9-AD9)</f>
        <v>1.4639163653490754</v>
      </c>
      <c r="AL9" s="10">
        <f>(AG9-AF9)/(AI9-AH9)</f>
        <v>1.4677338336875936</v>
      </c>
      <c r="AM9" s="12">
        <f>26.7*((Y9-X9)-(AA9-Z9))*$AN$2/($AN$1*$AN$3)</f>
        <v>3188.542727246816</v>
      </c>
      <c r="AN9" s="12">
        <f>26.7*((AC9-AB9)-(AE9-AD9))*$AN$2/($AN$1*$AN$3)</f>
        <v>3192.4911903171201</v>
      </c>
      <c r="AO9" s="12">
        <f>26.7*((AG9-AF9)-(AI9-AH9))*$AN$2/($AN$1*$AN$3)</f>
        <v>3211.9537608221822</v>
      </c>
      <c r="AP9" s="13">
        <f>AVERAGE(AM9:AO9)</f>
        <v>3197.6625594620396</v>
      </c>
      <c r="AR9" s="12">
        <f t="shared" si="4"/>
        <v>4152.9623352124336</v>
      </c>
      <c r="AS9" s="12">
        <f t="shared" si="5"/>
        <v>4148.1590397225409</v>
      </c>
      <c r="AT9" s="12">
        <f t="shared" si="6"/>
        <v>4150.1799015026754</v>
      </c>
      <c r="AU9" s="13">
        <f t="shared" si="7"/>
        <v>4150.43375881255</v>
      </c>
      <c r="AW9" s="12">
        <f t="shared" si="8"/>
        <v>4828.0560607883663</v>
      </c>
      <c r="AX9" s="12">
        <f t="shared" si="9"/>
        <v>4817.126534306336</v>
      </c>
      <c r="AY9" s="12">
        <f t="shared" si="10"/>
        <v>4806.9381999790212</v>
      </c>
      <c r="AZ9" s="13">
        <f t="shared" si="11"/>
        <v>4817.3735983579072</v>
      </c>
    </row>
    <row r="10" spans="1:52">
      <c r="A10" s="2" t="s">
        <v>200</v>
      </c>
      <c r="B10" s="2">
        <v>14948</v>
      </c>
      <c r="C10" s="28" t="s">
        <v>742</v>
      </c>
      <c r="D10" s="28" t="s">
        <v>756</v>
      </c>
      <c r="E10" s="28" t="s">
        <v>196</v>
      </c>
      <c r="F10">
        <v>93.802000000000007</v>
      </c>
      <c r="G10">
        <v>30.324000000000002</v>
      </c>
      <c r="H10">
        <v>30.268999999999998</v>
      </c>
      <c r="I10">
        <v>94.388999999999996</v>
      </c>
      <c r="J10">
        <v>30.263999999999999</v>
      </c>
      <c r="K10">
        <v>30.370999999999999</v>
      </c>
      <c r="L10">
        <v>94.567999999999998</v>
      </c>
      <c r="M10">
        <v>30.498000000000001</v>
      </c>
      <c r="N10">
        <v>30.425999999999998</v>
      </c>
      <c r="O10">
        <v>96.019000000000005</v>
      </c>
      <c r="P10">
        <v>42.087000000000003</v>
      </c>
      <c r="Q10">
        <v>42.545000000000002</v>
      </c>
      <c r="R10">
        <v>96.013999999999996</v>
      </c>
      <c r="S10">
        <v>42.164999999999999</v>
      </c>
      <c r="T10">
        <v>42.633000000000003</v>
      </c>
      <c r="U10">
        <v>96.007999999999996</v>
      </c>
      <c r="V10">
        <v>42.238999999999997</v>
      </c>
      <c r="W10">
        <v>42.722000000000001</v>
      </c>
      <c r="X10" s="9">
        <f>-LOG(F10/100)</f>
        <v>2.778790170937977E-2</v>
      </c>
      <c r="Y10" s="9">
        <f>-LOG(H10/100)</f>
        <v>0.51900192663694344</v>
      </c>
      <c r="Z10" s="9">
        <f t="shared" si="1"/>
        <v>1.764282134897547E-2</v>
      </c>
      <c r="AA10" s="9">
        <f t="shared" si="1"/>
        <v>0.37585203005810663</v>
      </c>
      <c r="AB10" s="9">
        <f>-LOG(I10/100)</f>
        <v>2.5078614999150057E-2</v>
      </c>
      <c r="AC10" s="9">
        <f>-LOG(K10/100)</f>
        <v>0.51754090820251186</v>
      </c>
      <c r="AD10" s="9">
        <f t="shared" si="2"/>
        <v>1.7665436966187217E-2</v>
      </c>
      <c r="AE10" s="9">
        <f t="shared" si="2"/>
        <v>0.3750478953368781</v>
      </c>
      <c r="AF10" s="9">
        <f>-LOG(L10/100)</f>
        <v>2.4255795675022208E-2</v>
      </c>
      <c r="AG10" s="9">
        <f>-LOG(N10/100)</f>
        <v>0.51675513906848325</v>
      </c>
      <c r="AH10" s="9">
        <f t="shared" si="3"/>
        <v>1.7692577261489525E-2</v>
      </c>
      <c r="AI10" s="9">
        <f t="shared" si="3"/>
        <v>0.37428637218879862</v>
      </c>
      <c r="AJ10" s="10">
        <f>(Y10-X10)/(AA10-Z10)</f>
        <v>1.3713048491906124</v>
      </c>
      <c r="AK10" s="10">
        <f>(AC10-AB10)/(AE10-AD10)</f>
        <v>1.3779699637427669</v>
      </c>
      <c r="AL10" s="10">
        <f>(AG10-AF10)/(AI10-AH10)</f>
        <v>1.3811214620093319</v>
      </c>
      <c r="AM10" s="12">
        <f>26.7*((Y10-X10)-(AA10-Z10))*$AN$2/($AN$1*$AN$3)</f>
        <v>3643.9765415585125</v>
      </c>
      <c r="AN10" s="12">
        <f>26.7*((AC10-AB10)-(AE10-AD10))*$AN$2/($AN$1*$AN$3)</f>
        <v>3700.8265066091326</v>
      </c>
      <c r="AO10" s="12">
        <f>26.7*((AG10-AF10)-(AI10-AH10))*$AN$2/($AN$1*$AN$3)</f>
        <v>3723.4488536488693</v>
      </c>
      <c r="AP10" s="13">
        <f>AVERAGE(AM10:AO10)</f>
        <v>3689.4173006055048</v>
      </c>
      <c r="AR10" s="12">
        <f t="shared" si="4"/>
        <v>5541.5094962410458</v>
      </c>
      <c r="AS10" s="12">
        <f t="shared" si="5"/>
        <v>5555.5915259738331</v>
      </c>
      <c r="AT10" s="12">
        <f t="shared" si="6"/>
        <v>5556.0094985272472</v>
      </c>
      <c r="AU10" s="13">
        <f t="shared" si="7"/>
        <v>5551.0368402473759</v>
      </c>
      <c r="AW10" s="12">
        <f t="shared" si="8"/>
        <v>6869.7825645188195</v>
      </c>
      <c r="AX10" s="12">
        <f t="shared" si="9"/>
        <v>6853.9270395291214</v>
      </c>
      <c r="AY10" s="12">
        <f t="shared" si="10"/>
        <v>6838.8019499421125</v>
      </c>
      <c r="AZ10" s="13">
        <f t="shared" si="11"/>
        <v>6854.1705179966848</v>
      </c>
    </row>
    <row r="11" spans="1:52">
      <c r="A11" s="3" t="s">
        <v>201</v>
      </c>
      <c r="B11" s="3">
        <v>14949</v>
      </c>
      <c r="C11" s="28" t="s">
        <v>742</v>
      </c>
      <c r="D11" s="28" t="s">
        <v>756</v>
      </c>
      <c r="E11" s="28" t="s">
        <v>196</v>
      </c>
      <c r="F11">
        <v>95.593000000000004</v>
      </c>
      <c r="G11">
        <v>60.02</v>
      </c>
      <c r="H11">
        <v>59.764000000000003</v>
      </c>
      <c r="I11">
        <v>95.674000000000007</v>
      </c>
      <c r="J11">
        <v>60.052</v>
      </c>
      <c r="K11">
        <v>59.784999999999997</v>
      </c>
      <c r="L11">
        <v>95.748999999999995</v>
      </c>
      <c r="M11">
        <v>60.121000000000002</v>
      </c>
      <c r="N11">
        <v>59.845999999999997</v>
      </c>
      <c r="O11">
        <v>98.156999999999996</v>
      </c>
      <c r="P11">
        <v>70.528999999999996</v>
      </c>
      <c r="Q11">
        <v>70.730999999999995</v>
      </c>
      <c r="R11">
        <v>98.158000000000001</v>
      </c>
      <c r="S11">
        <v>70.597999999999999</v>
      </c>
      <c r="T11">
        <v>70.801000000000002</v>
      </c>
      <c r="U11">
        <v>98.158000000000001</v>
      </c>
      <c r="V11">
        <v>70.641999999999996</v>
      </c>
      <c r="W11">
        <v>70.858999999999995</v>
      </c>
      <c r="X11" s="9">
        <f t="shared" ref="X11:X66" si="12">-LOG(F11/100)</f>
        <v>1.957390869333582E-2</v>
      </c>
      <c r="Y11" s="9">
        <f t="shared" ref="Y11:Y66" si="13">-LOG(H11/100)</f>
        <v>0.22356034292305046</v>
      </c>
      <c r="Z11" s="9">
        <f t="shared" ref="Z11:Z66" si="14">-LOG(O11/100)</f>
        <v>8.0787235426221203E-3</v>
      </c>
      <c r="AA11" s="9">
        <f t="shared" ref="AA11:AA66" si="15">-LOG(P11/100)</f>
        <v>0.15163227378421892</v>
      </c>
      <c r="AB11" s="9">
        <f t="shared" ref="AB11:AB66" si="16">-LOG(I11/100)</f>
        <v>1.9206068395352827E-2</v>
      </c>
      <c r="AC11" s="9">
        <f t="shared" ref="AC11:AC66" si="17">-LOG(K11/100)</f>
        <v>0.22340776641946161</v>
      </c>
      <c r="AD11" s="9">
        <f t="shared" ref="AD11:AD66" si="18">-LOG(R11/100)</f>
        <v>8.0742990770243835E-3</v>
      </c>
      <c r="AE11" s="9">
        <f t="shared" ref="AE11:AE66" si="19">-LOG(S11/100)</f>
        <v>0.15120760208228975</v>
      </c>
      <c r="AF11" s="9">
        <f t="shared" ref="AF11:AF66" si="20">-LOG(L11/100)</f>
        <v>1.8865753095629753E-2</v>
      </c>
      <c r="AG11" s="9">
        <f t="shared" ref="AG11:AG66" si="21">-LOG(N11/100)</f>
        <v>0.22296487175683968</v>
      </c>
      <c r="AH11" s="9">
        <f t="shared" ref="AH11:AH66" si="22">-LOG(U11/100)</f>
        <v>8.0742990770243835E-3</v>
      </c>
      <c r="AI11" s="9">
        <f t="shared" ref="AI11:AI66" si="23">-LOG(V11/100)</f>
        <v>0.1509370136112913</v>
      </c>
      <c r="AJ11" s="10">
        <f t="shared" ref="AJ11:AJ66" si="24">(Y11-X11)/(AA11-Z11)</f>
        <v>1.4209779826859796</v>
      </c>
      <c r="AK11" s="10">
        <f t="shared" ref="AK11:AK66" si="25">(AC11-AB11)/(AE11-AD11)</f>
        <v>1.4266539913258127</v>
      </c>
      <c r="AL11" s="10">
        <f t="shared" ref="AL11:AL66" si="26">(AG11-AF11)/(AI11-AH11)</f>
        <v>1.4286381112564883</v>
      </c>
      <c r="AM11" s="12">
        <f t="shared" ref="AM11:AM66" si="27">26.7*((Y11-X11)-(AA11-Z11))*$AN$2/($AN$1*$AN$3)</f>
        <v>1655.6995291792275</v>
      </c>
      <c r="AN11" s="12">
        <f t="shared" ref="AN11:AN66" si="28">26.7*((AC11-AB11)-(AE11-AD11))*$AN$2/($AN$1*$AN$3)</f>
        <v>1673.1108331733817</v>
      </c>
      <c r="AO11" s="12">
        <f t="shared" ref="AO11:AO66" si="29">26.7*((AG11-AF11)-(AI11-AH11))*$AN$2/($AN$1*$AN$3)</f>
        <v>1677.7138337720792</v>
      </c>
      <c r="AP11" s="13">
        <f t="shared" ref="AP11:AP66" si="30">AVERAGE(AM11:AO11)</f>
        <v>1668.8413987082295</v>
      </c>
      <c r="AR11" s="12">
        <f t="shared" si="4"/>
        <v>2301.2224916725559</v>
      </c>
      <c r="AS11" s="12">
        <f t="shared" si="5"/>
        <v>2303.6509369129135</v>
      </c>
      <c r="AT11" s="12">
        <f t="shared" si="6"/>
        <v>2302.4937132084269</v>
      </c>
      <c r="AU11" s="13">
        <f t="shared" si="7"/>
        <v>2302.4557139312988</v>
      </c>
      <c r="AW11" s="12">
        <f t="shared" si="8"/>
        <v>2753.088565417886</v>
      </c>
      <c r="AX11" s="12">
        <f t="shared" si="9"/>
        <v>2745.0290095305859</v>
      </c>
      <c r="AY11" s="12">
        <f t="shared" si="10"/>
        <v>2739.8396288138706</v>
      </c>
      <c r="AZ11" s="13">
        <f t="shared" si="11"/>
        <v>2745.9857345874475</v>
      </c>
    </row>
    <row r="12" spans="1:52">
      <c r="A12" s="2" t="s">
        <v>202</v>
      </c>
      <c r="B12" s="2">
        <v>14950</v>
      </c>
      <c r="C12" s="28" t="s">
        <v>743</v>
      </c>
      <c r="D12" s="28" t="s">
        <v>756</v>
      </c>
      <c r="E12" s="28" t="s">
        <v>195</v>
      </c>
      <c r="F12">
        <v>97.929000000000002</v>
      </c>
      <c r="G12">
        <v>57.003999999999998</v>
      </c>
      <c r="H12">
        <v>57.296999999999997</v>
      </c>
      <c r="I12">
        <v>97.960999999999999</v>
      </c>
      <c r="J12">
        <v>56.956000000000003</v>
      </c>
      <c r="K12">
        <v>57.237000000000002</v>
      </c>
      <c r="L12">
        <v>97.903000000000006</v>
      </c>
      <c r="M12">
        <v>56.914999999999999</v>
      </c>
      <c r="N12">
        <v>57.204999999999998</v>
      </c>
      <c r="O12">
        <v>92.804000000000002</v>
      </c>
      <c r="P12">
        <v>62.780999999999999</v>
      </c>
      <c r="Q12">
        <v>63.304000000000002</v>
      </c>
      <c r="R12">
        <v>92.415000000000006</v>
      </c>
      <c r="S12">
        <v>62.536999999999999</v>
      </c>
      <c r="T12">
        <v>63.084000000000003</v>
      </c>
      <c r="U12">
        <v>92.001000000000005</v>
      </c>
      <c r="V12">
        <v>62.328000000000003</v>
      </c>
      <c r="W12">
        <v>62.859000000000002</v>
      </c>
      <c r="X12" s="9">
        <f t="shared" si="12"/>
        <v>9.0886802605783679E-3</v>
      </c>
      <c r="Y12" s="9">
        <f t="shared" si="13"/>
        <v>0.24186811655885432</v>
      </c>
      <c r="Z12" s="9">
        <f t="shared" si="14"/>
        <v>3.2433304594828578E-2</v>
      </c>
      <c r="AA12" s="9">
        <f t="shared" si="15"/>
        <v>0.20217177097074734</v>
      </c>
      <c r="AB12" s="9">
        <f t="shared" si="16"/>
        <v>8.9467901840606951E-3</v>
      </c>
      <c r="AC12" s="9">
        <f t="shared" si="17"/>
        <v>0.24232313727406329</v>
      </c>
      <c r="AD12" s="9">
        <f t="shared" si="18"/>
        <v>3.425753215090914E-2</v>
      </c>
      <c r="AE12" s="9">
        <f t="shared" si="19"/>
        <v>0.20386295639490701</v>
      </c>
      <c r="AF12" s="9">
        <f t="shared" si="20"/>
        <v>9.2040000918197119E-3</v>
      </c>
      <c r="AG12" s="9">
        <f t="shared" si="21"/>
        <v>0.24256601006173045</v>
      </c>
      <c r="AH12" s="9">
        <f t="shared" si="22"/>
        <v>3.6207452087905337E-2</v>
      </c>
      <c r="AI12" s="9">
        <f t="shared" si="23"/>
        <v>0.20531680865909124</v>
      </c>
      <c r="AJ12" s="10">
        <f t="shared" si="24"/>
        <v>1.3714006098225295</v>
      </c>
      <c r="AK12" s="10">
        <f t="shared" si="25"/>
        <v>1.3759957744880997</v>
      </c>
      <c r="AL12" s="10">
        <f t="shared" si="26"/>
        <v>1.3799473589249802</v>
      </c>
      <c r="AM12" s="12">
        <f t="shared" si="27"/>
        <v>1727.1541143058955</v>
      </c>
      <c r="AN12" s="12">
        <f t="shared" si="28"/>
        <v>1747.1528737932613</v>
      </c>
      <c r="AO12" s="12">
        <f t="shared" si="29"/>
        <v>1760.3510036307644</v>
      </c>
      <c r="AP12" s="13">
        <f t="shared" si="30"/>
        <v>1744.8859972433072</v>
      </c>
      <c r="AR12" s="12">
        <f t="shared" si="4"/>
        <v>2626.043621142036</v>
      </c>
      <c r="AS12" s="12">
        <f t="shared" si="5"/>
        <v>2632.777522563621</v>
      </c>
      <c r="AT12" s="12">
        <f t="shared" si="6"/>
        <v>2632.6157818902975</v>
      </c>
      <c r="AU12" s="13">
        <f t="shared" si="7"/>
        <v>2630.4789751986514</v>
      </c>
      <c r="AW12" s="12">
        <f t="shared" si="8"/>
        <v>3255.2662759273344</v>
      </c>
      <c r="AX12" s="12">
        <f t="shared" si="9"/>
        <v>3252.7147767028719</v>
      </c>
      <c r="AY12" s="12">
        <f t="shared" si="10"/>
        <v>3243.2011266719701</v>
      </c>
      <c r="AZ12" s="13">
        <f t="shared" si="11"/>
        <v>3250.3940597673923</v>
      </c>
    </row>
    <row r="13" spans="1:52">
      <c r="A13" s="2" t="s">
        <v>203</v>
      </c>
      <c r="B13" s="2">
        <v>14951</v>
      </c>
      <c r="C13" s="28" t="s">
        <v>743</v>
      </c>
      <c r="D13" s="28" t="s">
        <v>756</v>
      </c>
      <c r="E13" s="28" t="s">
        <v>195</v>
      </c>
      <c r="F13">
        <v>80.356999999999999</v>
      </c>
      <c r="G13">
        <v>3.5289999999999999</v>
      </c>
      <c r="H13">
        <v>3.3889999999999998</v>
      </c>
      <c r="I13">
        <v>81.058999999999997</v>
      </c>
      <c r="J13">
        <v>3.5510000000000002</v>
      </c>
      <c r="K13">
        <v>3.4089999999999998</v>
      </c>
      <c r="L13">
        <v>81.525999999999996</v>
      </c>
      <c r="M13">
        <v>3.5680000000000001</v>
      </c>
      <c r="N13">
        <v>3.4260000000000002</v>
      </c>
      <c r="O13">
        <v>87.405000000000001</v>
      </c>
      <c r="P13">
        <v>10.01</v>
      </c>
      <c r="Q13">
        <v>10.122999999999999</v>
      </c>
      <c r="R13">
        <v>87.427999999999997</v>
      </c>
      <c r="S13">
        <v>10.098000000000001</v>
      </c>
      <c r="T13">
        <v>10.211</v>
      </c>
      <c r="U13">
        <v>87.510999999999996</v>
      </c>
      <c r="V13">
        <v>10.191000000000001</v>
      </c>
      <c r="W13">
        <v>10.313000000000001</v>
      </c>
      <c r="X13" s="9">
        <f t="shared" si="12"/>
        <v>9.4976285310621966E-2</v>
      </c>
      <c r="Y13" s="9">
        <f t="shared" si="13"/>
        <v>1.4699284311626217</v>
      </c>
      <c r="Z13" s="9">
        <f t="shared" si="14"/>
        <v>5.8463722854168711E-2</v>
      </c>
      <c r="AA13" s="9">
        <f t="shared" si="15"/>
        <v>0.99956592252068144</v>
      </c>
      <c r="AB13" s="9">
        <f t="shared" si="16"/>
        <v>9.1198758318983733E-2</v>
      </c>
      <c r="AC13" s="9">
        <f t="shared" si="17"/>
        <v>1.4673729987711088</v>
      </c>
      <c r="AD13" s="9">
        <f t="shared" si="18"/>
        <v>5.8349456403997448E-2</v>
      </c>
      <c r="AE13" s="9">
        <f t="shared" si="19"/>
        <v>0.99576463364053247</v>
      </c>
      <c r="AF13" s="9">
        <f t="shared" si="20"/>
        <v>8.8703865422117556E-2</v>
      </c>
      <c r="AG13" s="9">
        <f t="shared" si="21"/>
        <v>1.4652126413705084</v>
      </c>
      <c r="AH13" s="9">
        <f t="shared" si="22"/>
        <v>5.7937353388629792E-2</v>
      </c>
      <c r="AI13" s="9">
        <f t="shared" si="23"/>
        <v>0.9917831984103096</v>
      </c>
      <c r="AJ13" s="10">
        <f t="shared" si="24"/>
        <v>1.4610019468015538</v>
      </c>
      <c r="AK13" s="10">
        <f t="shared" si="25"/>
        <v>1.4680520156597374</v>
      </c>
      <c r="AL13" s="10">
        <f t="shared" si="26"/>
        <v>1.4740214172248467</v>
      </c>
      <c r="AM13" s="12">
        <f t="shared" si="27"/>
        <v>11886.329167659438</v>
      </c>
      <c r="AN13" s="12">
        <f t="shared" si="28"/>
        <v>12020.825855870205</v>
      </c>
      <c r="AO13" s="12">
        <f t="shared" si="29"/>
        <v>12127.781399023697</v>
      </c>
      <c r="AP13" s="13">
        <f t="shared" si="30"/>
        <v>12011.645474184448</v>
      </c>
      <c r="AR13" s="12">
        <f t="shared" si="4"/>
        <v>15511.182471305525</v>
      </c>
      <c r="AS13" s="12">
        <f t="shared" si="5"/>
        <v>15524.969229191556</v>
      </c>
      <c r="AT13" s="12">
        <f t="shared" si="6"/>
        <v>15528.743208628848</v>
      </c>
      <c r="AU13" s="13">
        <f t="shared" si="7"/>
        <v>15521.631636375309</v>
      </c>
      <c r="AW13" s="12">
        <f t="shared" si="8"/>
        <v>18048.579783857786</v>
      </c>
      <c r="AX13" s="12">
        <f t="shared" si="9"/>
        <v>17977.8695905165</v>
      </c>
      <c r="AY13" s="12">
        <f t="shared" si="10"/>
        <v>17909.416475352453</v>
      </c>
      <c r="AZ13" s="13">
        <f t="shared" si="11"/>
        <v>17978.621949908913</v>
      </c>
    </row>
    <row r="14" spans="1:52">
      <c r="A14" s="2" t="s">
        <v>204</v>
      </c>
      <c r="B14" s="2">
        <v>14952</v>
      </c>
      <c r="C14" s="28" t="s">
        <v>743</v>
      </c>
      <c r="D14" s="28" t="s">
        <v>756</v>
      </c>
      <c r="E14" s="28" t="s">
        <v>195</v>
      </c>
      <c r="F14">
        <v>46.645000000000003</v>
      </c>
      <c r="G14">
        <v>0.60699999999999998</v>
      </c>
      <c r="H14">
        <v>0.58099999999999996</v>
      </c>
      <c r="I14">
        <v>48.929000000000002</v>
      </c>
      <c r="J14">
        <v>0.627</v>
      </c>
      <c r="K14">
        <v>0.6</v>
      </c>
      <c r="L14">
        <v>49.076999999999998</v>
      </c>
      <c r="M14">
        <v>0.626</v>
      </c>
      <c r="N14">
        <v>0.59799999999999998</v>
      </c>
      <c r="O14">
        <v>76.897000000000006</v>
      </c>
      <c r="P14">
        <v>1.8620000000000001</v>
      </c>
      <c r="Q14">
        <v>1.8420000000000001</v>
      </c>
      <c r="R14">
        <v>78.703000000000003</v>
      </c>
      <c r="S14">
        <v>1.909</v>
      </c>
      <c r="T14">
        <v>1.889</v>
      </c>
      <c r="U14">
        <v>79.406999999999996</v>
      </c>
      <c r="V14">
        <v>1.9330000000000001</v>
      </c>
      <c r="W14">
        <v>1.909</v>
      </c>
      <c r="X14" s="9">
        <f t="shared" si="12"/>
        <v>0.33119490258818374</v>
      </c>
      <c r="Y14" s="9">
        <f t="shared" si="13"/>
        <v>2.2358238676096693</v>
      </c>
      <c r="Z14" s="9">
        <f t="shared" si="14"/>
        <v>0.11409060309662124</v>
      </c>
      <c r="AA14" s="9">
        <f t="shared" si="15"/>
        <v>1.7300203233546763</v>
      </c>
      <c r="AB14" s="9">
        <f t="shared" si="16"/>
        <v>0.31043366016321483</v>
      </c>
      <c r="AC14" s="9">
        <f t="shared" si="17"/>
        <v>2.2218487496163561</v>
      </c>
      <c r="AD14" s="9">
        <f t="shared" si="18"/>
        <v>0.10400871289361972</v>
      </c>
      <c r="AE14" s="9">
        <f t="shared" si="19"/>
        <v>1.7191940716063332</v>
      </c>
      <c r="AF14" s="9">
        <f t="shared" si="20"/>
        <v>0.30912199287385383</v>
      </c>
      <c r="AG14" s="9">
        <f t="shared" si="21"/>
        <v>2.2232988160115892</v>
      </c>
      <c r="AH14" s="9">
        <f t="shared" si="22"/>
        <v>0.10014121133394338</v>
      </c>
      <c r="AI14" s="9">
        <f t="shared" si="23"/>
        <v>1.7137681459714469</v>
      </c>
      <c r="AJ14" s="10">
        <f t="shared" si="24"/>
        <v>1.1786582925879519</v>
      </c>
      <c r="AK14" s="10">
        <f t="shared" si="25"/>
        <v>1.1834029321418069</v>
      </c>
      <c r="AL14" s="10">
        <f t="shared" si="26"/>
        <v>1.1862573572916653</v>
      </c>
      <c r="AM14" s="12">
        <f t="shared" si="27"/>
        <v>7909.587828427877</v>
      </c>
      <c r="AN14" s="12">
        <f t="shared" si="28"/>
        <v>8115.9030208164513</v>
      </c>
      <c r="AO14" s="12">
        <f t="shared" si="29"/>
        <v>8234.2637988705665</v>
      </c>
      <c r="AP14" s="13">
        <f t="shared" si="30"/>
        <v>8086.5848827049658</v>
      </c>
      <c r="AR14" s="12">
        <f t="shared" si="4"/>
        <v>21486.600465120529</v>
      </c>
      <c r="AS14" s="12">
        <f t="shared" si="5"/>
        <v>21563.156449014186</v>
      </c>
      <c r="AT14" s="12">
        <f t="shared" si="6"/>
        <v>21594.312264326101</v>
      </c>
      <c r="AU14" s="13">
        <f t="shared" si="7"/>
        <v>21548.023059486939</v>
      </c>
      <c r="AW14" s="12">
        <f t="shared" si="8"/>
        <v>30990.509310805384</v>
      </c>
      <c r="AX14" s="12">
        <f t="shared" si="9"/>
        <v>30976.233848752603</v>
      </c>
      <c r="AY14" s="12">
        <f t="shared" si="10"/>
        <v>30946.346190144985</v>
      </c>
      <c r="AZ14" s="13">
        <f t="shared" si="11"/>
        <v>30971.02978323432</v>
      </c>
    </row>
    <row r="15" spans="1:52">
      <c r="A15" s="2" t="s">
        <v>205</v>
      </c>
      <c r="B15" s="2">
        <v>14953</v>
      </c>
      <c r="C15" s="28" t="s">
        <v>743</v>
      </c>
      <c r="D15" s="28" t="s">
        <v>756</v>
      </c>
      <c r="E15" s="28" t="s">
        <v>195</v>
      </c>
      <c r="F15">
        <v>56.366999999999997</v>
      </c>
      <c r="G15">
        <v>2.93</v>
      </c>
      <c r="H15">
        <v>2.8380000000000001</v>
      </c>
      <c r="I15">
        <v>56.734000000000002</v>
      </c>
      <c r="J15">
        <v>2.9790000000000001</v>
      </c>
      <c r="K15">
        <v>2.8849999999999998</v>
      </c>
      <c r="L15">
        <v>57.540999999999997</v>
      </c>
      <c r="M15">
        <v>3.0270000000000001</v>
      </c>
      <c r="N15">
        <v>2.9340000000000002</v>
      </c>
      <c r="O15">
        <v>94.066000000000003</v>
      </c>
      <c r="P15">
        <v>8.3390000000000004</v>
      </c>
      <c r="Q15">
        <v>8.31</v>
      </c>
      <c r="R15">
        <v>95.09</v>
      </c>
      <c r="S15">
        <v>8.516</v>
      </c>
      <c r="T15">
        <v>8.49</v>
      </c>
      <c r="U15">
        <v>96.274000000000001</v>
      </c>
      <c r="V15">
        <v>8.6910000000000007</v>
      </c>
      <c r="W15">
        <v>8.6720000000000006</v>
      </c>
      <c r="X15" s="9">
        <f t="shared" si="12"/>
        <v>0.24897507885936732</v>
      </c>
      <c r="Y15" s="9">
        <f t="shared" si="13"/>
        <v>1.5469876088785448</v>
      </c>
      <c r="Z15" s="9">
        <f t="shared" si="14"/>
        <v>2.6567323232027009E-2</v>
      </c>
      <c r="AA15" s="9">
        <f t="shared" si="15"/>
        <v>1.0788860261633193</v>
      </c>
      <c r="AB15" s="9">
        <f t="shared" si="16"/>
        <v>0.24615659565816439</v>
      </c>
      <c r="AC15" s="9">
        <f t="shared" si="17"/>
        <v>1.5398541825082499</v>
      </c>
      <c r="AD15" s="9">
        <f t="shared" si="18"/>
        <v>2.186515260171043E-2</v>
      </c>
      <c r="AE15" s="9">
        <f t="shared" si="19"/>
        <v>1.0697643472337151</v>
      </c>
      <c r="AF15" s="9">
        <f t="shared" si="20"/>
        <v>0.24002259481433896</v>
      </c>
      <c r="AG15" s="9">
        <f t="shared" si="21"/>
        <v>1.5325398904927361</v>
      </c>
      <c r="AH15" s="9">
        <f t="shared" si="22"/>
        <v>1.6490983707437536E-2</v>
      </c>
      <c r="AI15" s="9">
        <f t="shared" si="23"/>
        <v>1.0609302500765758</v>
      </c>
      <c r="AJ15" s="10">
        <f t="shared" si="24"/>
        <v>1.2334785330750953</v>
      </c>
      <c r="AK15" s="10">
        <f t="shared" si="25"/>
        <v>1.2345630128138412</v>
      </c>
      <c r="AL15" s="10">
        <f t="shared" si="26"/>
        <v>1.2375226949975473</v>
      </c>
      <c r="AM15" s="12">
        <f t="shared" si="27"/>
        <v>6731.3543055737136</v>
      </c>
      <c r="AN15" s="12">
        <f t="shared" si="28"/>
        <v>6734.2191107163562</v>
      </c>
      <c r="AO15" s="12">
        <f t="shared" si="29"/>
        <v>6796.6750752423077</v>
      </c>
      <c r="AP15" s="13">
        <f t="shared" si="30"/>
        <v>6754.0828305107925</v>
      </c>
      <c r="AR15" s="12">
        <f t="shared" si="4"/>
        <v>14643.20723009046</v>
      </c>
      <c r="AS15" s="12">
        <f t="shared" si="5"/>
        <v>14594.529266242038</v>
      </c>
      <c r="AT15" s="12">
        <f t="shared" si="6"/>
        <v>14581.21410339178</v>
      </c>
      <c r="AU15" s="13">
        <f t="shared" si="7"/>
        <v>14606.31686657476</v>
      </c>
      <c r="AW15" s="12">
        <f t="shared" si="8"/>
        <v>20181.504277252185</v>
      </c>
      <c r="AX15" s="12">
        <f t="shared" si="9"/>
        <v>20096.746375110011</v>
      </c>
      <c r="AY15" s="12">
        <f t="shared" si="10"/>
        <v>20030.391423096411</v>
      </c>
      <c r="AZ15" s="13">
        <f t="shared" si="11"/>
        <v>20102.880691819537</v>
      </c>
    </row>
    <row r="16" spans="1:52">
      <c r="A16" s="4" t="s">
        <v>206</v>
      </c>
      <c r="B16" s="2">
        <v>14954</v>
      </c>
      <c r="C16" s="28" t="s">
        <v>743</v>
      </c>
      <c r="D16" s="28" t="s">
        <v>756</v>
      </c>
      <c r="E16" s="28" t="s">
        <v>195</v>
      </c>
      <c r="F16">
        <v>41.118000000000002</v>
      </c>
      <c r="G16">
        <v>1.6950000000000001</v>
      </c>
      <c r="H16">
        <v>1.6220000000000001</v>
      </c>
      <c r="I16">
        <v>42.3</v>
      </c>
      <c r="J16">
        <v>1.7609999999999999</v>
      </c>
      <c r="K16">
        <v>1.6859999999999999</v>
      </c>
      <c r="L16">
        <v>44.179000000000002</v>
      </c>
      <c r="M16">
        <v>1.845</v>
      </c>
      <c r="N16">
        <v>1.7669999999999999</v>
      </c>
      <c r="O16">
        <v>85.599000000000004</v>
      </c>
      <c r="P16">
        <v>6.6909999999999998</v>
      </c>
      <c r="Q16">
        <v>6.665</v>
      </c>
      <c r="R16">
        <v>86.385000000000005</v>
      </c>
      <c r="S16">
        <v>6.7990000000000004</v>
      </c>
      <c r="T16">
        <v>6.7729999999999997</v>
      </c>
      <c r="U16">
        <v>87.206999999999994</v>
      </c>
      <c r="V16">
        <v>6.883</v>
      </c>
      <c r="W16">
        <v>6.859</v>
      </c>
      <c r="X16" s="9">
        <f t="shared" si="12"/>
        <v>0.38596801779896167</v>
      </c>
      <c r="Y16" s="9">
        <f t="shared" si="13"/>
        <v>1.7899491501248628</v>
      </c>
      <c r="Z16" s="9">
        <f t="shared" si="14"/>
        <v>6.7531308886149208E-2</v>
      </c>
      <c r="AA16" s="9">
        <f t="shared" si="15"/>
        <v>1.1745089701205691</v>
      </c>
      <c r="AB16" s="9">
        <f t="shared" si="16"/>
        <v>0.37365963262495766</v>
      </c>
      <c r="AC16" s="9">
        <f t="shared" si="17"/>
        <v>1.7731424297112766</v>
      </c>
      <c r="AD16" s="9">
        <f t="shared" si="18"/>
        <v>6.3561662414412426E-2</v>
      </c>
      <c r="AE16" s="9">
        <f t="shared" si="19"/>
        <v>1.1675549588258889</v>
      </c>
      <c r="AF16" s="9">
        <f t="shared" si="20"/>
        <v>0.35478411869086351</v>
      </c>
      <c r="AG16" s="9">
        <f t="shared" si="21"/>
        <v>1.7527634504932359</v>
      </c>
      <c r="AH16" s="9">
        <f t="shared" si="22"/>
        <v>5.9448653377535576E-2</v>
      </c>
      <c r="AI16" s="9">
        <f t="shared" si="23"/>
        <v>1.1622222304462666</v>
      </c>
      <c r="AJ16" s="10">
        <f t="shared" si="24"/>
        <v>1.2683012327098675</v>
      </c>
      <c r="AK16" s="10">
        <f t="shared" si="25"/>
        <v>1.267655158446459</v>
      </c>
      <c r="AL16" s="10">
        <f t="shared" si="26"/>
        <v>1.2676938955305079</v>
      </c>
      <c r="AM16" s="12">
        <f t="shared" si="27"/>
        <v>8137.1014388035474</v>
      </c>
      <c r="AN16" s="12">
        <f t="shared" si="28"/>
        <v>8095.622695103134</v>
      </c>
      <c r="AO16" s="12">
        <f t="shared" si="29"/>
        <v>8087.8488145558231</v>
      </c>
      <c r="AP16" s="13">
        <f t="shared" si="30"/>
        <v>8106.8576494875015</v>
      </c>
      <c r="AR16" s="12">
        <f t="shared" si="4"/>
        <v>15838.66580046148</v>
      </c>
      <c r="AS16" s="12">
        <f t="shared" si="5"/>
        <v>15787.918944340883</v>
      </c>
      <c r="AT16" s="12">
        <f t="shared" si="6"/>
        <v>15770.957972696217</v>
      </c>
      <c r="AU16" s="13">
        <f t="shared" si="7"/>
        <v>15799.18090583286</v>
      </c>
      <c r="AW16" s="12">
        <f t="shared" si="8"/>
        <v>21229.760853622036</v>
      </c>
      <c r="AX16" s="12">
        <f t="shared" si="9"/>
        <v>21172.526318807304</v>
      </c>
      <c r="AY16" s="12">
        <f t="shared" si="10"/>
        <v>21149.134383394492</v>
      </c>
      <c r="AZ16" s="13">
        <f t="shared" si="11"/>
        <v>21183.807185274611</v>
      </c>
    </row>
    <row r="17" spans="1:52">
      <c r="A17" s="2" t="s">
        <v>207</v>
      </c>
      <c r="B17" s="2">
        <v>14955</v>
      </c>
      <c r="C17" s="28" t="s">
        <v>744</v>
      </c>
      <c r="D17" s="28" t="s">
        <v>756</v>
      </c>
      <c r="E17" s="28" t="s">
        <v>760</v>
      </c>
      <c r="F17">
        <v>28.018000000000001</v>
      </c>
      <c r="G17">
        <v>0.27200000000000002</v>
      </c>
      <c r="H17">
        <v>0.25600000000000001</v>
      </c>
      <c r="I17">
        <v>30.042999999999999</v>
      </c>
      <c r="J17">
        <v>0.28999999999999998</v>
      </c>
      <c r="K17">
        <v>0.27500000000000002</v>
      </c>
      <c r="L17">
        <v>32.000999999999998</v>
      </c>
      <c r="M17">
        <v>0.31</v>
      </c>
      <c r="N17">
        <v>0.29299999999999998</v>
      </c>
      <c r="O17">
        <v>62.328000000000003</v>
      </c>
      <c r="P17">
        <v>1.2989999999999999</v>
      </c>
      <c r="Q17">
        <v>1.27</v>
      </c>
      <c r="R17">
        <v>64.037000000000006</v>
      </c>
      <c r="S17">
        <v>1.337</v>
      </c>
      <c r="T17">
        <v>1.3080000000000001</v>
      </c>
      <c r="U17">
        <v>65.52</v>
      </c>
      <c r="V17">
        <v>1.373</v>
      </c>
      <c r="W17">
        <v>1.343</v>
      </c>
      <c r="X17" s="9">
        <f t="shared" si="12"/>
        <v>0.55256286904896568</v>
      </c>
      <c r="Y17" s="9">
        <f t="shared" si="13"/>
        <v>2.5917600346881504</v>
      </c>
      <c r="Z17" s="9">
        <f t="shared" si="14"/>
        <v>0.20531680865909124</v>
      </c>
      <c r="AA17" s="9">
        <f t="shared" si="15"/>
        <v>1.8863908489269721</v>
      </c>
      <c r="AB17" s="9">
        <f t="shared" si="16"/>
        <v>0.52225670221405396</v>
      </c>
      <c r="AC17" s="9">
        <f t="shared" si="17"/>
        <v>2.5606673061697371</v>
      </c>
      <c r="AD17" s="9">
        <f t="shared" si="18"/>
        <v>0.19356902206760226</v>
      </c>
      <c r="AE17" s="9">
        <f t="shared" si="19"/>
        <v>1.8738685927380156</v>
      </c>
      <c r="AF17" s="9">
        <f t="shared" si="20"/>
        <v>0.49483645018958805</v>
      </c>
      <c r="AG17" s="9">
        <f t="shared" si="21"/>
        <v>2.5331323796458904</v>
      </c>
      <c r="AH17" s="9">
        <f t="shared" si="22"/>
        <v>0.18362611124763795</v>
      </c>
      <c r="AI17" s="9">
        <f t="shared" si="23"/>
        <v>1.862329462763245</v>
      </c>
      <c r="AJ17" s="10">
        <f t="shared" si="24"/>
        <v>1.2130323333731552</v>
      </c>
      <c r="AK17" s="10">
        <f t="shared" si="25"/>
        <v>1.2131233260640477</v>
      </c>
      <c r="AL17" s="10">
        <f t="shared" si="26"/>
        <v>1.2142085304208392</v>
      </c>
      <c r="AM17" s="12">
        <f t="shared" si="27"/>
        <v>9811.6166387499361</v>
      </c>
      <c r="AN17" s="12">
        <f t="shared" si="28"/>
        <v>9811.2853479057376</v>
      </c>
      <c r="AO17" s="12">
        <f t="shared" si="29"/>
        <v>9851.8757123988271</v>
      </c>
      <c r="AP17" s="13">
        <f t="shared" si="30"/>
        <v>9824.9258996848348</v>
      </c>
      <c r="AR17" s="12">
        <f t="shared" si="4"/>
        <v>23004.698328317769</v>
      </c>
      <c r="AS17" s="12">
        <f t="shared" si="5"/>
        <v>22995.824927280111</v>
      </c>
      <c r="AT17" s="12">
        <f t="shared" si="6"/>
        <v>22994.531255285732</v>
      </c>
      <c r="AU17" s="13">
        <f t="shared" si="7"/>
        <v>22998.35150362787</v>
      </c>
      <c r="AW17" s="12">
        <f t="shared" si="8"/>
        <v>32239.855511015252</v>
      </c>
      <c r="AX17" s="12">
        <f t="shared" si="9"/>
        <v>32225.002632842174</v>
      </c>
      <c r="AY17" s="12">
        <f t="shared" si="10"/>
        <v>32194.390135306567</v>
      </c>
      <c r="AZ17" s="13">
        <f t="shared" si="11"/>
        <v>32219.749426387996</v>
      </c>
    </row>
    <row r="18" spans="1:52">
      <c r="A18" s="2" t="s">
        <v>208</v>
      </c>
      <c r="B18" s="2">
        <v>14956</v>
      </c>
      <c r="C18" s="28" t="s">
        <v>744</v>
      </c>
      <c r="D18" s="28" t="s">
        <v>756</v>
      </c>
      <c r="E18" s="28" t="s">
        <v>760</v>
      </c>
      <c r="F18">
        <v>71.837999999999994</v>
      </c>
      <c r="G18">
        <v>1.5</v>
      </c>
      <c r="H18">
        <v>1.46</v>
      </c>
      <c r="I18">
        <v>71.805999999999997</v>
      </c>
      <c r="J18">
        <v>1.5049999999999999</v>
      </c>
      <c r="K18">
        <v>1.4630000000000001</v>
      </c>
      <c r="L18">
        <v>72.078000000000003</v>
      </c>
      <c r="M18">
        <v>1.514</v>
      </c>
      <c r="N18">
        <v>1.476</v>
      </c>
      <c r="O18">
        <v>92.081000000000003</v>
      </c>
      <c r="P18">
        <v>4.9870000000000001</v>
      </c>
      <c r="Q18">
        <v>5.0140000000000002</v>
      </c>
      <c r="R18">
        <v>92.566000000000003</v>
      </c>
      <c r="S18">
        <v>5.1070000000000002</v>
      </c>
      <c r="T18">
        <v>5.1420000000000003</v>
      </c>
      <c r="U18">
        <v>92.873000000000005</v>
      </c>
      <c r="V18">
        <v>5.22</v>
      </c>
      <c r="W18">
        <v>5.26</v>
      </c>
      <c r="X18" s="9">
        <f t="shared" si="12"/>
        <v>0.14364576711267074</v>
      </c>
      <c r="Y18" s="9">
        <f t="shared" si="13"/>
        <v>1.8356471442155629</v>
      </c>
      <c r="Z18" s="9">
        <f t="shared" si="14"/>
        <v>3.5829972912977084E-2</v>
      </c>
      <c r="AA18" s="9">
        <f t="shared" si="15"/>
        <v>1.302160631781637</v>
      </c>
      <c r="AB18" s="9">
        <f t="shared" si="16"/>
        <v>0.14383926525600846</v>
      </c>
      <c r="AC18" s="9">
        <f t="shared" si="17"/>
        <v>1.8347556738746891</v>
      </c>
      <c r="AD18" s="9">
        <f t="shared" si="18"/>
        <v>3.3548502776720703E-2</v>
      </c>
      <c r="AE18" s="9">
        <f t="shared" si="19"/>
        <v>1.2918341421444599</v>
      </c>
      <c r="AF18" s="9">
        <f t="shared" si="20"/>
        <v>0.14219727254251144</v>
      </c>
      <c r="AG18" s="9">
        <f t="shared" si="21"/>
        <v>1.8309136425129773</v>
      </c>
      <c r="AH18" s="9">
        <f t="shared" si="22"/>
        <v>3.2110525568554565E-2</v>
      </c>
      <c r="AI18" s="9">
        <f t="shared" si="23"/>
        <v>1.2823294969977379</v>
      </c>
      <c r="AJ18" s="10">
        <f t="shared" si="24"/>
        <v>1.3361449991383187</v>
      </c>
      <c r="AK18" s="10">
        <f t="shared" si="25"/>
        <v>1.3438255636997722</v>
      </c>
      <c r="AL18" s="10">
        <f t="shared" si="26"/>
        <v>1.3507364778187743</v>
      </c>
      <c r="AM18" s="12">
        <f t="shared" si="27"/>
        <v>11662.240178780392</v>
      </c>
      <c r="AN18" s="12">
        <f t="shared" si="28"/>
        <v>11852.92697760492</v>
      </c>
      <c r="AO18" s="12">
        <f t="shared" si="29"/>
        <v>12013.656943028995</v>
      </c>
      <c r="AP18" s="13">
        <f t="shared" si="30"/>
        <v>11842.941366471436</v>
      </c>
      <c r="AR18" s="12">
        <f t="shared" si="4"/>
        <v>19087.894935921791</v>
      </c>
      <c r="AS18" s="12">
        <f t="shared" si="5"/>
        <v>19075.655132387543</v>
      </c>
      <c r="AT18" s="12">
        <f t="shared" si="6"/>
        <v>19050.835940665613</v>
      </c>
      <c r="AU18" s="13">
        <f t="shared" si="7"/>
        <v>19071.462002991651</v>
      </c>
      <c r="AW18" s="12">
        <f t="shared" si="8"/>
        <v>24285.853265920767</v>
      </c>
      <c r="AX18" s="12">
        <f t="shared" si="9"/>
        <v>24131.564840735376</v>
      </c>
      <c r="AY18" s="12">
        <f t="shared" si="10"/>
        <v>23976.861239011243</v>
      </c>
      <c r="AZ18" s="13">
        <f t="shared" si="11"/>
        <v>24131.426448555794</v>
      </c>
    </row>
    <row r="19" spans="1:52">
      <c r="A19" s="2" t="s">
        <v>209</v>
      </c>
      <c r="B19" s="2">
        <v>14957</v>
      </c>
      <c r="C19" s="28" t="s">
        <v>744</v>
      </c>
      <c r="D19" s="28" t="s">
        <v>756</v>
      </c>
      <c r="E19" s="28" t="s">
        <v>760</v>
      </c>
      <c r="F19">
        <v>93.915999999999997</v>
      </c>
      <c r="G19">
        <v>0.621</v>
      </c>
      <c r="H19">
        <v>0.58299999999999996</v>
      </c>
      <c r="I19">
        <v>94.27</v>
      </c>
      <c r="J19">
        <v>0.626</v>
      </c>
      <c r="K19">
        <v>0.58699999999999997</v>
      </c>
      <c r="L19">
        <v>94.567999999999998</v>
      </c>
      <c r="M19">
        <v>0.63</v>
      </c>
      <c r="N19">
        <v>0.59099999999999997</v>
      </c>
      <c r="O19">
        <v>95.033000000000001</v>
      </c>
      <c r="P19">
        <v>3.03</v>
      </c>
      <c r="Q19">
        <v>3.069</v>
      </c>
      <c r="R19">
        <v>95.438000000000002</v>
      </c>
      <c r="S19">
        <v>3.1230000000000002</v>
      </c>
      <c r="T19">
        <v>3.1659999999999999</v>
      </c>
      <c r="U19">
        <v>95.741</v>
      </c>
      <c r="V19">
        <v>3.2069999999999999</v>
      </c>
      <c r="W19">
        <v>3.2559999999999998</v>
      </c>
      <c r="X19" s="9">
        <f t="shared" si="12"/>
        <v>2.7260412848179007E-2</v>
      </c>
      <c r="Y19" s="9">
        <f t="shared" si="13"/>
        <v>2.2343314452409859</v>
      </c>
      <c r="Z19" s="9">
        <f t="shared" si="14"/>
        <v>2.21255607186681E-2</v>
      </c>
      <c r="AA19" s="9">
        <f t="shared" si="15"/>
        <v>1.518557371497695</v>
      </c>
      <c r="AB19" s="9">
        <f t="shared" si="16"/>
        <v>2.5626492918576802E-2</v>
      </c>
      <c r="AC19" s="9">
        <f t="shared" si="17"/>
        <v>2.2313618987523856</v>
      </c>
      <c r="AD19" s="9">
        <f t="shared" si="18"/>
        <v>2.0278670323305735E-2</v>
      </c>
      <c r="AE19" s="9">
        <f t="shared" si="19"/>
        <v>1.5054280157698015</v>
      </c>
      <c r="AF19" s="9">
        <f t="shared" si="20"/>
        <v>2.4255795675022208E-2</v>
      </c>
      <c r="AG19" s="9">
        <f t="shared" si="21"/>
        <v>2.2284125191187445</v>
      </c>
      <c r="AH19" s="9">
        <f t="shared" si="22"/>
        <v>1.8902040691402337E-2</v>
      </c>
      <c r="AI19" s="9">
        <f t="shared" si="23"/>
        <v>1.4939010400715595</v>
      </c>
      <c r="AJ19" s="10">
        <f t="shared" si="24"/>
        <v>1.4748891439589411</v>
      </c>
      <c r="AK19" s="10">
        <f t="shared" si="25"/>
        <v>1.4851943426407905</v>
      </c>
      <c r="AL19" s="10">
        <f t="shared" si="26"/>
        <v>1.4943445550607026</v>
      </c>
      <c r="AM19" s="12">
        <f t="shared" si="27"/>
        <v>19469.615662783359</v>
      </c>
      <c r="AN19" s="12">
        <f t="shared" si="28"/>
        <v>19742.132464685412</v>
      </c>
      <c r="AO19" s="12">
        <f t="shared" si="29"/>
        <v>19976.97314374095</v>
      </c>
      <c r="AP19" s="13">
        <f t="shared" si="30"/>
        <v>19729.573757069909</v>
      </c>
      <c r="AR19" s="12">
        <f t="shared" si="4"/>
        <v>24898.525824230743</v>
      </c>
      <c r="AS19" s="12">
        <f t="shared" si="5"/>
        <v>24883.458283638407</v>
      </c>
      <c r="AT19" s="12">
        <f t="shared" si="6"/>
        <v>24865.648768819487</v>
      </c>
      <c r="AU19" s="13">
        <f t="shared" si="7"/>
        <v>24882.544292229548</v>
      </c>
      <c r="AW19" s="12">
        <f t="shared" si="8"/>
        <v>28698.762937243919</v>
      </c>
      <c r="AX19" s="12">
        <f t="shared" si="9"/>
        <v>28482.38635690551</v>
      </c>
      <c r="AY19" s="12">
        <f t="shared" si="10"/>
        <v>28287.721706374461</v>
      </c>
      <c r="AZ19" s="13">
        <f t="shared" si="11"/>
        <v>28489.623666841293</v>
      </c>
    </row>
    <row r="20" spans="1:52">
      <c r="A20" s="2" t="s">
        <v>210</v>
      </c>
      <c r="B20" s="5">
        <v>14958</v>
      </c>
      <c r="C20" s="28" t="s">
        <v>744</v>
      </c>
      <c r="D20" s="28" t="s">
        <v>756</v>
      </c>
      <c r="E20" s="28" t="s">
        <v>760</v>
      </c>
      <c r="F20">
        <v>98.971999999999994</v>
      </c>
      <c r="G20">
        <v>0.83899999999999997</v>
      </c>
      <c r="H20">
        <v>0.80100000000000005</v>
      </c>
      <c r="I20">
        <v>99.251999999999995</v>
      </c>
      <c r="J20">
        <v>0.83899999999999997</v>
      </c>
      <c r="K20">
        <v>0.80100000000000005</v>
      </c>
      <c r="L20">
        <v>99.340999999999994</v>
      </c>
      <c r="M20">
        <v>0.83899999999999997</v>
      </c>
      <c r="N20">
        <v>0.80100000000000005</v>
      </c>
      <c r="O20">
        <v>99.072000000000003</v>
      </c>
      <c r="P20">
        <v>2.9039999999999999</v>
      </c>
      <c r="Q20">
        <v>2.9769999999999999</v>
      </c>
      <c r="R20">
        <v>99.113</v>
      </c>
      <c r="S20">
        <v>2.9790000000000001</v>
      </c>
      <c r="T20">
        <v>3.056</v>
      </c>
      <c r="U20">
        <v>99.201999999999998</v>
      </c>
      <c r="V20">
        <v>3.05</v>
      </c>
      <c r="W20">
        <v>3.1339999999999999</v>
      </c>
      <c r="X20" s="9">
        <f t="shared" si="12"/>
        <v>4.4876535382912834E-3</v>
      </c>
      <c r="Y20" s="9">
        <f t="shared" si="13"/>
        <v>2.0963674839157624</v>
      </c>
      <c r="Z20" s="9">
        <f t="shared" si="14"/>
        <v>4.0490696692390173E-3</v>
      </c>
      <c r="AA20" s="9">
        <f t="shared" si="15"/>
        <v>1.5370033879719438</v>
      </c>
      <c r="AB20" s="9">
        <f t="shared" si="16"/>
        <v>3.2607331269390509E-3</v>
      </c>
      <c r="AC20" s="9">
        <f t="shared" si="17"/>
        <v>2.0963674839157624</v>
      </c>
      <c r="AD20" s="9">
        <f t="shared" si="18"/>
        <v>3.8693782293010561E-3</v>
      </c>
      <c r="AE20" s="9">
        <f t="shared" si="19"/>
        <v>1.5259294967849564</v>
      </c>
      <c r="AF20" s="9">
        <f t="shared" si="20"/>
        <v>2.8714725641091885E-3</v>
      </c>
      <c r="AG20" s="9">
        <f t="shared" si="21"/>
        <v>2.0963674839157624</v>
      </c>
      <c r="AH20" s="9">
        <f t="shared" si="22"/>
        <v>3.4795719969505012E-3</v>
      </c>
      <c r="AI20" s="9">
        <f t="shared" si="23"/>
        <v>1.5157001606532141</v>
      </c>
      <c r="AJ20" s="10">
        <f t="shared" si="24"/>
        <v>1.3646067631640921</v>
      </c>
      <c r="AK20" s="10">
        <f t="shared" si="25"/>
        <v>1.3751800768389211</v>
      </c>
      <c r="AL20" s="10">
        <f t="shared" si="26"/>
        <v>1.3843853383929274</v>
      </c>
      <c r="AM20" s="12">
        <f t="shared" si="27"/>
        <v>15313.06543918046</v>
      </c>
      <c r="AN20" s="12">
        <f t="shared" si="28"/>
        <v>15645.151740792942</v>
      </c>
      <c r="AO20" s="12">
        <f t="shared" si="29"/>
        <v>15925.393265518182</v>
      </c>
      <c r="AP20" s="13">
        <f t="shared" si="30"/>
        <v>15627.870148497195</v>
      </c>
      <c r="AR20" s="12">
        <f t="shared" si="4"/>
        <v>23599.024776911228</v>
      </c>
      <c r="AS20" s="12">
        <f t="shared" si="5"/>
        <v>23612.865975992714</v>
      </c>
      <c r="AT20" s="12">
        <f t="shared" si="6"/>
        <v>23617.257322729511</v>
      </c>
      <c r="AU20" s="13">
        <f t="shared" si="7"/>
        <v>23609.71602521115</v>
      </c>
      <c r="AW20" s="12">
        <f t="shared" si="8"/>
        <v>29399.196313322762</v>
      </c>
      <c r="AX20" s="12">
        <f t="shared" si="9"/>
        <v>29190.265940632551</v>
      </c>
      <c r="AY20" s="12">
        <f t="shared" si="10"/>
        <v>29001.562162777438</v>
      </c>
      <c r="AZ20" s="13">
        <f t="shared" si="11"/>
        <v>29197.008138910915</v>
      </c>
    </row>
    <row r="21" spans="1:52">
      <c r="A21" s="3" t="s">
        <v>211</v>
      </c>
      <c r="B21" s="3">
        <v>14959</v>
      </c>
      <c r="C21" s="28" t="s">
        <v>744</v>
      </c>
      <c r="D21" s="28" t="s">
        <v>756</v>
      </c>
      <c r="E21" s="28" t="s">
        <v>760</v>
      </c>
      <c r="F21">
        <v>75.691000000000003</v>
      </c>
      <c r="G21">
        <v>1.147</v>
      </c>
      <c r="H21">
        <v>1.091</v>
      </c>
      <c r="I21">
        <v>76.099000000000004</v>
      </c>
      <c r="J21">
        <v>1.1579999999999999</v>
      </c>
      <c r="K21">
        <v>1.1020000000000001</v>
      </c>
      <c r="L21">
        <v>76.227000000000004</v>
      </c>
      <c r="M21">
        <v>1.1659999999999999</v>
      </c>
      <c r="N21">
        <v>1.109</v>
      </c>
      <c r="O21">
        <v>86.248999999999995</v>
      </c>
      <c r="P21">
        <v>5.5970000000000004</v>
      </c>
      <c r="Q21">
        <v>5.702</v>
      </c>
      <c r="R21">
        <v>86.278000000000006</v>
      </c>
      <c r="S21">
        <v>5.6369999999999996</v>
      </c>
      <c r="T21">
        <v>5.7460000000000004</v>
      </c>
      <c r="U21">
        <v>86.33</v>
      </c>
      <c r="V21">
        <v>5.6760000000000002</v>
      </c>
      <c r="W21">
        <v>5.7880000000000003</v>
      </c>
      <c r="X21" s="9">
        <f t="shared" si="12"/>
        <v>0.12095575699538252</v>
      </c>
      <c r="Y21" s="9">
        <f t="shared" si="13"/>
        <v>1.9621752494116582</v>
      </c>
      <c r="Z21" s="9">
        <f t="shared" si="14"/>
        <v>6.4245931582219543E-2</v>
      </c>
      <c r="AA21" s="9">
        <f t="shared" si="15"/>
        <v>1.25204469309327</v>
      </c>
      <c r="AB21" s="9">
        <f t="shared" si="16"/>
        <v>0.11862105015893272</v>
      </c>
      <c r="AC21" s="9">
        <f t="shared" si="17"/>
        <v>1.9578184054842338</v>
      </c>
      <c r="AD21" s="9">
        <f t="shared" si="18"/>
        <v>6.4099930781257197E-2</v>
      </c>
      <c r="AE21" s="9">
        <f t="shared" si="19"/>
        <v>1.248951965179812</v>
      </c>
      <c r="AF21" s="9">
        <f t="shared" si="20"/>
        <v>0.11789117204531127</v>
      </c>
      <c r="AG21" s="9">
        <f t="shared" si="21"/>
        <v>1.95506845385084</v>
      </c>
      <c r="AH21" s="9">
        <f t="shared" si="22"/>
        <v>6.3838259088842386E-2</v>
      </c>
      <c r="AI21" s="9">
        <f t="shared" si="23"/>
        <v>1.2459576132145636</v>
      </c>
      <c r="AJ21" s="10">
        <f t="shared" si="24"/>
        <v>1.5501106349647815</v>
      </c>
      <c r="AK21" s="10">
        <f t="shared" si="25"/>
        <v>1.5522591023434413</v>
      </c>
      <c r="AL21" s="10">
        <f t="shared" si="26"/>
        <v>1.5541385693361558</v>
      </c>
      <c r="AM21" s="12">
        <f t="shared" si="27"/>
        <v>17901.981919784637</v>
      </c>
      <c r="AN21" s="12">
        <f t="shared" si="28"/>
        <v>17927.31321563372</v>
      </c>
      <c r="AO21" s="12">
        <f t="shared" si="29"/>
        <v>17946.836736400419</v>
      </c>
      <c r="AP21" s="13">
        <f t="shared" si="30"/>
        <v>17925.377290606262</v>
      </c>
      <c r="AR21" s="12">
        <f t="shared" si="4"/>
        <v>20771.262187380547</v>
      </c>
      <c r="AS21" s="12">
        <f t="shared" si="5"/>
        <v>20748.449948063913</v>
      </c>
      <c r="AT21" s="12">
        <f t="shared" si="6"/>
        <v>20725.66098841526</v>
      </c>
      <c r="AU21" s="13">
        <f t="shared" si="7"/>
        <v>20748.457707953243</v>
      </c>
      <c r="AW21" s="12">
        <f t="shared" si="8"/>
        <v>22779.758374697689</v>
      </c>
      <c r="AX21" s="12">
        <f t="shared" si="9"/>
        <v>22723.245660765042</v>
      </c>
      <c r="AY21" s="12">
        <f t="shared" si="10"/>
        <v>22670.837964825652</v>
      </c>
      <c r="AZ21" s="13">
        <f t="shared" si="11"/>
        <v>22724.614000096128</v>
      </c>
    </row>
    <row r="22" spans="1:52">
      <c r="A22" s="2" t="s">
        <v>212</v>
      </c>
      <c r="B22" s="2">
        <v>14960</v>
      </c>
      <c r="C22" s="28" t="s">
        <v>745</v>
      </c>
      <c r="D22" s="28" t="s">
        <v>757</v>
      </c>
      <c r="E22" s="28" t="s">
        <v>196</v>
      </c>
      <c r="F22">
        <v>26.013000000000002</v>
      </c>
      <c r="G22">
        <v>5.6719999999999997</v>
      </c>
      <c r="H22">
        <v>5.6379999999999999</v>
      </c>
      <c r="I22">
        <v>27.123999999999999</v>
      </c>
      <c r="J22">
        <v>5.9139999999999997</v>
      </c>
      <c r="K22">
        <v>5.8789999999999996</v>
      </c>
      <c r="L22">
        <v>28.343</v>
      </c>
      <c r="M22">
        <v>6.1870000000000003</v>
      </c>
      <c r="N22">
        <v>6.149</v>
      </c>
      <c r="O22">
        <v>72.465999999999994</v>
      </c>
      <c r="P22">
        <v>19.977</v>
      </c>
      <c r="Q22">
        <v>20.004000000000001</v>
      </c>
      <c r="R22">
        <v>73.962000000000003</v>
      </c>
      <c r="S22">
        <v>20.398</v>
      </c>
      <c r="T22">
        <v>20.419</v>
      </c>
      <c r="U22">
        <v>75.346000000000004</v>
      </c>
      <c r="V22">
        <v>20.797999999999998</v>
      </c>
      <c r="W22">
        <v>20.812999999999999</v>
      </c>
      <c r="X22" s="9">
        <f t="shared" si="12"/>
        <v>0.58480955905695176</v>
      </c>
      <c r="Y22" s="9">
        <f t="shared" si="13"/>
        <v>1.2488749284644165</v>
      </c>
      <c r="Z22" s="9">
        <f t="shared" si="14"/>
        <v>0.13986571033718423</v>
      </c>
      <c r="AA22" s="9">
        <f t="shared" si="15"/>
        <v>0.69946973038779292</v>
      </c>
      <c r="AB22" s="9">
        <f t="shared" si="16"/>
        <v>0.56664626429502807</v>
      </c>
      <c r="AC22" s="9">
        <f t="shared" si="17"/>
        <v>1.2306965398109182</v>
      </c>
      <c r="AD22" s="9">
        <f t="shared" si="18"/>
        <v>0.13099135363482259</v>
      </c>
      <c r="AE22" s="9">
        <f t="shared" si="19"/>
        <v>0.69041241255177188</v>
      </c>
      <c r="AF22" s="9">
        <f t="shared" si="20"/>
        <v>0.54755418321732974</v>
      </c>
      <c r="AG22" s="9">
        <f t="shared" si="21"/>
        <v>1.2111955069553517</v>
      </c>
      <c r="AH22" s="9">
        <f t="shared" si="22"/>
        <v>0.12293979874468862</v>
      </c>
      <c r="AI22" s="9">
        <f t="shared" si="23"/>
        <v>0.68197842612981396</v>
      </c>
      <c r="AJ22" s="10">
        <f t="shared" si="24"/>
        <v>1.1866701196095926</v>
      </c>
      <c r="AK22" s="10">
        <f t="shared" si="25"/>
        <v>1.1870312440534598</v>
      </c>
      <c r="AL22" s="10">
        <f t="shared" si="26"/>
        <v>1.1871117508322644</v>
      </c>
      <c r="AM22" s="12">
        <f t="shared" si="27"/>
        <v>2861.9618249822333</v>
      </c>
      <c r="AN22" s="12">
        <f t="shared" si="28"/>
        <v>2866.5609388312287</v>
      </c>
      <c r="AO22" s="12">
        <f t="shared" si="29"/>
        <v>2865.8343549584856</v>
      </c>
      <c r="AP22" s="13">
        <f t="shared" si="30"/>
        <v>2864.7857062573162</v>
      </c>
      <c r="AR22" s="12">
        <f t="shared" si="4"/>
        <v>7491.4891756988</v>
      </c>
      <c r="AS22" s="12">
        <f t="shared" si="5"/>
        <v>7491.3188976952179</v>
      </c>
      <c r="AT22" s="12">
        <f t="shared" si="6"/>
        <v>7486.7054093875613</v>
      </c>
      <c r="AU22" s="13">
        <f t="shared" si="7"/>
        <v>7489.8378275938594</v>
      </c>
      <c r="AW22" s="12">
        <f t="shared" si="8"/>
        <v>10732.158321200395</v>
      </c>
      <c r="AX22" s="12">
        <f t="shared" si="9"/>
        <v>10728.64946890001</v>
      </c>
      <c r="AY22" s="12">
        <f t="shared" si="10"/>
        <v>10721.315147487914</v>
      </c>
      <c r="AZ22" s="13">
        <f t="shared" si="11"/>
        <v>10727.37431252944</v>
      </c>
    </row>
    <row r="23" spans="1:52">
      <c r="A23" s="2" t="s">
        <v>213</v>
      </c>
      <c r="B23" s="2">
        <v>14961</v>
      </c>
      <c r="C23" s="28" t="s">
        <v>745</v>
      </c>
      <c r="D23" s="28" t="s">
        <v>757</v>
      </c>
      <c r="E23" s="28" t="s">
        <v>196</v>
      </c>
      <c r="F23">
        <v>94.006</v>
      </c>
      <c r="G23">
        <v>61.247</v>
      </c>
      <c r="H23">
        <v>61.006</v>
      </c>
      <c r="I23">
        <v>94.07</v>
      </c>
      <c r="J23">
        <v>60.939</v>
      </c>
      <c r="K23">
        <v>60.738999999999997</v>
      </c>
      <c r="L23">
        <v>94.010999999999996</v>
      </c>
      <c r="M23">
        <v>61.106999999999999</v>
      </c>
      <c r="N23">
        <v>60.850999999999999</v>
      </c>
      <c r="O23">
        <v>95.703000000000003</v>
      </c>
      <c r="P23">
        <v>69.272000000000006</v>
      </c>
      <c r="Q23">
        <v>69.445999999999998</v>
      </c>
      <c r="R23">
        <v>95.701999999999998</v>
      </c>
      <c r="S23">
        <v>69.364999999999995</v>
      </c>
      <c r="T23">
        <v>69.552999999999997</v>
      </c>
      <c r="U23">
        <v>95.826999999999998</v>
      </c>
      <c r="V23">
        <v>69.492000000000004</v>
      </c>
      <c r="W23">
        <v>69.680999999999997</v>
      </c>
      <c r="X23" s="9">
        <f t="shared" si="12"/>
        <v>2.6844426360597241E-2</v>
      </c>
      <c r="Y23" s="9">
        <f t="shared" si="13"/>
        <v>0.21462744959993207</v>
      </c>
      <c r="Z23" s="9">
        <f t="shared" si="14"/>
        <v>1.9074448189459799E-2</v>
      </c>
      <c r="AA23" s="9">
        <f t="shared" si="15"/>
        <v>0.15944227336467892</v>
      </c>
      <c r="AB23" s="9">
        <f t="shared" si="16"/>
        <v>2.6548855975065327E-2</v>
      </c>
      <c r="AC23" s="9">
        <f t="shared" si="17"/>
        <v>0.21653236253393687</v>
      </c>
      <c r="AD23" s="9">
        <f t="shared" si="18"/>
        <v>1.9078986153273806E-2</v>
      </c>
      <c r="AE23" s="9">
        <f t="shared" si="19"/>
        <v>0.15885960938788568</v>
      </c>
      <c r="AF23" s="9">
        <f t="shared" si="20"/>
        <v>2.6821327678988365E-2</v>
      </c>
      <c r="AG23" s="9">
        <f t="shared" si="21"/>
        <v>0.21573228036056574</v>
      </c>
      <c r="AH23" s="9">
        <f t="shared" si="22"/>
        <v>1.8512107842985619E-2</v>
      </c>
      <c r="AI23" s="9">
        <f t="shared" si="23"/>
        <v>0.15806518901900116</v>
      </c>
      <c r="AJ23" s="10">
        <f t="shared" si="24"/>
        <v>1.3377924962855841</v>
      </c>
      <c r="AK23" s="10">
        <f t="shared" si="25"/>
        <v>1.3591548110355589</v>
      </c>
      <c r="AL23" s="10">
        <f t="shared" si="26"/>
        <v>1.3536852865563587</v>
      </c>
      <c r="AM23" s="12">
        <f t="shared" si="27"/>
        <v>1299.0497214419174</v>
      </c>
      <c r="AN23" s="12">
        <f t="shared" si="28"/>
        <v>1375.4248481631203</v>
      </c>
      <c r="AO23" s="12">
        <f t="shared" si="29"/>
        <v>1352.2737824181199</v>
      </c>
      <c r="AP23" s="13">
        <f t="shared" si="30"/>
        <v>1342.2494506743858</v>
      </c>
      <c r="AR23" s="12">
        <f t="shared" si="4"/>
        <v>2118.4277192962436</v>
      </c>
      <c r="AS23" s="12">
        <f t="shared" si="5"/>
        <v>2143.2519274676833</v>
      </c>
      <c r="AT23" s="12">
        <f t="shared" si="6"/>
        <v>2131.1521762500097</v>
      </c>
      <c r="AU23" s="13">
        <f t="shared" si="7"/>
        <v>2130.9439410046457</v>
      </c>
      <c r="AW23" s="12">
        <f t="shared" si="8"/>
        <v>2691.9923177942724</v>
      </c>
      <c r="AX23" s="12">
        <f t="shared" si="9"/>
        <v>2680.7308829808785</v>
      </c>
      <c r="AY23" s="12">
        <f t="shared" si="10"/>
        <v>2676.3670519323327</v>
      </c>
      <c r="AZ23" s="13">
        <f t="shared" si="11"/>
        <v>2683.0300842358279</v>
      </c>
    </row>
    <row r="24" spans="1:52">
      <c r="A24" s="2" t="s">
        <v>214</v>
      </c>
      <c r="B24" s="2">
        <v>14962</v>
      </c>
      <c r="C24" s="28" t="s">
        <v>745</v>
      </c>
      <c r="D24" s="28" t="s">
        <v>757</v>
      </c>
      <c r="E24" s="28" t="s">
        <v>196</v>
      </c>
      <c r="F24">
        <v>99.614000000000004</v>
      </c>
      <c r="G24">
        <v>33.215000000000003</v>
      </c>
      <c r="H24">
        <v>32.902999999999999</v>
      </c>
      <c r="I24">
        <v>99.912999999999997</v>
      </c>
      <c r="J24">
        <v>33.298999999999999</v>
      </c>
      <c r="K24">
        <v>32.979999999999997</v>
      </c>
      <c r="L24">
        <v>99.813999999999993</v>
      </c>
      <c r="M24">
        <v>33.298999999999999</v>
      </c>
      <c r="N24">
        <v>32.972999999999999</v>
      </c>
      <c r="O24">
        <v>106.18</v>
      </c>
      <c r="P24">
        <v>45.322000000000003</v>
      </c>
      <c r="Q24">
        <v>45.451000000000001</v>
      </c>
      <c r="R24">
        <v>106.169</v>
      </c>
      <c r="S24">
        <v>45.509</v>
      </c>
      <c r="T24">
        <v>45.640999999999998</v>
      </c>
      <c r="U24">
        <v>106.178</v>
      </c>
      <c r="V24">
        <v>45.673000000000002</v>
      </c>
      <c r="W24">
        <v>45.822000000000003</v>
      </c>
      <c r="X24" s="9">
        <f t="shared" si="12"/>
        <v>1.6796204571363903E-3</v>
      </c>
      <c r="Y24" s="9">
        <f t="shared" si="13"/>
        <v>0.48276450253490899</v>
      </c>
      <c r="Z24" s="9">
        <f t="shared" si="14"/>
        <v>-2.60427210051382E-2</v>
      </c>
      <c r="AA24" s="9">
        <f t="shared" si="15"/>
        <v>0.34369093354388563</v>
      </c>
      <c r="AB24" s="9">
        <f t="shared" si="16"/>
        <v>3.7800065339283959E-4</v>
      </c>
      <c r="AC24" s="9">
        <f t="shared" si="17"/>
        <v>0.48174934869150005</v>
      </c>
      <c r="AD24" s="9">
        <f t="shared" si="18"/>
        <v>-2.5997726780487167E-2</v>
      </c>
      <c r="AE24" s="9">
        <f t="shared" si="19"/>
        <v>0.34190270743479345</v>
      </c>
      <c r="AF24" s="9">
        <f t="shared" si="20"/>
        <v>8.0853991177713474E-4</v>
      </c>
      <c r="AG24" s="9">
        <f t="shared" si="21"/>
        <v>0.48184153741330915</v>
      </c>
      <c r="AH24" s="9">
        <f t="shared" si="22"/>
        <v>-2.6034540583738133E-2</v>
      </c>
      <c r="AI24" s="9">
        <f t="shared" si="23"/>
        <v>0.34034046111786764</v>
      </c>
      <c r="AJ24" s="10">
        <f t="shared" si="24"/>
        <v>1.3011660587526648</v>
      </c>
      <c r="AK24" s="10">
        <f t="shared" si="25"/>
        <v>1.3084283226380427</v>
      </c>
      <c r="AL24" s="10">
        <f t="shared" si="26"/>
        <v>1.3129525629953036</v>
      </c>
      <c r="AM24" s="12">
        <f t="shared" si="27"/>
        <v>3050.7260753785567</v>
      </c>
      <c r="AN24" s="12">
        <f t="shared" si="28"/>
        <v>3108.7998154933321</v>
      </c>
      <c r="AO24" s="12">
        <f t="shared" si="29"/>
        <v>3141.3226894797449</v>
      </c>
      <c r="AP24" s="13">
        <f t="shared" si="30"/>
        <v>3100.2828601172114</v>
      </c>
      <c r="AR24" s="12">
        <f t="shared" si="4"/>
        <v>5427.2400771234279</v>
      </c>
      <c r="AS24" s="12">
        <f t="shared" si="5"/>
        <v>5430.4717719834816</v>
      </c>
      <c r="AT24" s="12">
        <f t="shared" si="6"/>
        <v>5426.6547541127757</v>
      </c>
      <c r="AU24" s="13">
        <f t="shared" si="7"/>
        <v>5428.1222010732281</v>
      </c>
      <c r="AW24" s="12">
        <f t="shared" si="8"/>
        <v>7090.7998783448393</v>
      </c>
      <c r="AX24" s="12">
        <f t="shared" si="9"/>
        <v>7055.6421415265859</v>
      </c>
      <c r="AY24" s="12">
        <f t="shared" si="10"/>
        <v>7026.3871993558978</v>
      </c>
      <c r="AZ24" s="13">
        <f t="shared" si="11"/>
        <v>7057.609739742441</v>
      </c>
    </row>
    <row r="25" spans="1:52">
      <c r="A25" s="2" t="s">
        <v>215</v>
      </c>
      <c r="B25" s="2">
        <v>14963</v>
      </c>
      <c r="C25" s="28" t="s">
        <v>745</v>
      </c>
      <c r="D25" s="28" t="s">
        <v>757</v>
      </c>
      <c r="E25" s="28" t="s">
        <v>196</v>
      </c>
      <c r="F25">
        <v>97.18</v>
      </c>
      <c r="G25">
        <v>25.391999999999999</v>
      </c>
      <c r="H25">
        <v>25.155999999999999</v>
      </c>
      <c r="I25">
        <v>97.147999999999996</v>
      </c>
      <c r="J25">
        <v>25.422999999999998</v>
      </c>
      <c r="K25">
        <v>25.170999999999999</v>
      </c>
      <c r="L25">
        <v>97.176000000000002</v>
      </c>
      <c r="M25">
        <v>25.434999999999999</v>
      </c>
      <c r="N25">
        <v>25.187999999999999</v>
      </c>
      <c r="O25">
        <v>99.373999999999995</v>
      </c>
      <c r="P25">
        <v>37.234000000000002</v>
      </c>
      <c r="Q25">
        <v>37.518000000000001</v>
      </c>
      <c r="R25">
        <v>99.341999999999999</v>
      </c>
      <c r="S25">
        <v>37.344000000000001</v>
      </c>
      <c r="T25">
        <v>37.625</v>
      </c>
      <c r="U25">
        <v>99.283000000000001</v>
      </c>
      <c r="V25">
        <v>37.44</v>
      </c>
      <c r="W25">
        <v>37.749000000000002</v>
      </c>
      <c r="X25" s="9">
        <f t="shared" si="12"/>
        <v>1.2423105273012507E-2</v>
      </c>
      <c r="Y25" s="9">
        <f t="shared" si="13"/>
        <v>0.59935841394348988</v>
      </c>
      <c r="Z25" s="9">
        <f t="shared" si="14"/>
        <v>2.7272286163995798E-3</v>
      </c>
      <c r="AA25" s="9">
        <f t="shared" si="15"/>
        <v>0.42906030558625741</v>
      </c>
      <c r="AB25" s="9">
        <f t="shared" si="16"/>
        <v>1.2566135855805759E-2</v>
      </c>
      <c r="AC25" s="9">
        <f t="shared" si="17"/>
        <v>0.59909953034536367</v>
      </c>
      <c r="AD25" s="9">
        <f t="shared" si="18"/>
        <v>2.8671008314304011E-3</v>
      </c>
      <c r="AE25" s="9">
        <f t="shared" si="19"/>
        <v>0.42777916563472385</v>
      </c>
      <c r="AF25" s="9">
        <f t="shared" si="20"/>
        <v>1.2440981519980545E-2</v>
      </c>
      <c r="AG25" s="9">
        <f t="shared" si="21"/>
        <v>0.59880631536997475</v>
      </c>
      <c r="AH25" s="9">
        <f t="shared" si="22"/>
        <v>3.1251083852218073E-3</v>
      </c>
      <c r="AI25" s="9">
        <f t="shared" si="23"/>
        <v>0.42666415993393242</v>
      </c>
      <c r="AJ25" s="10">
        <f t="shared" si="24"/>
        <v>1.3767060084619573</v>
      </c>
      <c r="AK25" s="10">
        <f t="shared" si="25"/>
        <v>1.3803641813773504</v>
      </c>
      <c r="AL25" s="10">
        <f t="shared" si="26"/>
        <v>1.3844421941870386</v>
      </c>
      <c r="AM25" s="12">
        <f t="shared" si="27"/>
        <v>4400.0719784303419</v>
      </c>
      <c r="AN25" s="12">
        <f t="shared" si="28"/>
        <v>4427.9925399470067</v>
      </c>
      <c r="AO25" s="12">
        <f t="shared" si="29"/>
        <v>4461.0050216575073</v>
      </c>
      <c r="AP25" s="13">
        <f t="shared" si="30"/>
        <v>4429.689846678285</v>
      </c>
      <c r="AR25" s="12">
        <f t="shared" si="4"/>
        <v>6621.3654774133283</v>
      </c>
      <c r="AS25" s="12">
        <f t="shared" si="5"/>
        <v>6616.8313820145495</v>
      </c>
      <c r="AT25" s="12">
        <f t="shared" si="6"/>
        <v>6614.935447487388</v>
      </c>
      <c r="AU25" s="13">
        <f t="shared" si="7"/>
        <v>6617.710768971755</v>
      </c>
      <c r="AW25" s="12">
        <f t="shared" si="8"/>
        <v>8176.270926701417</v>
      </c>
      <c r="AX25" s="12">
        <f t="shared" si="9"/>
        <v>8149.0185714618292</v>
      </c>
      <c r="AY25" s="12">
        <f t="shared" si="10"/>
        <v>8122.6867455683032</v>
      </c>
      <c r="AZ25" s="13">
        <f t="shared" si="11"/>
        <v>8149.3254145771825</v>
      </c>
    </row>
    <row r="26" spans="1:52">
      <c r="A26" s="2" t="s">
        <v>216</v>
      </c>
      <c r="B26" s="2">
        <v>14964</v>
      </c>
      <c r="C26" s="28" t="s">
        <v>745</v>
      </c>
      <c r="D26" s="28" t="s">
        <v>757</v>
      </c>
      <c r="E26" s="28" t="s">
        <v>196</v>
      </c>
      <c r="F26">
        <v>104.517</v>
      </c>
      <c r="G26">
        <v>14.772</v>
      </c>
      <c r="H26">
        <v>14.6</v>
      </c>
      <c r="I26">
        <v>104.437</v>
      </c>
      <c r="J26">
        <v>14.795</v>
      </c>
      <c r="K26">
        <v>14.609</v>
      </c>
      <c r="L26">
        <v>104.55800000000001</v>
      </c>
      <c r="M26">
        <v>14.787000000000001</v>
      </c>
      <c r="N26">
        <v>14.609</v>
      </c>
      <c r="O26">
        <v>104.854</v>
      </c>
      <c r="P26">
        <v>26.140999999999998</v>
      </c>
      <c r="Q26">
        <v>26.513999999999999</v>
      </c>
      <c r="R26">
        <v>104.845</v>
      </c>
      <c r="S26">
        <v>26.41</v>
      </c>
      <c r="T26">
        <v>26.795999999999999</v>
      </c>
      <c r="U26">
        <v>104.836</v>
      </c>
      <c r="V26">
        <v>26.652999999999999</v>
      </c>
      <c r="W26">
        <v>27.056999999999999</v>
      </c>
      <c r="X26" s="9">
        <f t="shared" si="12"/>
        <v>-1.9186935477942372E-2</v>
      </c>
      <c r="Y26" s="9">
        <f t="shared" si="13"/>
        <v>0.83564714421556296</v>
      </c>
      <c r="Z26" s="9">
        <f t="shared" si="14"/>
        <v>-2.0585002705912157E-2</v>
      </c>
      <c r="AA26" s="9">
        <f t="shared" si="15"/>
        <v>0.58267780290027071</v>
      </c>
      <c r="AB26" s="9">
        <f t="shared" si="16"/>
        <v>-1.8854388024915947E-2</v>
      </c>
      <c r="AC26" s="9">
        <f t="shared" si="17"/>
        <v>0.83537951092028917</v>
      </c>
      <c r="AD26" s="9">
        <f t="shared" si="18"/>
        <v>-2.0547724031817045E-2</v>
      </c>
      <c r="AE26" s="9">
        <f t="shared" si="19"/>
        <v>0.57823159879307595</v>
      </c>
      <c r="AF26" s="9">
        <f t="shared" si="20"/>
        <v>-1.9357267406544969E-2</v>
      </c>
      <c r="AG26" s="9">
        <f t="shared" si="21"/>
        <v>0.83537951092028917</v>
      </c>
      <c r="AH26" s="9">
        <f t="shared" si="22"/>
        <v>-2.0510442157545879E-2</v>
      </c>
      <c r="AI26" s="9">
        <f t="shared" si="23"/>
        <v>0.57425390070426874</v>
      </c>
      <c r="AJ26" s="10">
        <f t="shared" si="24"/>
        <v>1.4170177106054691</v>
      </c>
      <c r="AK26" s="10">
        <f t="shared" si="25"/>
        <v>1.426625580381</v>
      </c>
      <c r="AL26" s="10">
        <f t="shared" si="26"/>
        <v>1.437101582475701</v>
      </c>
      <c r="AM26" s="12">
        <f t="shared" si="27"/>
        <v>6892.3806473193417</v>
      </c>
      <c r="AN26" s="12">
        <f t="shared" si="28"/>
        <v>6998.7727458487734</v>
      </c>
      <c r="AO26" s="12">
        <f t="shared" si="29"/>
        <v>7122.5500190201301</v>
      </c>
      <c r="AP26" s="13">
        <f t="shared" si="30"/>
        <v>7004.567804062749</v>
      </c>
      <c r="AR26" s="12">
        <f t="shared" si="4"/>
        <v>9643.5991847557325</v>
      </c>
      <c r="AS26" s="12">
        <f t="shared" si="5"/>
        <v>9636.8283941280461</v>
      </c>
      <c r="AT26" s="12">
        <f t="shared" si="6"/>
        <v>9642.5015034599146</v>
      </c>
      <c r="AU26" s="13">
        <f t="shared" si="7"/>
        <v>9640.9763607812292</v>
      </c>
      <c r="AW26" s="12">
        <f t="shared" si="8"/>
        <v>11569.452160961206</v>
      </c>
      <c r="AX26" s="12">
        <f t="shared" si="9"/>
        <v>11483.467347923537</v>
      </c>
      <c r="AY26" s="12">
        <f t="shared" si="10"/>
        <v>11406.467542567765</v>
      </c>
      <c r="AZ26" s="13">
        <f t="shared" si="11"/>
        <v>11486.462350484167</v>
      </c>
    </row>
    <row r="27" spans="1:52">
      <c r="A27" s="2" t="s">
        <v>217</v>
      </c>
      <c r="B27" s="2">
        <v>14965</v>
      </c>
      <c r="C27" s="28" t="s">
        <v>746</v>
      </c>
      <c r="D27" s="28" t="s">
        <v>757</v>
      </c>
      <c r="E27" s="28" t="s">
        <v>195</v>
      </c>
      <c r="F27">
        <v>94.278999999999996</v>
      </c>
      <c r="G27">
        <v>3.9780000000000002</v>
      </c>
      <c r="H27">
        <v>3.8010000000000002</v>
      </c>
      <c r="I27">
        <v>94.350999999999999</v>
      </c>
      <c r="J27">
        <v>3.9889999999999999</v>
      </c>
      <c r="K27">
        <v>3.8149999999999999</v>
      </c>
      <c r="L27">
        <v>94.263999999999996</v>
      </c>
      <c r="M27">
        <v>3.9980000000000002</v>
      </c>
      <c r="N27">
        <v>3.8210000000000002</v>
      </c>
      <c r="O27">
        <v>94.241</v>
      </c>
      <c r="P27">
        <v>11.343</v>
      </c>
      <c r="Q27">
        <v>11.496</v>
      </c>
      <c r="R27">
        <v>94.241</v>
      </c>
      <c r="S27">
        <v>11.417</v>
      </c>
      <c r="T27">
        <v>11.577999999999999</v>
      </c>
      <c r="U27">
        <v>94.242999999999995</v>
      </c>
      <c r="V27">
        <v>11.487</v>
      </c>
      <c r="W27">
        <v>11.654999999999999</v>
      </c>
      <c r="X27" s="9">
        <f t="shared" si="12"/>
        <v>2.5585032604917231E-2</v>
      </c>
      <c r="Y27" s="9">
        <f t="shared" si="13"/>
        <v>1.4201021303968961</v>
      </c>
      <c r="Z27" s="9">
        <f t="shared" si="14"/>
        <v>2.5760114193457827E-2</v>
      </c>
      <c r="AA27" s="9">
        <f t="shared" si="15"/>
        <v>0.94527206791780194</v>
      </c>
      <c r="AB27" s="9">
        <f t="shared" si="16"/>
        <v>2.5253492508266469E-2</v>
      </c>
      <c r="AC27" s="9">
        <f t="shared" si="17"/>
        <v>1.4185054577091007</v>
      </c>
      <c r="AD27" s="9">
        <f t="shared" si="18"/>
        <v>2.5760114193457827E-2</v>
      </c>
      <c r="AE27" s="9">
        <f t="shared" si="19"/>
        <v>0.94244799894546738</v>
      </c>
      <c r="AF27" s="9">
        <f t="shared" si="20"/>
        <v>2.5654135326761023E-2</v>
      </c>
      <c r="AG27" s="9">
        <f t="shared" si="21"/>
        <v>1.4178229623115912</v>
      </c>
      <c r="AH27" s="9">
        <f t="shared" si="22"/>
        <v>2.5750897613123793E-2</v>
      </c>
      <c r="AI27" s="9">
        <f t="shared" si="23"/>
        <v>0.93979337893264991</v>
      </c>
      <c r="AJ27" s="10">
        <f t="shared" si="24"/>
        <v>1.5165839792986904</v>
      </c>
      <c r="AK27" s="10">
        <f t="shared" si="25"/>
        <v>1.5198760541901883</v>
      </c>
      <c r="AL27" s="10">
        <f t="shared" si="26"/>
        <v>1.5230898513328104</v>
      </c>
      <c r="AM27" s="12">
        <f t="shared" si="27"/>
        <v>13013.87161243417</v>
      </c>
      <c r="AN27" s="12">
        <f t="shared" si="28"/>
        <v>13056.582303402749</v>
      </c>
      <c r="AO27" s="12">
        <f t="shared" si="29"/>
        <v>13099.384195562761</v>
      </c>
      <c r="AP27" s="13">
        <f t="shared" si="30"/>
        <v>13056.612703799894</v>
      </c>
      <c r="AR27" s="12">
        <f t="shared" si="4"/>
        <v>15731.899636262046</v>
      </c>
      <c r="AS27" s="12">
        <f t="shared" si="5"/>
        <v>15717.627355927898</v>
      </c>
      <c r="AT27" s="12">
        <f t="shared" si="6"/>
        <v>15705.408200111624</v>
      </c>
      <c r="AU27" s="13">
        <f t="shared" si="7"/>
        <v>15718.311730767191</v>
      </c>
      <c r="AW27" s="12">
        <f t="shared" si="8"/>
        <v>17634.519252941562</v>
      </c>
      <c r="AX27" s="12">
        <f t="shared" si="9"/>
        <v>17580.358892695502</v>
      </c>
      <c r="AY27" s="12">
        <f t="shared" si="10"/>
        <v>17529.625003295831</v>
      </c>
      <c r="AZ27" s="13">
        <f t="shared" si="11"/>
        <v>17581.501049644299</v>
      </c>
    </row>
    <row r="28" spans="1:52">
      <c r="A28" s="2" t="s">
        <v>218</v>
      </c>
      <c r="B28" s="2">
        <v>14966</v>
      </c>
      <c r="C28" s="28" t="s">
        <v>746</v>
      </c>
      <c r="D28" s="28" t="s">
        <v>757</v>
      </c>
      <c r="E28" s="28" t="s">
        <v>195</v>
      </c>
      <c r="F28">
        <v>94.930999999999997</v>
      </c>
      <c r="G28">
        <v>4.1369999999999996</v>
      </c>
      <c r="H28">
        <v>3.9540000000000002</v>
      </c>
      <c r="I28">
        <v>94.983000000000004</v>
      </c>
      <c r="J28">
        <v>4.1429999999999998</v>
      </c>
      <c r="K28">
        <v>3.9609999999999999</v>
      </c>
      <c r="L28">
        <v>94.991</v>
      </c>
      <c r="M28">
        <v>4.1470000000000002</v>
      </c>
      <c r="N28">
        <v>3.964</v>
      </c>
      <c r="O28">
        <v>94.710999999999999</v>
      </c>
      <c r="P28">
        <v>9.74</v>
      </c>
      <c r="Q28">
        <v>9.7639999999999993</v>
      </c>
      <c r="R28">
        <v>94.712999999999994</v>
      </c>
      <c r="S28">
        <v>9.8190000000000008</v>
      </c>
      <c r="T28">
        <v>9.85</v>
      </c>
      <c r="U28">
        <v>94.713999999999999</v>
      </c>
      <c r="V28">
        <v>9.8949999999999996</v>
      </c>
      <c r="W28">
        <v>9.9290000000000003</v>
      </c>
      <c r="X28" s="9">
        <f t="shared" si="12"/>
        <v>2.2591944258826265E-2</v>
      </c>
      <c r="Y28" s="9">
        <f t="shared" si="13"/>
        <v>1.4029633350223465</v>
      </c>
      <c r="Z28" s="9">
        <f t="shared" si="14"/>
        <v>2.3599577893566714E-2</v>
      </c>
      <c r="AA28" s="9">
        <f t="shared" si="15"/>
        <v>1.0114410431213845</v>
      </c>
      <c r="AB28" s="9">
        <f t="shared" si="16"/>
        <v>2.2354117520162069E-2</v>
      </c>
      <c r="AC28" s="9">
        <f t="shared" si="17"/>
        <v>1.402195157595707</v>
      </c>
      <c r="AD28" s="9">
        <f t="shared" si="18"/>
        <v>2.3590407049704956E-2</v>
      </c>
      <c r="AE28" s="9">
        <f t="shared" si="19"/>
        <v>1.0079327399723332</v>
      </c>
      <c r="AF28" s="9">
        <f t="shared" si="20"/>
        <v>2.2317540347946099E-2</v>
      </c>
      <c r="AG28" s="9">
        <f t="shared" si="21"/>
        <v>1.4018663541867622</v>
      </c>
      <c r="AH28" s="9">
        <f t="shared" si="22"/>
        <v>2.3585821700394562E-2</v>
      </c>
      <c r="AI28" s="9">
        <f t="shared" si="23"/>
        <v>1.004584201457585</v>
      </c>
      <c r="AJ28" s="10">
        <f t="shared" si="24"/>
        <v>1.3973612561861599</v>
      </c>
      <c r="AK28" s="10">
        <f t="shared" si="25"/>
        <v>1.4017897980458023</v>
      </c>
      <c r="AL28" s="10">
        <f t="shared" si="26"/>
        <v>1.4062702266442806</v>
      </c>
      <c r="AM28" s="12">
        <f t="shared" si="27"/>
        <v>10754.271019499976</v>
      </c>
      <c r="AN28" s="12">
        <f t="shared" si="28"/>
        <v>10835.607702469202</v>
      </c>
      <c r="AO28" s="12">
        <f t="shared" si="29"/>
        <v>10919.216865322336</v>
      </c>
      <c r="AP28" s="13">
        <f t="shared" si="30"/>
        <v>10836.365195763838</v>
      </c>
      <c r="AR28" s="12">
        <f t="shared" si="4"/>
        <v>15572.318342057739</v>
      </c>
      <c r="AS28" s="12">
        <f t="shared" si="5"/>
        <v>15566.335321979705</v>
      </c>
      <c r="AT28" s="12">
        <f t="shared" si="6"/>
        <v>15563.038643986598</v>
      </c>
      <c r="AU28" s="13">
        <f t="shared" si="7"/>
        <v>15567.230769341346</v>
      </c>
      <c r="AW28" s="12">
        <f t="shared" si="8"/>
        <v>18944.951467848176</v>
      </c>
      <c r="AX28" s="12">
        <f t="shared" si="9"/>
        <v>18877.844655637058</v>
      </c>
      <c r="AY28" s="12">
        <f t="shared" si="10"/>
        <v>18813.713889051585</v>
      </c>
      <c r="AZ28" s="13">
        <f t="shared" si="11"/>
        <v>18878.836670845605</v>
      </c>
    </row>
    <row r="29" spans="1:52">
      <c r="A29" s="2" t="s">
        <v>219</v>
      </c>
      <c r="B29" s="2">
        <v>14967</v>
      </c>
      <c r="C29" s="28" t="s">
        <v>746</v>
      </c>
      <c r="D29" s="28" t="s">
        <v>757</v>
      </c>
      <c r="E29" s="28" t="s">
        <v>195</v>
      </c>
      <c r="F29">
        <v>88.700999999999993</v>
      </c>
      <c r="G29">
        <v>6.3289999999999997</v>
      </c>
      <c r="H29">
        <v>6.0620000000000003</v>
      </c>
      <c r="I29">
        <v>88.878</v>
      </c>
      <c r="J29">
        <v>6.3419999999999996</v>
      </c>
      <c r="K29">
        <v>6.0750000000000002</v>
      </c>
      <c r="L29">
        <v>89.093000000000004</v>
      </c>
      <c r="M29">
        <v>6.3550000000000004</v>
      </c>
      <c r="N29">
        <v>6.085</v>
      </c>
      <c r="O29">
        <v>91.704999999999998</v>
      </c>
      <c r="P29">
        <v>13.948</v>
      </c>
      <c r="Q29">
        <v>14.026</v>
      </c>
      <c r="R29">
        <v>91.768000000000001</v>
      </c>
      <c r="S29">
        <v>14.061</v>
      </c>
      <c r="T29">
        <v>14.138999999999999</v>
      </c>
      <c r="U29">
        <v>91.861999999999995</v>
      </c>
      <c r="V29">
        <v>14.166</v>
      </c>
      <c r="W29">
        <v>14.253</v>
      </c>
      <c r="X29" s="9">
        <f t="shared" si="12"/>
        <v>5.2071483978489937E-2</v>
      </c>
      <c r="Y29" s="9">
        <f t="shared" si="13"/>
        <v>1.2173840679683965</v>
      </c>
      <c r="Z29" s="9">
        <f t="shared" si="14"/>
        <v>3.7606984796595896E-2</v>
      </c>
      <c r="AA29" s="9">
        <f t="shared" si="15"/>
        <v>0.85548806129606114</v>
      </c>
      <c r="AB29" s="9">
        <f t="shared" si="16"/>
        <v>5.1205726780246354E-2</v>
      </c>
      <c r="AC29" s="9">
        <f t="shared" si="17"/>
        <v>1.2164537177296502</v>
      </c>
      <c r="AD29" s="9">
        <f t="shared" si="18"/>
        <v>3.7308733245302442E-2</v>
      </c>
      <c r="AE29" s="9">
        <f t="shared" si="19"/>
        <v>0.8519837917601274</v>
      </c>
      <c r="AF29" s="9">
        <f t="shared" si="20"/>
        <v>5.0156416959739963E-2</v>
      </c>
      <c r="AG29" s="9">
        <f t="shared" si="21"/>
        <v>1.2157394174339162</v>
      </c>
      <c r="AH29" s="9">
        <f t="shared" si="22"/>
        <v>3.6864103447723361E-2</v>
      </c>
      <c r="AI29" s="9">
        <f t="shared" si="23"/>
        <v>0.84875276253762932</v>
      </c>
      <c r="AJ29" s="10">
        <f t="shared" si="24"/>
        <v>1.4247946522707797</v>
      </c>
      <c r="AK29" s="10">
        <f t="shared" si="25"/>
        <v>1.4303224074070502</v>
      </c>
      <c r="AL29" s="10">
        <f t="shared" si="26"/>
        <v>1.4356438994735403</v>
      </c>
      <c r="AM29" s="12">
        <f t="shared" si="27"/>
        <v>9518.6948795469616</v>
      </c>
      <c r="AN29" s="12">
        <f t="shared" si="28"/>
        <v>9604.7615283268406</v>
      </c>
      <c r="AO29" s="12">
        <f t="shared" si="29"/>
        <v>9690.2797923467442</v>
      </c>
      <c r="AP29" s="13">
        <f t="shared" si="30"/>
        <v>9604.57873340685</v>
      </c>
      <c r="AR29" s="12">
        <f t="shared" si="4"/>
        <v>13146.185618827802</v>
      </c>
      <c r="AS29" s="12">
        <f t="shared" si="5"/>
        <v>13145.456928421638</v>
      </c>
      <c r="AT29" s="12">
        <f t="shared" si="6"/>
        <v>13149.236255494256</v>
      </c>
      <c r="AU29" s="13">
        <f t="shared" si="7"/>
        <v>13146.959600914566</v>
      </c>
      <c r="AW29" s="12">
        <f t="shared" si="8"/>
        <v>15685.429136324386</v>
      </c>
      <c r="AX29" s="12">
        <f t="shared" si="9"/>
        <v>15623.943708487996</v>
      </c>
      <c r="AY29" s="12">
        <f t="shared" si="10"/>
        <v>15570.505779697511</v>
      </c>
      <c r="AZ29" s="13">
        <f t="shared" si="11"/>
        <v>15626.626208169962</v>
      </c>
    </row>
    <row r="30" spans="1:52">
      <c r="A30" s="2" t="s">
        <v>220</v>
      </c>
      <c r="B30" s="2">
        <v>14968</v>
      </c>
      <c r="C30" s="28" t="s">
        <v>746</v>
      </c>
      <c r="D30" s="28" t="s">
        <v>757</v>
      </c>
      <c r="E30" s="28" t="s">
        <v>195</v>
      </c>
      <c r="F30">
        <v>82.311999999999998</v>
      </c>
      <c r="G30">
        <v>4.1349999999999998</v>
      </c>
      <c r="H30">
        <v>3.9729999999999999</v>
      </c>
      <c r="I30">
        <v>82.406999999999996</v>
      </c>
      <c r="J30">
        <v>4.1379999999999999</v>
      </c>
      <c r="K30">
        <v>3.9750000000000001</v>
      </c>
      <c r="L30">
        <v>82.497</v>
      </c>
      <c r="M30">
        <v>4.1429999999999998</v>
      </c>
      <c r="N30">
        <v>3.9780000000000002</v>
      </c>
      <c r="O30">
        <v>91.686999999999998</v>
      </c>
      <c r="P30">
        <v>10.667</v>
      </c>
      <c r="Q30">
        <v>10.722</v>
      </c>
      <c r="R30">
        <v>91.793999999999997</v>
      </c>
      <c r="S30">
        <v>10.802</v>
      </c>
      <c r="T30">
        <v>10.861000000000001</v>
      </c>
      <c r="U30">
        <v>91.911000000000001</v>
      </c>
      <c r="V30">
        <v>10.928000000000001</v>
      </c>
      <c r="W30">
        <v>10.994</v>
      </c>
      <c r="X30" s="9">
        <f t="shared" si="12"/>
        <v>8.4536845785566653E-2</v>
      </c>
      <c r="Y30" s="9">
        <f t="shared" si="13"/>
        <v>1.4008814349446372</v>
      </c>
      <c r="Z30" s="9">
        <f t="shared" si="14"/>
        <v>3.7692237159832727E-2</v>
      </c>
      <c r="AA30" s="9">
        <f t="shared" si="15"/>
        <v>0.97195770490925038</v>
      </c>
      <c r="AB30" s="9">
        <f t="shared" si="16"/>
        <v>8.4035895921187445E-2</v>
      </c>
      <c r="AC30" s="9">
        <f t="shared" si="17"/>
        <v>1.400662867007511</v>
      </c>
      <c r="AD30" s="9">
        <f t="shared" si="18"/>
        <v>3.7185704986675998E-2</v>
      </c>
      <c r="AE30" s="9">
        <f t="shared" si="19"/>
        <v>0.96649582705482528</v>
      </c>
      <c r="AF30" s="9">
        <f t="shared" si="20"/>
        <v>8.3561844263833396E-2</v>
      </c>
      <c r="AG30" s="9">
        <f t="shared" si="21"/>
        <v>1.4003352212115832</v>
      </c>
      <c r="AH30" s="9">
        <f t="shared" si="22"/>
        <v>3.6632508707282081E-2</v>
      </c>
      <c r="AI30" s="9">
        <f t="shared" si="23"/>
        <v>0.96145931366254267</v>
      </c>
      <c r="AJ30" s="10">
        <f t="shared" si="24"/>
        <v>1.4089620505080378</v>
      </c>
      <c r="AK30" s="10">
        <f t="shared" si="25"/>
        <v>1.4167788984760148</v>
      </c>
      <c r="AL30" s="10">
        <f t="shared" si="26"/>
        <v>1.4238053761984657</v>
      </c>
      <c r="AM30" s="12">
        <f t="shared" si="27"/>
        <v>10467.946913663051</v>
      </c>
      <c r="AN30" s="12">
        <f t="shared" si="28"/>
        <v>10611.446653591111</v>
      </c>
      <c r="AO30" s="12">
        <f t="shared" si="29"/>
        <v>10738.288691285541</v>
      </c>
      <c r="AP30" s="13">
        <f t="shared" si="30"/>
        <v>10605.8940861799</v>
      </c>
      <c r="AR30" s="12">
        <f t="shared" si="4"/>
        <v>14850.015819939565</v>
      </c>
      <c r="AS30" s="12">
        <f t="shared" si="5"/>
        <v>14853.20144179079</v>
      </c>
      <c r="AT30" s="12">
        <f t="shared" si="6"/>
        <v>14854.853083295771</v>
      </c>
      <c r="AU30" s="13">
        <f t="shared" si="7"/>
        <v>14852.690115008709</v>
      </c>
      <c r="AW30" s="12">
        <f t="shared" si="8"/>
        <v>17917.464054333122</v>
      </c>
      <c r="AX30" s="12">
        <f t="shared" si="9"/>
        <v>17822.429793530569</v>
      </c>
      <c r="AY30" s="12">
        <f t="shared" si="10"/>
        <v>17736.448157702936</v>
      </c>
      <c r="AZ30" s="13">
        <f t="shared" si="11"/>
        <v>17825.447335188877</v>
      </c>
    </row>
    <row r="31" spans="1:52">
      <c r="A31" s="2" t="s">
        <v>221</v>
      </c>
      <c r="B31" s="2">
        <v>14969</v>
      </c>
      <c r="C31" s="28" t="s">
        <v>746</v>
      </c>
      <c r="D31" s="28" t="s">
        <v>757</v>
      </c>
      <c r="E31" s="28" t="s">
        <v>195</v>
      </c>
      <c r="F31">
        <v>94.838999999999999</v>
      </c>
      <c r="G31">
        <v>5.6120000000000001</v>
      </c>
      <c r="H31">
        <v>5.4020000000000001</v>
      </c>
      <c r="I31">
        <v>94.840999999999994</v>
      </c>
      <c r="J31">
        <v>5.6120000000000001</v>
      </c>
      <c r="K31">
        <v>5.4020000000000001</v>
      </c>
      <c r="L31">
        <v>94.843000000000004</v>
      </c>
      <c r="M31">
        <v>5.6120000000000001</v>
      </c>
      <c r="N31">
        <v>5.4029999999999996</v>
      </c>
      <c r="O31">
        <v>94.701999999999998</v>
      </c>
      <c r="P31">
        <v>13.148</v>
      </c>
      <c r="Q31">
        <v>13.24</v>
      </c>
      <c r="R31">
        <v>94.727999999999994</v>
      </c>
      <c r="S31">
        <v>13.247999999999999</v>
      </c>
      <c r="T31">
        <v>13.342000000000001</v>
      </c>
      <c r="U31">
        <v>94.742000000000004</v>
      </c>
      <c r="V31">
        <v>13.342000000000001</v>
      </c>
      <c r="W31">
        <v>13.443</v>
      </c>
      <c r="X31" s="9">
        <f t="shared" si="12"/>
        <v>2.3013033951246525E-2</v>
      </c>
      <c r="Y31" s="9">
        <f t="shared" si="13"/>
        <v>1.2674454201485679</v>
      </c>
      <c r="Z31" s="9">
        <f t="shared" si="14"/>
        <v>2.3640849087624906E-2</v>
      </c>
      <c r="AA31" s="9">
        <f t="shared" si="15"/>
        <v>0.88114030459041326</v>
      </c>
      <c r="AB31" s="9">
        <f t="shared" si="16"/>
        <v>2.3003875484736196E-2</v>
      </c>
      <c r="AC31" s="9">
        <f t="shared" si="17"/>
        <v>1.2674454201485679</v>
      </c>
      <c r="AD31" s="9">
        <f t="shared" si="18"/>
        <v>2.3521631892878692E-2</v>
      </c>
      <c r="AE31" s="9">
        <f t="shared" si="19"/>
        <v>0.8778496805591951</v>
      </c>
      <c r="AF31" s="9">
        <f t="shared" si="20"/>
        <v>2.2994717211356895E-2</v>
      </c>
      <c r="AG31" s="9">
        <f t="shared" si="21"/>
        <v>1.2673650324608043</v>
      </c>
      <c r="AH31" s="9">
        <f t="shared" si="22"/>
        <v>2.3457451571374317E-2</v>
      </c>
      <c r="AI31" s="9">
        <f t="shared" si="23"/>
        <v>0.8747790636834355</v>
      </c>
      <c r="AJ31" s="10">
        <f t="shared" si="24"/>
        <v>1.4512340249448412</v>
      </c>
      <c r="AK31" s="10">
        <f t="shared" si="25"/>
        <v>1.4566319654452617</v>
      </c>
      <c r="AL31" s="10">
        <f t="shared" si="26"/>
        <v>1.4616923822270456</v>
      </c>
      <c r="AM31" s="12">
        <f t="shared" si="27"/>
        <v>10600.928317451124</v>
      </c>
      <c r="AN31" s="12">
        <f t="shared" si="28"/>
        <v>10688.067307470317</v>
      </c>
      <c r="AO31" s="12">
        <f t="shared" si="29"/>
        <v>10768.484139479911</v>
      </c>
      <c r="AP31" s="13">
        <f t="shared" si="30"/>
        <v>10685.826588133785</v>
      </c>
      <c r="AR31" s="12">
        <f t="shared" si="4"/>
        <v>14038.756093251364</v>
      </c>
      <c r="AS31" s="12">
        <f t="shared" si="5"/>
        <v>14038.8594122255</v>
      </c>
      <c r="AT31" s="12">
        <f t="shared" si="6"/>
        <v>14038.05585520923</v>
      </c>
      <c r="AU31" s="13">
        <f t="shared" si="7"/>
        <v>14038.557120228697</v>
      </c>
      <c r="AW31" s="12">
        <f t="shared" si="8"/>
        <v>16445.235536311528</v>
      </c>
      <c r="AX31" s="12">
        <f t="shared" si="9"/>
        <v>16384.413885554128</v>
      </c>
      <c r="AY31" s="12">
        <f t="shared" si="10"/>
        <v>16326.75605621975</v>
      </c>
      <c r="AZ31" s="13">
        <f t="shared" si="11"/>
        <v>16385.468492695134</v>
      </c>
    </row>
    <row r="32" spans="1:52">
      <c r="A32" s="2" t="s">
        <v>222</v>
      </c>
      <c r="B32" s="2">
        <v>14970</v>
      </c>
      <c r="C32" s="28" t="s">
        <v>747</v>
      </c>
      <c r="D32" s="28" t="s">
        <v>757</v>
      </c>
      <c r="E32" s="28" t="s">
        <v>760</v>
      </c>
      <c r="F32">
        <v>94.757000000000005</v>
      </c>
      <c r="G32">
        <v>0.99299999999999999</v>
      </c>
      <c r="H32">
        <v>0.92500000000000004</v>
      </c>
      <c r="I32">
        <v>94.781000000000006</v>
      </c>
      <c r="J32">
        <v>0.995</v>
      </c>
      <c r="K32">
        <v>0.92600000000000005</v>
      </c>
      <c r="L32">
        <v>94.777000000000001</v>
      </c>
      <c r="M32">
        <v>0.996</v>
      </c>
      <c r="N32">
        <v>0.92800000000000005</v>
      </c>
      <c r="O32">
        <v>94.463999999999999</v>
      </c>
      <c r="P32">
        <v>3.8239999999999998</v>
      </c>
      <c r="Q32">
        <v>3.859</v>
      </c>
      <c r="R32">
        <v>94.453000000000003</v>
      </c>
      <c r="S32">
        <v>3.859</v>
      </c>
      <c r="T32">
        <v>3.8969999999999998</v>
      </c>
      <c r="U32">
        <v>94.471999999999994</v>
      </c>
      <c r="V32">
        <v>3.8940000000000001</v>
      </c>
      <c r="W32">
        <v>3.9350000000000001</v>
      </c>
      <c r="X32" s="9">
        <f t="shared" si="12"/>
        <v>2.3388697464575295E-2</v>
      </c>
      <c r="Y32" s="9">
        <f t="shared" si="13"/>
        <v>2.0338582672609675</v>
      </c>
      <c r="Z32" s="9">
        <f t="shared" si="14"/>
        <v>2.4733668529090053E-2</v>
      </c>
      <c r="AA32" s="9">
        <f t="shared" si="15"/>
        <v>1.4174821163959377</v>
      </c>
      <c r="AB32" s="9">
        <f t="shared" si="16"/>
        <v>2.3278713528674472E-2</v>
      </c>
      <c r="AC32" s="9">
        <f t="shared" si="17"/>
        <v>2.0333890133180654</v>
      </c>
      <c r="AD32" s="9">
        <f t="shared" si="18"/>
        <v>2.4784243536170803E-2</v>
      </c>
      <c r="AE32" s="9">
        <f t="shared" si="19"/>
        <v>1.4135252214286034</v>
      </c>
      <c r="AF32" s="9">
        <f t="shared" si="20"/>
        <v>2.3297042250520796E-2</v>
      </c>
      <c r="AG32" s="9">
        <f t="shared" si="21"/>
        <v>2.0324520237811381</v>
      </c>
      <c r="AH32" s="9">
        <f t="shared" si="22"/>
        <v>2.4696890404674418E-2</v>
      </c>
      <c r="AI32" s="9">
        <f t="shared" si="23"/>
        <v>1.4096040528159872</v>
      </c>
      <c r="AJ32" s="10">
        <f t="shared" si="24"/>
        <v>1.4435266992224294</v>
      </c>
      <c r="AK32" s="10">
        <f t="shared" si="25"/>
        <v>1.4474335616134513</v>
      </c>
      <c r="AL32" s="10">
        <f t="shared" si="26"/>
        <v>1.4507506611724095</v>
      </c>
      <c r="AM32" s="12">
        <f t="shared" si="27"/>
        <v>16923.90803232068</v>
      </c>
      <c r="AN32" s="12">
        <f t="shared" si="28"/>
        <v>17023.858962506081</v>
      </c>
      <c r="AO32" s="12">
        <f t="shared" si="29"/>
        <v>17102.722094318873</v>
      </c>
      <c r="AP32" s="13">
        <f t="shared" si="30"/>
        <v>17016.829696381876</v>
      </c>
      <c r="AR32" s="12">
        <f t="shared" si="4"/>
        <v>22680.61506300285</v>
      </c>
      <c r="AS32" s="12">
        <f t="shared" si="5"/>
        <v>22676.562047301995</v>
      </c>
      <c r="AT32" s="12">
        <f t="shared" si="6"/>
        <v>22665.78486071065</v>
      </c>
      <c r="AU32" s="13">
        <f t="shared" si="7"/>
        <v>22674.320657005166</v>
      </c>
      <c r="AW32" s="12">
        <f t="shared" si="8"/>
        <v>26710.309984480373</v>
      </c>
      <c r="AX32" s="12">
        <f t="shared" si="9"/>
        <v>26633.454206659138</v>
      </c>
      <c r="AY32" s="12">
        <f t="shared" si="10"/>
        <v>26559.928797184901</v>
      </c>
      <c r="AZ32" s="13">
        <f t="shared" si="11"/>
        <v>26634.564329441473</v>
      </c>
    </row>
    <row r="33" spans="1:52">
      <c r="A33" s="2" t="s">
        <v>223</v>
      </c>
      <c r="B33" s="2">
        <v>14971</v>
      </c>
      <c r="C33" s="28" t="s">
        <v>747</v>
      </c>
      <c r="D33" s="28" t="s">
        <v>757</v>
      </c>
      <c r="E33" s="28" t="s">
        <v>760</v>
      </c>
      <c r="F33">
        <v>94.882000000000005</v>
      </c>
      <c r="G33">
        <v>0.79700000000000004</v>
      </c>
      <c r="H33">
        <v>0.746</v>
      </c>
      <c r="I33">
        <v>94.903999999999996</v>
      </c>
      <c r="J33">
        <v>0.79800000000000004</v>
      </c>
      <c r="K33">
        <v>0.746</v>
      </c>
      <c r="L33">
        <v>93.97</v>
      </c>
      <c r="M33">
        <v>0.79800000000000004</v>
      </c>
      <c r="N33">
        <v>0.746</v>
      </c>
      <c r="O33">
        <v>94.566000000000003</v>
      </c>
      <c r="P33">
        <v>2.9020000000000001</v>
      </c>
      <c r="Q33">
        <v>2.9209999999999998</v>
      </c>
      <c r="R33">
        <v>94.558999999999997</v>
      </c>
      <c r="S33">
        <v>2.9430000000000001</v>
      </c>
      <c r="T33">
        <v>2.9649999999999999</v>
      </c>
      <c r="U33">
        <v>94.570999999999998</v>
      </c>
      <c r="V33">
        <v>2.9830000000000001</v>
      </c>
      <c r="W33">
        <v>3.008</v>
      </c>
      <c r="X33" s="9">
        <f t="shared" si="12"/>
        <v>2.2816169470860993E-2</v>
      </c>
      <c r="Y33" s="9">
        <f t="shared" si="13"/>
        <v>2.1272611725273314</v>
      </c>
      <c r="Z33" s="9">
        <f t="shared" si="14"/>
        <v>2.4264980580579482E-2</v>
      </c>
      <c r="AA33" s="9">
        <f t="shared" si="15"/>
        <v>1.537302591898283</v>
      </c>
      <c r="AB33" s="9">
        <f t="shared" si="16"/>
        <v>2.2715482606238024E-2</v>
      </c>
      <c r="AC33" s="9">
        <f t="shared" si="17"/>
        <v>2.1272611725273314</v>
      </c>
      <c r="AD33" s="9">
        <f t="shared" si="18"/>
        <v>2.4297129279849453E-2</v>
      </c>
      <c r="AE33" s="9">
        <f t="shared" si="19"/>
        <v>1.5312097379003891</v>
      </c>
      <c r="AF33" s="9">
        <f t="shared" si="20"/>
        <v>2.7010773144651209E-2</v>
      </c>
      <c r="AG33" s="9">
        <f t="shared" si="21"/>
        <v>2.1272611725273314</v>
      </c>
      <c r="AH33" s="9">
        <f t="shared" si="22"/>
        <v>2.424201868089812E-2</v>
      </c>
      <c r="AI33" s="9">
        <f t="shared" si="23"/>
        <v>1.5253467466379373</v>
      </c>
      <c r="AJ33" s="10">
        <f t="shared" si="24"/>
        <v>1.3908742170815638</v>
      </c>
      <c r="AK33" s="10">
        <f t="shared" si="25"/>
        <v>1.3965943863510706</v>
      </c>
      <c r="AL33" s="10">
        <f t="shared" si="26"/>
        <v>1.3991364894580414</v>
      </c>
      <c r="AM33" s="12">
        <f t="shared" si="27"/>
        <v>16202.982142098623</v>
      </c>
      <c r="AN33" s="12">
        <f t="shared" si="28"/>
        <v>16373.549399459593</v>
      </c>
      <c r="AO33" s="12">
        <f t="shared" si="29"/>
        <v>16414.990326859981</v>
      </c>
      <c r="AP33" s="13">
        <f t="shared" si="30"/>
        <v>16330.507289472733</v>
      </c>
      <c r="AR33" s="12">
        <f t="shared" si="4"/>
        <v>23740.775663875116</v>
      </c>
      <c r="AS33" s="12">
        <f t="shared" si="5"/>
        <v>23741.911537828506</v>
      </c>
      <c r="AT33" s="12">
        <f t="shared" si="6"/>
        <v>23693.455280271035</v>
      </c>
      <c r="AU33" s="13">
        <f t="shared" si="7"/>
        <v>23725.380827324887</v>
      </c>
      <c r="AW33" s="12">
        <f t="shared" si="8"/>
        <v>29017.231129118652</v>
      </c>
      <c r="AX33" s="12">
        <f t="shared" si="9"/>
        <v>28899.765034686741</v>
      </c>
      <c r="AY33" s="12">
        <f t="shared" si="10"/>
        <v>28788.380747658772</v>
      </c>
      <c r="AZ33" s="13">
        <f t="shared" si="11"/>
        <v>28901.792303821388</v>
      </c>
    </row>
    <row r="34" spans="1:52">
      <c r="A34" s="2" t="s">
        <v>224</v>
      </c>
      <c r="B34" s="2">
        <v>14972</v>
      </c>
      <c r="C34" s="28" t="s">
        <v>747</v>
      </c>
      <c r="D34" s="28" t="s">
        <v>757</v>
      </c>
      <c r="E34" s="28" t="s">
        <v>760</v>
      </c>
      <c r="F34">
        <v>93.578000000000003</v>
      </c>
      <c r="G34">
        <v>2.609</v>
      </c>
      <c r="H34">
        <v>2.484</v>
      </c>
      <c r="I34">
        <v>94.53</v>
      </c>
      <c r="J34">
        <v>2.6280000000000001</v>
      </c>
      <c r="K34">
        <v>2.5049999999999999</v>
      </c>
      <c r="L34">
        <v>94.698999999999998</v>
      </c>
      <c r="M34">
        <v>2.6440000000000001</v>
      </c>
      <c r="N34">
        <v>2.5150000000000001</v>
      </c>
      <c r="O34">
        <v>94.753</v>
      </c>
      <c r="P34">
        <v>7.0739999999999998</v>
      </c>
      <c r="Q34">
        <v>7.1139999999999999</v>
      </c>
      <c r="R34">
        <v>94.745999999999995</v>
      </c>
      <c r="S34">
        <v>7.1470000000000002</v>
      </c>
      <c r="T34">
        <v>7.1950000000000003</v>
      </c>
      <c r="U34">
        <v>94.754000000000005</v>
      </c>
      <c r="V34">
        <v>7.22</v>
      </c>
      <c r="W34">
        <v>7.2690000000000001</v>
      </c>
      <c r="X34" s="9">
        <f t="shared" si="12"/>
        <v>2.882624102293363E-2</v>
      </c>
      <c r="Y34" s="9">
        <f t="shared" si="13"/>
        <v>1.6048484084954575</v>
      </c>
      <c r="Z34" s="9">
        <f t="shared" si="14"/>
        <v>2.3407030828808031E-2</v>
      </c>
      <c r="AA34" s="9">
        <f t="shared" si="15"/>
        <v>1.1503349445212672</v>
      </c>
      <c r="AB34" s="9">
        <f t="shared" si="16"/>
        <v>2.4430342106337901E-2</v>
      </c>
      <c r="AC34" s="9">
        <f t="shared" si="17"/>
        <v>1.6011922697967356</v>
      </c>
      <c r="AD34" s="9">
        <f t="shared" si="18"/>
        <v>2.3439116078595165E-2</v>
      </c>
      <c r="AE34" s="9">
        <f t="shared" si="19"/>
        <v>1.1458762178988329</v>
      </c>
      <c r="AF34" s="9">
        <f t="shared" si="20"/>
        <v>2.3654607023916877E-2</v>
      </c>
      <c r="AG34" s="9">
        <f t="shared" si="21"/>
        <v>1.5994620106080537</v>
      </c>
      <c r="AH34" s="9">
        <f t="shared" si="22"/>
        <v>2.340244741519365E-2</v>
      </c>
      <c r="AI34" s="9">
        <f t="shared" si="23"/>
        <v>1.1414628024303608</v>
      </c>
      <c r="AJ34" s="10">
        <f t="shared" si="24"/>
        <v>1.3985119618774688</v>
      </c>
      <c r="AK34" s="10">
        <f t="shared" si="25"/>
        <v>1.4047664008374179</v>
      </c>
      <c r="AL34" s="10">
        <f t="shared" si="26"/>
        <v>1.4094117518036493</v>
      </c>
      <c r="AM34" s="12">
        <f t="shared" si="27"/>
        <v>12303.982459068937</v>
      </c>
      <c r="AN34" s="12">
        <f t="shared" si="28"/>
        <v>12447.286156913497</v>
      </c>
      <c r="AO34" s="12">
        <f t="shared" si="29"/>
        <v>12541.045913808099</v>
      </c>
      <c r="AP34" s="13">
        <f t="shared" si="30"/>
        <v>12430.771509930177</v>
      </c>
      <c r="AR34" s="12">
        <f t="shared" si="4"/>
        <v>17779.504175645776</v>
      </c>
      <c r="AS34" s="12">
        <f t="shared" si="5"/>
        <v>17787.849597527602</v>
      </c>
      <c r="AT34" s="12">
        <f t="shared" si="6"/>
        <v>17777.081369971362</v>
      </c>
      <c r="AU34" s="13">
        <f t="shared" si="7"/>
        <v>17781.478381048248</v>
      </c>
      <c r="AW34" s="12">
        <f t="shared" si="8"/>
        <v>21612.369377249561</v>
      </c>
      <c r="AX34" s="12">
        <f t="shared" si="9"/>
        <v>21526.244005957469</v>
      </c>
      <c r="AY34" s="12">
        <f t="shared" si="10"/>
        <v>21442.306189285646</v>
      </c>
      <c r="AZ34" s="13">
        <f t="shared" si="11"/>
        <v>21526.973190830893</v>
      </c>
    </row>
    <row r="35" spans="1:52">
      <c r="A35" s="2" t="s">
        <v>225</v>
      </c>
      <c r="B35" s="2">
        <v>14973</v>
      </c>
      <c r="C35" s="28" t="s">
        <v>747</v>
      </c>
      <c r="D35" s="28" t="s">
        <v>757</v>
      </c>
      <c r="E35" s="28" t="s">
        <v>760</v>
      </c>
      <c r="F35">
        <v>94.289000000000001</v>
      </c>
      <c r="G35">
        <v>1.1890000000000001</v>
      </c>
      <c r="H35">
        <v>1.111</v>
      </c>
      <c r="I35">
        <v>94.364999999999995</v>
      </c>
      <c r="J35">
        <v>1.1919999999999999</v>
      </c>
      <c r="K35">
        <v>1.1120000000000001</v>
      </c>
      <c r="L35">
        <v>94.376999999999995</v>
      </c>
      <c r="M35">
        <v>1.1950000000000001</v>
      </c>
      <c r="N35">
        <v>1.1140000000000001</v>
      </c>
      <c r="O35">
        <v>94.159000000000006</v>
      </c>
      <c r="P35">
        <v>4.0179999999999998</v>
      </c>
      <c r="Q35">
        <v>4.03</v>
      </c>
      <c r="R35">
        <v>94.153999999999996</v>
      </c>
      <c r="S35">
        <v>4.077</v>
      </c>
      <c r="T35">
        <v>4.0910000000000002</v>
      </c>
      <c r="U35">
        <v>94.16</v>
      </c>
      <c r="V35">
        <v>4.1340000000000003</v>
      </c>
      <c r="W35">
        <v>4.1500000000000004</v>
      </c>
      <c r="X35" s="9">
        <f t="shared" si="12"/>
        <v>2.5538970231416921E-2</v>
      </c>
      <c r="Y35" s="9">
        <f t="shared" si="13"/>
        <v>1.9542859410591324</v>
      </c>
      <c r="Z35" s="9">
        <f t="shared" si="14"/>
        <v>2.613816249244745E-2</v>
      </c>
      <c r="AA35" s="9">
        <f t="shared" si="15"/>
        <v>1.3959900675877697</v>
      </c>
      <c r="AB35" s="9">
        <f t="shared" si="16"/>
        <v>2.5189055759312479E-2</v>
      </c>
      <c r="AC35" s="9">
        <f t="shared" si="17"/>
        <v>1.9538952127539613</v>
      </c>
      <c r="AD35" s="9">
        <f t="shared" si="18"/>
        <v>2.6161224866367797E-2</v>
      </c>
      <c r="AE35" s="9">
        <f t="shared" si="19"/>
        <v>1.3896592885478432</v>
      </c>
      <c r="AF35" s="9">
        <f t="shared" si="20"/>
        <v>2.5133831868605995E-2</v>
      </c>
      <c r="AG35" s="9">
        <f t="shared" si="21"/>
        <v>1.9531148091622899</v>
      </c>
      <c r="AH35" s="9">
        <f t="shared" si="22"/>
        <v>2.6133550164621735E-2</v>
      </c>
      <c r="AI35" s="9">
        <f t="shared" si="23"/>
        <v>1.3836295277087305</v>
      </c>
      <c r="AJ35" s="10">
        <f t="shared" si="24"/>
        <v>1.4079967065443488</v>
      </c>
      <c r="AK35" s="10">
        <f t="shared" si="25"/>
        <v>1.4145279765099916</v>
      </c>
      <c r="AL35" s="10">
        <f t="shared" si="26"/>
        <v>1.4202480222310925</v>
      </c>
      <c r="AM35" s="12">
        <f t="shared" si="27"/>
        <v>15312.231290759841</v>
      </c>
      <c r="AN35" s="12">
        <f t="shared" si="28"/>
        <v>15485.191376451734</v>
      </c>
      <c r="AO35" s="12">
        <f t="shared" si="29"/>
        <v>15629.764511567884</v>
      </c>
      <c r="AP35" s="13">
        <f t="shared" si="30"/>
        <v>15475.729059593154</v>
      </c>
      <c r="AR35" s="12">
        <f t="shared" si="4"/>
        <v>21758.68178084707</v>
      </c>
      <c r="AS35" s="12">
        <f t="shared" si="5"/>
        <v>21758.221349686632</v>
      </c>
      <c r="AT35" s="12">
        <f t="shared" si="6"/>
        <v>21750.04041429911</v>
      </c>
      <c r="AU35" s="13">
        <f t="shared" si="7"/>
        <v>21755.647848277604</v>
      </c>
      <c r="AW35" s="12">
        <f t="shared" si="8"/>
        <v>26271.197123908129</v>
      </c>
      <c r="AX35" s="12">
        <f t="shared" si="9"/>
        <v>26149.342330951065</v>
      </c>
      <c r="AY35" s="12">
        <f t="shared" si="10"/>
        <v>26034.23354621097</v>
      </c>
      <c r="AZ35" s="13">
        <f t="shared" si="11"/>
        <v>26151.591000356722</v>
      </c>
    </row>
    <row r="36" spans="1:52">
      <c r="A36" s="4" t="s">
        <v>226</v>
      </c>
      <c r="B36" s="2">
        <v>14974</v>
      </c>
      <c r="C36" s="28" t="s">
        <v>747</v>
      </c>
      <c r="D36" s="28" t="s">
        <v>757</v>
      </c>
      <c r="E36" s="28" t="s">
        <v>760</v>
      </c>
      <c r="F36">
        <v>23.378</v>
      </c>
      <c r="G36">
        <v>0.33700000000000002</v>
      </c>
      <c r="H36">
        <v>0.32</v>
      </c>
      <c r="I36">
        <v>26.344000000000001</v>
      </c>
      <c r="J36">
        <v>0.38100000000000001</v>
      </c>
      <c r="K36">
        <v>0.36</v>
      </c>
      <c r="L36">
        <v>29.535</v>
      </c>
      <c r="M36">
        <v>0.42399999999999999</v>
      </c>
      <c r="N36">
        <v>0.40300000000000002</v>
      </c>
      <c r="O36">
        <v>68.097999999999999</v>
      </c>
      <c r="P36">
        <v>1.9179999999999999</v>
      </c>
      <c r="Q36">
        <v>1.871</v>
      </c>
      <c r="R36">
        <v>70.382999999999996</v>
      </c>
      <c r="S36">
        <v>1.982</v>
      </c>
      <c r="T36">
        <v>1.9319999999999999</v>
      </c>
      <c r="U36">
        <v>72.456000000000003</v>
      </c>
      <c r="V36">
        <v>2.04</v>
      </c>
      <c r="W36">
        <v>1.9870000000000001</v>
      </c>
      <c r="X36" s="9">
        <f t="shared" si="12"/>
        <v>0.63119264570270162</v>
      </c>
      <c r="Y36" s="9">
        <f t="shared" si="13"/>
        <v>2.4948500216800942</v>
      </c>
      <c r="Z36" s="9">
        <f t="shared" si="14"/>
        <v>0.16686564288484576</v>
      </c>
      <c r="AA36" s="9">
        <f t="shared" si="15"/>
        <v>1.7171513971653551</v>
      </c>
      <c r="AB36" s="9">
        <f t="shared" si="16"/>
        <v>0.57931828229614857</v>
      </c>
      <c r="AC36" s="9">
        <f t="shared" si="17"/>
        <v>2.4436974992327127</v>
      </c>
      <c r="AD36" s="9">
        <f t="shared" si="18"/>
        <v>0.15253222576910919</v>
      </c>
      <c r="AE36" s="9">
        <f t="shared" si="19"/>
        <v>1.7028963498507435</v>
      </c>
      <c r="AF36" s="9">
        <f t="shared" si="20"/>
        <v>0.52966302480620053</v>
      </c>
      <c r="AG36" s="9">
        <f t="shared" si="21"/>
        <v>2.3946949538588904</v>
      </c>
      <c r="AH36" s="9">
        <f t="shared" si="22"/>
        <v>0.13992564526529624</v>
      </c>
      <c r="AI36" s="9">
        <f t="shared" si="23"/>
        <v>1.6903698325741012</v>
      </c>
      <c r="AJ36" s="10">
        <f t="shared" si="24"/>
        <v>1.2021379741325946</v>
      </c>
      <c r="AK36" s="10">
        <f t="shared" si="25"/>
        <v>1.2025428013828288</v>
      </c>
      <c r="AL36" s="10">
        <f t="shared" si="26"/>
        <v>1.2029016873480192</v>
      </c>
      <c r="AM36" s="12">
        <f t="shared" si="27"/>
        <v>8585.5450255141841</v>
      </c>
      <c r="AN36" s="12">
        <f t="shared" si="28"/>
        <v>8603.1744157254398</v>
      </c>
      <c r="AO36" s="12">
        <f t="shared" si="29"/>
        <v>8618.8634650187705</v>
      </c>
      <c r="AP36" s="13">
        <f t="shared" si="30"/>
        <v>8602.5276354194648</v>
      </c>
      <c r="AR36" s="12">
        <f t="shared" si="4"/>
        <v>21024.389619659818</v>
      </c>
      <c r="AS36" s="12">
        <f t="shared" si="5"/>
        <v>21032.532889857805</v>
      </c>
      <c r="AT36" s="12">
        <f t="shared" si="6"/>
        <v>21039.896300115393</v>
      </c>
      <c r="AU36" s="13">
        <f t="shared" si="7"/>
        <v>21032.272936544337</v>
      </c>
      <c r="AW36" s="12">
        <f t="shared" si="8"/>
        <v>29731.58083556177</v>
      </c>
      <c r="AX36" s="12">
        <f t="shared" si="9"/>
        <v>29733.083821750461</v>
      </c>
      <c r="AY36" s="12">
        <f t="shared" si="10"/>
        <v>29734.619284683031</v>
      </c>
      <c r="AZ36" s="13">
        <f t="shared" si="11"/>
        <v>29733.094647331756</v>
      </c>
    </row>
    <row r="37" spans="1:52">
      <c r="A37" s="2" t="s">
        <v>227</v>
      </c>
      <c r="B37" s="2">
        <v>14975</v>
      </c>
      <c r="C37" s="28" t="s">
        <v>748</v>
      </c>
      <c r="D37" s="28" t="s">
        <v>758</v>
      </c>
      <c r="E37" s="28" t="s">
        <v>196</v>
      </c>
      <c r="F37">
        <v>78.605999999999995</v>
      </c>
      <c r="G37">
        <v>49.503</v>
      </c>
      <c r="H37">
        <v>49.378999999999998</v>
      </c>
      <c r="I37">
        <v>79.738</v>
      </c>
      <c r="J37">
        <v>50.081000000000003</v>
      </c>
      <c r="K37">
        <v>49.966000000000001</v>
      </c>
      <c r="L37">
        <v>80.38</v>
      </c>
      <c r="M37">
        <v>50.564999999999998</v>
      </c>
      <c r="N37">
        <v>50.447000000000003</v>
      </c>
      <c r="O37">
        <v>95.052999999999997</v>
      </c>
      <c r="P37">
        <v>63.207999999999998</v>
      </c>
      <c r="Q37">
        <v>63.195999999999998</v>
      </c>
      <c r="R37">
        <v>95.215999999999994</v>
      </c>
      <c r="S37">
        <v>63.408999999999999</v>
      </c>
      <c r="T37">
        <v>63.405000000000001</v>
      </c>
      <c r="U37">
        <v>95.447000000000003</v>
      </c>
      <c r="V37">
        <v>63.631</v>
      </c>
      <c r="W37">
        <v>63.628999999999998</v>
      </c>
      <c r="X37" s="9">
        <f t="shared" si="12"/>
        <v>0.10454430297535383</v>
      </c>
      <c r="Y37" s="9">
        <f t="shared" si="13"/>
        <v>0.30645770944012213</v>
      </c>
      <c r="Z37" s="9">
        <f t="shared" si="14"/>
        <v>2.2034171666658841E-2</v>
      </c>
      <c r="AA37" s="9">
        <f t="shared" si="15"/>
        <v>0.1992279512116365</v>
      </c>
      <c r="AB37" s="9">
        <f t="shared" si="16"/>
        <v>9.8334661573759224E-2</v>
      </c>
      <c r="AC37" s="9">
        <f t="shared" si="17"/>
        <v>0.30132541636610155</v>
      </c>
      <c r="AD37" s="9">
        <f t="shared" si="18"/>
        <v>2.129006707928079E-2</v>
      </c>
      <c r="AE37" s="9">
        <f t="shared" si="19"/>
        <v>0.19784909585745469</v>
      </c>
      <c r="AF37" s="9">
        <f t="shared" si="20"/>
        <v>9.485199814398397E-2</v>
      </c>
      <c r="AG37" s="9">
        <f t="shared" si="21"/>
        <v>0.2971646554366863</v>
      </c>
      <c r="AH37" s="9">
        <f t="shared" si="22"/>
        <v>2.0237717389968626E-2</v>
      </c>
      <c r="AI37" s="9">
        <f t="shared" si="23"/>
        <v>0.19633125150730416</v>
      </c>
      <c r="AJ37" s="10">
        <f t="shared" si="24"/>
        <v>1.1395061778312368</v>
      </c>
      <c r="AK37" s="10">
        <f t="shared" si="25"/>
        <v>1.149704754251774</v>
      </c>
      <c r="AL37" s="10">
        <f t="shared" si="26"/>
        <v>1.1488931624138814</v>
      </c>
      <c r="AM37" s="12">
        <f t="shared" si="27"/>
        <v>677.25172044793874</v>
      </c>
      <c r="AN37" s="12">
        <f t="shared" si="28"/>
        <v>724.15866046799272</v>
      </c>
      <c r="AO37" s="12">
        <f t="shared" si="29"/>
        <v>718.33391081389277</v>
      </c>
      <c r="AP37" s="13">
        <f t="shared" si="30"/>
        <v>706.581430576608</v>
      </c>
      <c r="AR37" s="12">
        <f t="shared" si="4"/>
        <v>2277.8361418078193</v>
      </c>
      <c r="AS37" s="12">
        <f t="shared" si="5"/>
        <v>2289.9899804301822</v>
      </c>
      <c r="AT37" s="12">
        <f t="shared" si="6"/>
        <v>2282.3401912488039</v>
      </c>
      <c r="AU37" s="13">
        <f t="shared" si="7"/>
        <v>2283.3887711622683</v>
      </c>
      <c r="AW37" s="12">
        <f t="shared" si="8"/>
        <v>3398.2452367597357</v>
      </c>
      <c r="AX37" s="12">
        <f t="shared" si="9"/>
        <v>3386.0719044037146</v>
      </c>
      <c r="AY37" s="12">
        <f t="shared" si="10"/>
        <v>3377.1445875532409</v>
      </c>
      <c r="AZ37" s="13">
        <f t="shared" si="11"/>
        <v>3387.1539095722305</v>
      </c>
    </row>
    <row r="38" spans="1:52">
      <c r="A38" s="2" t="s">
        <v>228</v>
      </c>
      <c r="B38" s="2">
        <v>14976</v>
      </c>
      <c r="C38" s="28" t="s">
        <v>748</v>
      </c>
      <c r="D38" s="28" t="s">
        <v>758</v>
      </c>
      <c r="E38" s="28" t="s">
        <v>196</v>
      </c>
      <c r="F38">
        <v>92.852999999999994</v>
      </c>
      <c r="G38">
        <v>46.683</v>
      </c>
      <c r="H38">
        <v>46.472000000000001</v>
      </c>
      <c r="I38">
        <v>93.289000000000001</v>
      </c>
      <c r="J38">
        <v>46.887</v>
      </c>
      <c r="K38">
        <v>46.674999999999997</v>
      </c>
      <c r="L38">
        <v>93.62</v>
      </c>
      <c r="M38">
        <v>47.095999999999997</v>
      </c>
      <c r="N38">
        <v>46.889000000000003</v>
      </c>
      <c r="O38">
        <v>97.957999999999998</v>
      </c>
      <c r="P38">
        <v>55.307000000000002</v>
      </c>
      <c r="Q38">
        <v>55.436999999999998</v>
      </c>
      <c r="R38">
        <v>98.135000000000005</v>
      </c>
      <c r="S38">
        <v>55.488999999999997</v>
      </c>
      <c r="T38">
        <v>55.597999999999999</v>
      </c>
      <c r="U38">
        <v>98.215000000000003</v>
      </c>
      <c r="V38">
        <v>55.615000000000002</v>
      </c>
      <c r="W38">
        <v>55.756</v>
      </c>
      <c r="X38" s="9">
        <f t="shared" si="12"/>
        <v>3.2204060018999232E-2</v>
      </c>
      <c r="Y38" s="9">
        <f t="shared" si="13"/>
        <v>0.33280863653182768</v>
      </c>
      <c r="Z38" s="9">
        <f t="shared" si="14"/>
        <v>8.960090409621365E-3</v>
      </c>
      <c r="AA38" s="9">
        <f t="shared" si="15"/>
        <v>0.25721989818932323</v>
      </c>
      <c r="AB38" s="9">
        <f t="shared" si="16"/>
        <v>3.016956226571375E-2</v>
      </c>
      <c r="AC38" s="9">
        <f t="shared" si="17"/>
        <v>0.33091567337888411</v>
      </c>
      <c r="AD38" s="9">
        <f t="shared" si="18"/>
        <v>8.1760731915316298E-3</v>
      </c>
      <c r="AE38" s="9">
        <f t="shared" si="19"/>
        <v>0.25579310179234377</v>
      </c>
      <c r="AF38" s="9">
        <f t="shared" si="20"/>
        <v>2.8631363208576673E-2</v>
      </c>
      <c r="AG38" s="9">
        <f t="shared" si="21"/>
        <v>0.32892902934502699</v>
      </c>
      <c r="AH38" s="9">
        <f t="shared" si="22"/>
        <v>7.8221790181190222E-3</v>
      </c>
      <c r="AI38" s="9">
        <f t="shared" si="23"/>
        <v>0.25480805844234478</v>
      </c>
      <c r="AJ38" s="10">
        <f t="shared" si="24"/>
        <v>1.2108467302914201</v>
      </c>
      <c r="AK38" s="10">
        <f t="shared" si="25"/>
        <v>1.214561505775956</v>
      </c>
      <c r="AL38" s="10">
        <f t="shared" si="26"/>
        <v>1.2158495329227126</v>
      </c>
      <c r="AM38" s="12">
        <f t="shared" si="27"/>
        <v>1434.1067847014144</v>
      </c>
      <c r="AN38" s="12">
        <f t="shared" si="28"/>
        <v>1455.5948863656981</v>
      </c>
      <c r="AO38" s="12">
        <f t="shared" si="29"/>
        <v>1460.6004932097676</v>
      </c>
      <c r="AP38" s="13">
        <f t="shared" si="30"/>
        <v>1450.1007214256267</v>
      </c>
      <c r="AR38" s="12">
        <f t="shared" si="4"/>
        <v>3391.1961605839792</v>
      </c>
      <c r="AS38" s="12">
        <f t="shared" si="5"/>
        <v>3392.7928481621825</v>
      </c>
      <c r="AT38" s="12">
        <f t="shared" si="6"/>
        <v>3387.733827102265</v>
      </c>
      <c r="AU38" s="13">
        <f t="shared" si="7"/>
        <v>3390.5742786161422</v>
      </c>
      <c r="AW38" s="12">
        <f t="shared" si="8"/>
        <v>4761.1587237017739</v>
      </c>
      <c r="AX38" s="12">
        <f t="shared" si="9"/>
        <v>4748.8314214197217</v>
      </c>
      <c r="AY38" s="12">
        <f t="shared" si="10"/>
        <v>4736.727160827013</v>
      </c>
      <c r="AZ38" s="13">
        <f t="shared" si="11"/>
        <v>4748.9057686495025</v>
      </c>
    </row>
    <row r="39" spans="1:52">
      <c r="A39" s="3" t="s">
        <v>229</v>
      </c>
      <c r="B39" s="3">
        <v>14977</v>
      </c>
      <c r="C39" s="28" t="s">
        <v>748</v>
      </c>
      <c r="D39" s="28" t="s">
        <v>758</v>
      </c>
      <c r="E39" s="28" t="s">
        <v>196</v>
      </c>
      <c r="F39">
        <v>87.266999999999996</v>
      </c>
      <c r="G39">
        <v>43.378</v>
      </c>
      <c r="H39">
        <v>43.201999999999998</v>
      </c>
      <c r="I39">
        <v>87.588999999999999</v>
      </c>
      <c r="J39">
        <v>43.575000000000003</v>
      </c>
      <c r="K39">
        <v>43.384999999999998</v>
      </c>
      <c r="L39">
        <v>87.912000000000006</v>
      </c>
      <c r="M39">
        <v>43.73</v>
      </c>
      <c r="N39">
        <v>43.53</v>
      </c>
      <c r="O39">
        <v>91.385000000000005</v>
      </c>
      <c r="P39">
        <v>52.689</v>
      </c>
      <c r="Q39">
        <v>52.881999999999998</v>
      </c>
      <c r="R39">
        <v>91.519000000000005</v>
      </c>
      <c r="S39">
        <v>52.863999999999997</v>
      </c>
      <c r="T39">
        <v>53.058999999999997</v>
      </c>
      <c r="U39">
        <v>91.661000000000001</v>
      </c>
      <c r="V39">
        <v>53.029000000000003</v>
      </c>
      <c r="W39">
        <v>53.228999999999999</v>
      </c>
      <c r="X39" s="9">
        <f t="shared" si="12"/>
        <v>5.9149953629247604E-2</v>
      </c>
      <c r="Y39" s="9">
        <f t="shared" si="13"/>
        <v>0.36449614742448144</v>
      </c>
      <c r="Z39" s="9">
        <f t="shared" si="14"/>
        <v>3.9125083826779906E-2</v>
      </c>
      <c r="AA39" s="9">
        <f t="shared" si="15"/>
        <v>0.27828004395147021</v>
      </c>
      <c r="AB39" s="9">
        <f t="shared" si="16"/>
        <v>5.7550431951404128E-2</v>
      </c>
      <c r="AC39" s="9">
        <f t="shared" si="17"/>
        <v>0.36266039821217494</v>
      </c>
      <c r="AD39" s="9">
        <f t="shared" si="18"/>
        <v>3.8488733927521661E-2</v>
      </c>
      <c r="AE39" s="9">
        <f t="shared" si="19"/>
        <v>0.27683997869573063</v>
      </c>
      <c r="AF39" s="9">
        <f t="shared" si="20"/>
        <v>5.5951839623849059E-2</v>
      </c>
      <c r="AG39" s="9">
        <f t="shared" si="21"/>
        <v>0.36121133284260165</v>
      </c>
      <c r="AH39" s="9">
        <f t="shared" si="22"/>
        <v>3.7815409014504385E-2</v>
      </c>
      <c r="AI39" s="9">
        <f t="shared" si="23"/>
        <v>0.27548656255853998</v>
      </c>
      <c r="AJ39" s="10">
        <f t="shared" si="24"/>
        <v>1.2767713186296987</v>
      </c>
      <c r="AK39" s="10">
        <f t="shared" si="25"/>
        <v>1.28008547451675</v>
      </c>
      <c r="AL39" s="10">
        <f t="shared" si="26"/>
        <v>1.2843775471565346</v>
      </c>
      <c r="AM39" s="12">
        <f t="shared" si="27"/>
        <v>1813.4629226971704</v>
      </c>
      <c r="AN39" s="12">
        <f t="shared" si="28"/>
        <v>1829.0105725481251</v>
      </c>
      <c r="AO39" s="12">
        <f t="shared" si="29"/>
        <v>1851.7398937875823</v>
      </c>
      <c r="AP39" s="13">
        <f t="shared" si="30"/>
        <v>1831.4044630109593</v>
      </c>
      <c r="AR39" s="12">
        <f t="shared" si="4"/>
        <v>3444.6875428828967</v>
      </c>
      <c r="AS39" s="12">
        <f t="shared" si="5"/>
        <v>3442.0226003953653</v>
      </c>
      <c r="AT39" s="12">
        <f t="shared" si="6"/>
        <v>3443.7094517789801</v>
      </c>
      <c r="AU39" s="13">
        <f t="shared" si="7"/>
        <v>3443.4731983524143</v>
      </c>
      <c r="AW39" s="12">
        <f t="shared" si="8"/>
        <v>4586.5447770129049</v>
      </c>
      <c r="AX39" s="12">
        <f t="shared" si="9"/>
        <v>4571.1310198884339</v>
      </c>
      <c r="AY39" s="12">
        <f t="shared" si="10"/>
        <v>4558.0881423729588</v>
      </c>
      <c r="AZ39" s="13">
        <f t="shared" si="11"/>
        <v>4571.9213130914322</v>
      </c>
    </row>
    <row r="40" spans="1:52">
      <c r="A40" s="3" t="s">
        <v>230</v>
      </c>
      <c r="B40" s="2">
        <v>14978</v>
      </c>
      <c r="C40" s="28" t="s">
        <v>748</v>
      </c>
      <c r="D40" s="28" t="s">
        <v>758</v>
      </c>
      <c r="E40" s="28" t="s">
        <v>196</v>
      </c>
      <c r="F40">
        <v>90.346000000000004</v>
      </c>
      <c r="G40">
        <v>51.48</v>
      </c>
      <c r="H40">
        <v>51.34</v>
      </c>
      <c r="I40">
        <v>90.528999999999996</v>
      </c>
      <c r="J40">
        <v>51.558</v>
      </c>
      <c r="K40">
        <v>51.406999999999996</v>
      </c>
      <c r="L40">
        <v>90.637</v>
      </c>
      <c r="M40">
        <v>51.648000000000003</v>
      </c>
      <c r="N40">
        <v>51.494999999999997</v>
      </c>
      <c r="O40">
        <v>96.213999999999999</v>
      </c>
      <c r="P40">
        <v>63.183999999999997</v>
      </c>
      <c r="Q40">
        <v>63.322000000000003</v>
      </c>
      <c r="R40">
        <v>96.352000000000004</v>
      </c>
      <c r="S40">
        <v>63.383000000000003</v>
      </c>
      <c r="T40">
        <v>63.527999999999999</v>
      </c>
      <c r="U40">
        <v>96.49</v>
      </c>
      <c r="V40">
        <v>63.546999999999997</v>
      </c>
      <c r="W40">
        <v>63.695999999999998</v>
      </c>
      <c r="X40" s="9">
        <f t="shared" si="12"/>
        <v>4.4091070733189415E-2</v>
      </c>
      <c r="Y40" s="9">
        <f t="shared" si="13"/>
        <v>0.28954413566457537</v>
      </c>
      <c r="Z40" s="9">
        <f t="shared" si="14"/>
        <v>1.6761729621553045E-2</v>
      </c>
      <c r="AA40" s="9">
        <f t="shared" si="15"/>
        <v>0.19939288360753105</v>
      </c>
      <c r="AB40" s="9">
        <f t="shared" si="16"/>
        <v>4.3212276899808291E-2</v>
      </c>
      <c r="AC40" s="9">
        <f t="shared" si="17"/>
        <v>0.28897773986884795</v>
      </c>
      <c r="AD40" s="9">
        <f t="shared" si="18"/>
        <v>1.6139266167334687E-2</v>
      </c>
      <c r="AE40" s="9">
        <f t="shared" si="19"/>
        <v>0.19802720893537373</v>
      </c>
      <c r="AF40" s="9">
        <f t="shared" si="20"/>
        <v>4.2694477648273291E-2</v>
      </c>
      <c r="AG40" s="9">
        <f t="shared" si="21"/>
        <v>0.2882349375185686</v>
      </c>
      <c r="AH40" s="9">
        <f t="shared" si="22"/>
        <v>1.5517693597737256E-2</v>
      </c>
      <c r="AI40" s="9">
        <f t="shared" si="23"/>
        <v>0.19690494730036229</v>
      </c>
      <c r="AJ40" s="10">
        <f t="shared" si="24"/>
        <v>1.3439824453511982</v>
      </c>
      <c r="AK40" s="10">
        <f t="shared" si="25"/>
        <v>1.3511916140723157</v>
      </c>
      <c r="AL40" s="10">
        <f t="shared" si="26"/>
        <v>1.3536808946501067</v>
      </c>
      <c r="AM40" s="12">
        <f t="shared" si="27"/>
        <v>1721.1524837190018</v>
      </c>
      <c r="AN40" s="12">
        <f t="shared" si="28"/>
        <v>1750.0733564648015</v>
      </c>
      <c r="AO40" s="12">
        <f t="shared" si="29"/>
        <v>1757.6264152482615</v>
      </c>
      <c r="AP40" s="13">
        <f t="shared" si="30"/>
        <v>1742.9507518106884</v>
      </c>
      <c r="AR40" s="12">
        <f t="shared" si="4"/>
        <v>2769.0180271203021</v>
      </c>
      <c r="AS40" s="12">
        <f t="shared" si="5"/>
        <v>2772.5422682950539</v>
      </c>
      <c r="AT40" s="12">
        <f t="shared" si="6"/>
        <v>2770.0039515021663</v>
      </c>
      <c r="AU40" s="13">
        <f t="shared" si="7"/>
        <v>2770.5214156391739</v>
      </c>
      <c r="AW40" s="12">
        <f t="shared" si="8"/>
        <v>3502.5239075012132</v>
      </c>
      <c r="AX40" s="12">
        <f t="shared" si="9"/>
        <v>3488.2705065762307</v>
      </c>
      <c r="AY40" s="12">
        <f t="shared" si="10"/>
        <v>3478.6682268798995</v>
      </c>
      <c r="AZ40" s="13">
        <f t="shared" si="11"/>
        <v>3489.8208803191142</v>
      </c>
    </row>
    <row r="41" spans="1:52">
      <c r="A41" s="2" t="s">
        <v>231</v>
      </c>
      <c r="B41" s="2">
        <v>14979</v>
      </c>
      <c r="C41" s="28" t="s">
        <v>748</v>
      </c>
      <c r="D41" s="28" t="s">
        <v>758</v>
      </c>
      <c r="E41" s="28" t="s">
        <v>196</v>
      </c>
      <c r="F41">
        <v>104.417</v>
      </c>
      <c r="G41">
        <v>62.793999999999997</v>
      </c>
      <c r="H41">
        <v>62.734999999999999</v>
      </c>
      <c r="I41">
        <v>104.324</v>
      </c>
      <c r="J41">
        <v>62.869</v>
      </c>
      <c r="K41">
        <v>62.822000000000003</v>
      </c>
      <c r="L41">
        <v>104.11799999999999</v>
      </c>
      <c r="M41">
        <v>62.823</v>
      </c>
      <c r="N41">
        <v>62.813000000000002</v>
      </c>
      <c r="O41">
        <v>106.232</v>
      </c>
      <c r="P41">
        <v>69.058000000000007</v>
      </c>
      <c r="Q41">
        <v>69.174000000000007</v>
      </c>
      <c r="R41">
        <v>106.194</v>
      </c>
      <c r="S41">
        <v>69.17</v>
      </c>
      <c r="T41">
        <v>69.286000000000001</v>
      </c>
      <c r="U41">
        <v>106.16500000000001</v>
      </c>
      <c r="V41">
        <v>69.135000000000005</v>
      </c>
      <c r="W41">
        <v>69.266999999999996</v>
      </c>
      <c r="X41" s="9">
        <f t="shared" si="12"/>
        <v>-1.8771211359258463E-2</v>
      </c>
      <c r="Y41" s="9">
        <f t="shared" si="13"/>
        <v>0.20249009767111964</v>
      </c>
      <c r="Z41" s="9">
        <f t="shared" si="14"/>
        <v>-2.6255357894862948E-2</v>
      </c>
      <c r="AA41" s="9">
        <f t="shared" si="15"/>
        <v>0.16078600347775129</v>
      </c>
      <c r="AB41" s="9">
        <f t="shared" si="16"/>
        <v>-1.838423046437556E-2</v>
      </c>
      <c r="AC41" s="9">
        <f t="shared" si="17"/>
        <v>0.20188824152653873</v>
      </c>
      <c r="AD41" s="9">
        <f t="shared" si="18"/>
        <v>-2.6099979640898267E-2</v>
      </c>
      <c r="AE41" s="9">
        <f t="shared" si="19"/>
        <v>0.16008222432131902</v>
      </c>
      <c r="AF41" s="9">
        <f t="shared" si="20"/>
        <v>-1.752581716572189E-2</v>
      </c>
      <c r="AG41" s="9">
        <f t="shared" si="21"/>
        <v>0.20195046384267376</v>
      </c>
      <c r="AH41" s="9">
        <f t="shared" si="22"/>
        <v>-2.5981364088428237E-2</v>
      </c>
      <c r="AI41" s="9">
        <f t="shared" si="23"/>
        <v>0.16030203281979841</v>
      </c>
      <c r="AJ41" s="10">
        <f t="shared" si="24"/>
        <v>1.1829539060592733</v>
      </c>
      <c r="AK41" s="10">
        <f t="shared" si="25"/>
        <v>1.1831016461466697</v>
      </c>
      <c r="AL41" s="10">
        <f t="shared" si="26"/>
        <v>1.1781848766507175</v>
      </c>
      <c r="AM41" s="12">
        <f t="shared" si="27"/>
        <v>937.53512138585666</v>
      </c>
      <c r="AN41" s="12">
        <f t="shared" si="28"/>
        <v>933.98224608650185</v>
      </c>
      <c r="AO41" s="12">
        <f t="shared" si="29"/>
        <v>909.3963244838036</v>
      </c>
      <c r="AP41" s="13">
        <f t="shared" si="30"/>
        <v>926.97123065205403</v>
      </c>
      <c r="AR41" s="12">
        <f t="shared" si="4"/>
        <v>2496.1047179452453</v>
      </c>
      <c r="AS41" s="12">
        <f t="shared" si="5"/>
        <v>2484.9493975220716</v>
      </c>
      <c r="AT41" s="12">
        <f t="shared" si="6"/>
        <v>2475.9673659298364</v>
      </c>
      <c r="AU41" s="13">
        <f t="shared" si="7"/>
        <v>2485.6738271323848</v>
      </c>
      <c r="AW41" s="12">
        <f t="shared" si="8"/>
        <v>3587.103435536817</v>
      </c>
      <c r="AX41" s="12">
        <f t="shared" si="9"/>
        <v>3570.6264035269705</v>
      </c>
      <c r="AY41" s="12">
        <f t="shared" si="10"/>
        <v>3572.5670949420587</v>
      </c>
      <c r="AZ41" s="13">
        <f t="shared" si="11"/>
        <v>3576.7656446686156</v>
      </c>
    </row>
    <row r="42" spans="1:52">
      <c r="A42" s="2" t="s">
        <v>232</v>
      </c>
      <c r="B42" s="2">
        <v>14980</v>
      </c>
      <c r="C42" s="28" t="s">
        <v>749</v>
      </c>
      <c r="D42" s="28" t="s">
        <v>758</v>
      </c>
      <c r="E42" s="28" t="s">
        <v>195</v>
      </c>
      <c r="F42">
        <v>96.97</v>
      </c>
      <c r="G42">
        <v>88.38</v>
      </c>
      <c r="H42">
        <v>88.492999999999995</v>
      </c>
      <c r="I42">
        <v>96.98</v>
      </c>
      <c r="J42">
        <v>88.578999999999994</v>
      </c>
      <c r="K42">
        <v>88.480999999999995</v>
      </c>
      <c r="L42">
        <v>96.971000000000004</v>
      </c>
      <c r="M42">
        <v>88.576999999999998</v>
      </c>
      <c r="N42">
        <v>88.477000000000004</v>
      </c>
      <c r="O42">
        <v>96.635000000000005</v>
      </c>
      <c r="P42">
        <v>91.715999999999994</v>
      </c>
      <c r="Q42">
        <v>91.792000000000002</v>
      </c>
      <c r="R42">
        <v>96.632000000000005</v>
      </c>
      <c r="S42">
        <v>91.721999999999994</v>
      </c>
      <c r="T42">
        <v>91.784999999999997</v>
      </c>
      <c r="U42">
        <v>96.688999999999993</v>
      </c>
      <c r="V42">
        <v>91.747</v>
      </c>
      <c r="W42">
        <v>91.814999999999998</v>
      </c>
      <c r="X42" s="9">
        <f t="shared" si="12"/>
        <v>1.3362604389846126E-2</v>
      </c>
      <c r="Y42" s="9">
        <f t="shared" si="13"/>
        <v>5.3091081636729133E-2</v>
      </c>
      <c r="Z42" s="9">
        <f t="shared" si="14"/>
        <v>1.4865549010461165E-2</v>
      </c>
      <c r="AA42" s="9">
        <f t="shared" si="15"/>
        <v>3.7554894367401198E-2</v>
      </c>
      <c r="AB42" s="9">
        <f t="shared" si="16"/>
        <v>1.3317820220494433E-2</v>
      </c>
      <c r="AC42" s="9">
        <f t="shared" si="17"/>
        <v>5.3149977675591639E-2</v>
      </c>
      <c r="AD42" s="9">
        <f t="shared" si="18"/>
        <v>1.4879031741044383E-2</v>
      </c>
      <c r="AE42" s="9">
        <f t="shared" si="19"/>
        <v>3.7526484039199337E-2</v>
      </c>
      <c r="AF42" s="9">
        <f t="shared" si="20"/>
        <v>1.335812576509004E-2</v>
      </c>
      <c r="AG42" s="9">
        <f t="shared" si="21"/>
        <v>5.3169611463585467E-2</v>
      </c>
      <c r="AH42" s="9">
        <f t="shared" si="22"/>
        <v>1.4622931408583591E-2</v>
      </c>
      <c r="AI42" s="9">
        <f t="shared" si="23"/>
        <v>3.7408127672567557E-2</v>
      </c>
      <c r="AJ42" s="10">
        <f t="shared" si="24"/>
        <v>1.750975033518593</v>
      </c>
      <c r="AK42" s="10">
        <f t="shared" si="25"/>
        <v>1.7587919793672446</v>
      </c>
      <c r="AL42" s="10">
        <f t="shared" si="26"/>
        <v>1.7472522613915125</v>
      </c>
      <c r="AM42" s="12">
        <f t="shared" si="27"/>
        <v>466.82668087374839</v>
      </c>
      <c r="AN42" s="12">
        <f t="shared" si="28"/>
        <v>470.81499938059255</v>
      </c>
      <c r="AO42" s="12">
        <f t="shared" si="29"/>
        <v>466.47483191324471</v>
      </c>
      <c r="AP42" s="13">
        <f t="shared" si="30"/>
        <v>468.03883738919518</v>
      </c>
      <c r="AR42" s="12">
        <f t="shared" si="4"/>
        <v>448.18698726540538</v>
      </c>
      <c r="AS42" s="12">
        <f t="shared" si="5"/>
        <v>449.35662988396848</v>
      </c>
      <c r="AT42" s="12">
        <f t="shared" si="6"/>
        <v>449.12342657604262</v>
      </c>
      <c r="AU42" s="13">
        <f t="shared" si="7"/>
        <v>448.88901457513884</v>
      </c>
      <c r="AW42" s="12">
        <f t="shared" si="8"/>
        <v>435.13920173956529</v>
      </c>
      <c r="AX42" s="12">
        <f t="shared" si="9"/>
        <v>434.3357712363316</v>
      </c>
      <c r="AY42" s="12">
        <f t="shared" si="10"/>
        <v>436.97744284000112</v>
      </c>
      <c r="AZ42" s="13">
        <f t="shared" si="11"/>
        <v>435.48413860529928</v>
      </c>
    </row>
    <row r="43" spans="1:52">
      <c r="A43" s="3" t="s">
        <v>233</v>
      </c>
      <c r="B43" s="3">
        <v>14981</v>
      </c>
      <c r="C43" s="28" t="s">
        <v>749</v>
      </c>
      <c r="D43" s="28" t="s">
        <v>758</v>
      </c>
      <c r="E43" s="28" t="s">
        <v>195</v>
      </c>
      <c r="F43">
        <v>76.518000000000001</v>
      </c>
      <c r="G43">
        <v>3.3690000000000002</v>
      </c>
      <c r="H43">
        <v>3.29</v>
      </c>
      <c r="I43">
        <v>76.92</v>
      </c>
      <c r="J43">
        <v>3.403</v>
      </c>
      <c r="K43">
        <v>3.323</v>
      </c>
      <c r="L43">
        <v>77.31</v>
      </c>
      <c r="M43">
        <v>3.4350000000000001</v>
      </c>
      <c r="N43">
        <v>3.3519999999999999</v>
      </c>
      <c r="O43">
        <v>83.843999999999994</v>
      </c>
      <c r="P43">
        <v>8.8059999999999992</v>
      </c>
      <c r="Q43">
        <v>8.9510000000000005</v>
      </c>
      <c r="R43">
        <v>84.05</v>
      </c>
      <c r="S43">
        <v>8.8610000000000007</v>
      </c>
      <c r="T43">
        <v>9.0150000000000006</v>
      </c>
      <c r="U43">
        <v>84.174000000000007</v>
      </c>
      <c r="V43">
        <v>8.92</v>
      </c>
      <c r="W43">
        <v>9.0739999999999998</v>
      </c>
      <c r="X43" s="9">
        <f t="shared" si="12"/>
        <v>0.11623638992957111</v>
      </c>
      <c r="Y43" s="9">
        <f t="shared" si="13"/>
        <v>1.4828041020500258</v>
      </c>
      <c r="Z43" s="9">
        <f t="shared" si="14"/>
        <v>7.6528010698032056E-2</v>
      </c>
      <c r="AA43" s="9">
        <f t="shared" si="15"/>
        <v>1.0552213188764932</v>
      </c>
      <c r="AB43" s="9">
        <f t="shared" si="16"/>
        <v>0.11396072443355776</v>
      </c>
      <c r="AC43" s="9">
        <f t="shared" si="17"/>
        <v>1.4784696587212889</v>
      </c>
      <c r="AD43" s="9">
        <f t="shared" si="18"/>
        <v>7.5462282224510194E-2</v>
      </c>
      <c r="AE43" s="9">
        <f t="shared" si="19"/>
        <v>1.0525172634430813</v>
      </c>
      <c r="AF43" s="9">
        <f t="shared" si="20"/>
        <v>0.11176432672943282</v>
      </c>
      <c r="AG43" s="9">
        <f t="shared" si="21"/>
        <v>1.4746959900417611</v>
      </c>
      <c r="AH43" s="9">
        <f t="shared" si="22"/>
        <v>7.482203439412545E-2</v>
      </c>
      <c r="AI43" s="9">
        <f t="shared" si="23"/>
        <v>1.0496351456238768</v>
      </c>
      <c r="AJ43" s="10">
        <f t="shared" si="24"/>
        <v>1.3963186431343884</v>
      </c>
      <c r="AK43" s="10">
        <f t="shared" si="25"/>
        <v>1.396552866028002</v>
      </c>
      <c r="AL43" s="10">
        <f t="shared" si="26"/>
        <v>1.3981466268882612</v>
      </c>
      <c r="AM43" s="12">
        <f t="shared" si="27"/>
        <v>10626.722168574659</v>
      </c>
      <c r="AN43" s="12">
        <f t="shared" si="28"/>
        <v>10615.202938211094</v>
      </c>
      <c r="AO43" s="12">
        <f t="shared" si="29"/>
        <v>10633.411175200476</v>
      </c>
      <c r="AP43" s="13">
        <f t="shared" si="30"/>
        <v>10625.112093995411</v>
      </c>
      <c r="AR43" s="12">
        <f t="shared" si="4"/>
        <v>15416.595556465682</v>
      </c>
      <c r="AS43" s="12">
        <f t="shared" si="5"/>
        <v>15393.369963685889</v>
      </c>
      <c r="AT43" s="12">
        <f t="shared" si="6"/>
        <v>15375.576371392532</v>
      </c>
      <c r="AU43" s="13">
        <f t="shared" si="7"/>
        <v>15395.180630514702</v>
      </c>
      <c r="AW43" s="12">
        <f t="shared" si="8"/>
        <v>18769.506927989391</v>
      </c>
      <c r="AX43" s="12">
        <f t="shared" si="9"/>
        <v>18738.086881518248</v>
      </c>
      <c r="AY43" s="12">
        <f t="shared" si="10"/>
        <v>18695.09200872697</v>
      </c>
      <c r="AZ43" s="13">
        <f t="shared" si="11"/>
        <v>18734.228606078203</v>
      </c>
    </row>
    <row r="44" spans="1:52">
      <c r="A44" s="2" t="s">
        <v>234</v>
      </c>
      <c r="B44" s="2">
        <v>14982</v>
      </c>
      <c r="C44" s="28" t="s">
        <v>749</v>
      </c>
      <c r="D44" s="28" t="s">
        <v>758</v>
      </c>
      <c r="E44" s="28" t="s">
        <v>195</v>
      </c>
      <c r="F44">
        <v>68.751999999999995</v>
      </c>
      <c r="G44">
        <v>3.5139999999999998</v>
      </c>
      <c r="H44">
        <v>3.4089999999999998</v>
      </c>
      <c r="I44">
        <v>68.491</v>
      </c>
      <c r="J44">
        <v>3.51</v>
      </c>
      <c r="K44">
        <v>3.4039999999999999</v>
      </c>
      <c r="L44">
        <v>68.430999999999997</v>
      </c>
      <c r="M44">
        <v>3.5049999999999999</v>
      </c>
      <c r="N44">
        <v>3.4009999999999998</v>
      </c>
      <c r="O44">
        <v>87.528999999999996</v>
      </c>
      <c r="P44">
        <v>11.382</v>
      </c>
      <c r="Q44">
        <v>11.659000000000001</v>
      </c>
      <c r="R44">
        <v>87.513999999999996</v>
      </c>
      <c r="S44">
        <v>11.378</v>
      </c>
      <c r="T44">
        <v>11.657999999999999</v>
      </c>
      <c r="U44">
        <v>87.537000000000006</v>
      </c>
      <c r="V44">
        <v>11.377000000000001</v>
      </c>
      <c r="W44">
        <v>11.657999999999999</v>
      </c>
      <c r="X44" s="9">
        <f t="shared" si="12"/>
        <v>0.16271466366017209</v>
      </c>
      <c r="Y44" s="9">
        <f t="shared" si="13"/>
        <v>1.4673729987711088</v>
      </c>
      <c r="Z44" s="9">
        <f t="shared" si="14"/>
        <v>5.7848033225217803E-2</v>
      </c>
      <c r="AA44" s="9">
        <f t="shared" si="15"/>
        <v>0.94378141872769383</v>
      </c>
      <c r="AB44" s="9">
        <f t="shared" si="16"/>
        <v>0.16436649284527183</v>
      </c>
      <c r="AC44" s="9">
        <f t="shared" si="17"/>
        <v>1.4680104485874497</v>
      </c>
      <c r="AD44" s="9">
        <f t="shared" si="18"/>
        <v>5.7922465418958756E-2</v>
      </c>
      <c r="AE44" s="9">
        <f t="shared" si="19"/>
        <v>0.9439340705682473</v>
      </c>
      <c r="AF44" s="9">
        <f t="shared" si="20"/>
        <v>0.16474711349910537</v>
      </c>
      <c r="AG44" s="9">
        <f t="shared" si="21"/>
        <v>1.4683933680672778</v>
      </c>
      <c r="AH44" s="9">
        <f t="shared" si="22"/>
        <v>5.7808341270667543E-2</v>
      </c>
      <c r="AI44" s="9">
        <f t="shared" si="23"/>
        <v>0.94397224191363793</v>
      </c>
      <c r="AJ44" s="10">
        <f t="shared" si="24"/>
        <v>1.4726370587907938</v>
      </c>
      <c r="AK44" s="10">
        <f t="shared" si="25"/>
        <v>1.4713621674543647</v>
      </c>
      <c r="AL44" s="10">
        <f t="shared" si="26"/>
        <v>1.4711118943372565</v>
      </c>
      <c r="AM44" s="12">
        <f t="shared" si="27"/>
        <v>11471.944679301349</v>
      </c>
      <c r="AN44" s="12">
        <f t="shared" si="28"/>
        <v>11442.010385978218</v>
      </c>
      <c r="AO44" s="12">
        <f t="shared" si="29"/>
        <v>11437.900878112978</v>
      </c>
      <c r="AP44" s="13">
        <f t="shared" si="30"/>
        <v>11450.618647797513</v>
      </c>
      <c r="AR44" s="12">
        <f t="shared" si="4"/>
        <v>14718.180236065977</v>
      </c>
      <c r="AS44" s="12">
        <f t="shared" si="5"/>
        <v>14706.736766174017</v>
      </c>
      <c r="AT44" s="12">
        <f t="shared" si="6"/>
        <v>14706.762699810746</v>
      </c>
      <c r="AU44" s="13">
        <f t="shared" si="7"/>
        <v>14710.559900683578</v>
      </c>
      <c r="AW44" s="12">
        <f t="shared" si="8"/>
        <v>16990.545125801218</v>
      </c>
      <c r="AX44" s="12">
        <f t="shared" si="9"/>
        <v>16992.045232311077</v>
      </c>
      <c r="AY44" s="12">
        <f t="shared" si="10"/>
        <v>16994.965974999181</v>
      </c>
      <c r="AZ44" s="13">
        <f t="shared" si="11"/>
        <v>16992.518777703826</v>
      </c>
    </row>
    <row r="45" spans="1:52">
      <c r="A45" s="2" t="s">
        <v>235</v>
      </c>
      <c r="B45" s="2">
        <v>14983</v>
      </c>
      <c r="C45" s="28" t="s">
        <v>749</v>
      </c>
      <c r="D45" s="28" t="s">
        <v>758</v>
      </c>
      <c r="E45" s="28" t="s">
        <v>195</v>
      </c>
      <c r="F45">
        <v>76.944000000000003</v>
      </c>
      <c r="G45">
        <v>2.4140000000000001</v>
      </c>
      <c r="H45">
        <v>2.347</v>
      </c>
      <c r="I45">
        <v>79.343999999999994</v>
      </c>
      <c r="J45">
        <v>2.4809999999999999</v>
      </c>
      <c r="K45">
        <v>2.4089999999999998</v>
      </c>
      <c r="L45">
        <v>80.953999999999994</v>
      </c>
      <c r="M45">
        <v>2.5299999999999998</v>
      </c>
      <c r="N45">
        <v>2.46</v>
      </c>
      <c r="O45">
        <v>92.793000000000006</v>
      </c>
      <c r="P45">
        <v>6.2039999999999997</v>
      </c>
      <c r="Q45">
        <v>6.2560000000000002</v>
      </c>
      <c r="R45">
        <v>94.216999999999999</v>
      </c>
      <c r="S45">
        <v>6.3769999999999998</v>
      </c>
      <c r="T45">
        <v>6.4329999999999998</v>
      </c>
      <c r="U45">
        <v>95.421000000000006</v>
      </c>
      <c r="V45">
        <v>6.532</v>
      </c>
      <c r="W45">
        <v>6.593</v>
      </c>
      <c r="X45" s="9">
        <f t="shared" si="12"/>
        <v>0.11382524027026795</v>
      </c>
      <c r="Y45" s="9">
        <f t="shared" si="13"/>
        <v>1.6294869104014074</v>
      </c>
      <c r="Z45" s="9">
        <f t="shared" si="14"/>
        <v>3.2484784298773439E-2</v>
      </c>
      <c r="AA45" s="9">
        <f t="shared" si="15"/>
        <v>1.2073282108584327</v>
      </c>
      <c r="AB45" s="9">
        <f t="shared" si="16"/>
        <v>0.10048590905296534</v>
      </c>
      <c r="AC45" s="9">
        <f t="shared" si="17"/>
        <v>1.6181632000016566</v>
      </c>
      <c r="AD45" s="9">
        <f t="shared" si="18"/>
        <v>2.5870728416489224E-2</v>
      </c>
      <c r="AE45" s="9">
        <f t="shared" si="19"/>
        <v>1.1953835830127451</v>
      </c>
      <c r="AF45" s="9">
        <f t="shared" si="20"/>
        <v>9.1761687552865054E-2</v>
      </c>
      <c r="AG45" s="9">
        <f t="shared" si="21"/>
        <v>1.6090648928966209</v>
      </c>
      <c r="AH45" s="9">
        <f t="shared" si="22"/>
        <v>2.0356036402053662E-2</v>
      </c>
      <c r="AI45" s="9">
        <f t="shared" si="23"/>
        <v>1.1849538239353694</v>
      </c>
      <c r="AJ45" s="10">
        <f t="shared" si="24"/>
        <v>1.2900967361834008</v>
      </c>
      <c r="AK45" s="10">
        <f t="shared" si="25"/>
        <v>1.2977003929320898</v>
      </c>
      <c r="AL45" s="10">
        <f t="shared" si="26"/>
        <v>1.3028559916445404</v>
      </c>
      <c r="AM45" s="12">
        <f t="shared" si="27"/>
        <v>9337.5091204970595</v>
      </c>
      <c r="AN45" s="12">
        <f t="shared" si="28"/>
        <v>9538.7751717925585</v>
      </c>
      <c r="AO45" s="12">
        <f t="shared" si="29"/>
        <v>9663.1859290800658</v>
      </c>
      <c r="AP45" s="13">
        <f t="shared" si="30"/>
        <v>9513.1567404565594</v>
      </c>
      <c r="AR45" s="12">
        <f t="shared" si="4"/>
        <v>17098.562158030461</v>
      </c>
      <c r="AS45" s="12">
        <f t="shared" si="5"/>
        <v>17121.300885620603</v>
      </c>
      <c r="AT45" s="12">
        <f t="shared" si="6"/>
        <v>17117.08073141702</v>
      </c>
      <c r="AU45" s="13">
        <f t="shared" si="7"/>
        <v>17112.314591689359</v>
      </c>
      <c r="AW45" s="12">
        <f t="shared" si="8"/>
        <v>22531.299284303845</v>
      </c>
      <c r="AX45" s="12">
        <f t="shared" si="9"/>
        <v>22429.068885300236</v>
      </c>
      <c r="AY45" s="12">
        <f t="shared" si="10"/>
        <v>22334.807093052892</v>
      </c>
      <c r="AZ45" s="13">
        <f t="shared" si="11"/>
        <v>22431.72508755232</v>
      </c>
    </row>
    <row r="46" spans="1:52">
      <c r="A46" s="2" t="s">
        <v>236</v>
      </c>
      <c r="B46" s="2">
        <v>14984</v>
      </c>
      <c r="C46" s="28" t="s">
        <v>749</v>
      </c>
      <c r="D46" s="28" t="s">
        <v>758</v>
      </c>
      <c r="E46" s="28" t="s">
        <v>195</v>
      </c>
      <c r="F46">
        <v>50.292999999999999</v>
      </c>
      <c r="G46">
        <v>9.9149999999999991</v>
      </c>
      <c r="H46">
        <v>9.8740000000000006</v>
      </c>
      <c r="I46">
        <v>50.628999999999998</v>
      </c>
      <c r="J46">
        <v>10.15</v>
      </c>
      <c r="K46">
        <v>10.106</v>
      </c>
      <c r="L46">
        <v>53.097999999999999</v>
      </c>
      <c r="M46">
        <v>10.492000000000001</v>
      </c>
      <c r="N46">
        <v>10.446</v>
      </c>
      <c r="O46">
        <v>93.471000000000004</v>
      </c>
      <c r="P46">
        <v>24.866</v>
      </c>
      <c r="Q46">
        <v>25.021000000000001</v>
      </c>
      <c r="R46">
        <v>94.091999999999999</v>
      </c>
      <c r="S46">
        <v>25.100999999999999</v>
      </c>
      <c r="T46">
        <v>25.260999999999999</v>
      </c>
      <c r="U46">
        <v>94.317999999999998</v>
      </c>
      <c r="V46">
        <v>25.282</v>
      </c>
      <c r="W46">
        <v>25.452000000000002</v>
      </c>
      <c r="X46" s="9">
        <f t="shared" si="12"/>
        <v>0.29849245774582284</v>
      </c>
      <c r="Y46" s="9">
        <f t="shared" si="13"/>
        <v>1.0055068771164877</v>
      </c>
      <c r="Z46" s="9">
        <f t="shared" si="14"/>
        <v>2.9323110983558189E-2</v>
      </c>
      <c r="AA46" s="9">
        <f t="shared" si="15"/>
        <v>0.60439407068676976</v>
      </c>
      <c r="AB46" s="9">
        <f t="shared" si="16"/>
        <v>0.29560065050711254</v>
      </c>
      <c r="AC46" s="9">
        <f t="shared" si="17"/>
        <v>0.99542070609778832</v>
      </c>
      <c r="AD46" s="9">
        <f t="shared" si="18"/>
        <v>2.6447300096137494E-2</v>
      </c>
      <c r="AE46" s="9">
        <f t="shared" si="19"/>
        <v>0.60030897629462521</v>
      </c>
      <c r="AF46" s="9">
        <f t="shared" si="20"/>
        <v>0.27492183683419619</v>
      </c>
      <c r="AG46" s="9">
        <f t="shared" si="21"/>
        <v>0.9810499784990252</v>
      </c>
      <c r="AH46" s="9">
        <f t="shared" si="22"/>
        <v>2.5405416969083633E-2</v>
      </c>
      <c r="AI46" s="9">
        <f t="shared" si="23"/>
        <v>0.59718857300805139</v>
      </c>
      <c r="AJ46" s="10">
        <f t="shared" si="24"/>
        <v>1.2294385717817296</v>
      </c>
      <c r="AK46" s="10">
        <f t="shared" si="25"/>
        <v>1.2194925791640099</v>
      </c>
      <c r="AL46" s="10">
        <f t="shared" si="26"/>
        <v>1.2349579280308591</v>
      </c>
      <c r="AM46" s="12">
        <f t="shared" si="27"/>
        <v>3614.8982082773632</v>
      </c>
      <c r="AN46" s="12">
        <f t="shared" si="28"/>
        <v>3450.9230023976461</v>
      </c>
      <c r="AO46" s="12">
        <f t="shared" si="29"/>
        <v>3680.6936020472435</v>
      </c>
      <c r="AP46" s="13">
        <f t="shared" si="30"/>
        <v>3582.1716042407511</v>
      </c>
      <c r="AR46" s="12">
        <f t="shared" si="4"/>
        <v>7976.0082572960755</v>
      </c>
      <c r="AS46" s="12">
        <f t="shared" si="5"/>
        <v>7894.8468221923022</v>
      </c>
      <c r="AT46" s="12">
        <f t="shared" si="6"/>
        <v>7966.009934622125</v>
      </c>
      <c r="AU46" s="13">
        <f t="shared" si="7"/>
        <v>7945.6216713701679</v>
      </c>
      <c r="AW46" s="12">
        <f t="shared" si="8"/>
        <v>11028.785291609174</v>
      </c>
      <c r="AX46" s="12">
        <f t="shared" si="9"/>
        <v>11005.593496048559</v>
      </c>
      <c r="AY46" s="12">
        <f t="shared" si="10"/>
        <v>10965.731367424543</v>
      </c>
      <c r="AZ46" s="13">
        <f t="shared" si="11"/>
        <v>11000.03671836076</v>
      </c>
    </row>
    <row r="47" spans="1:52">
      <c r="A47" s="2" t="s">
        <v>237</v>
      </c>
      <c r="B47" s="2">
        <v>14985</v>
      </c>
      <c r="C47" s="28" t="s">
        <v>750</v>
      </c>
      <c r="D47" s="28" t="s">
        <v>758</v>
      </c>
      <c r="E47" s="28" t="s">
        <v>760</v>
      </c>
      <c r="F47">
        <v>35.677</v>
      </c>
      <c r="G47">
        <v>1.4159999999999999</v>
      </c>
      <c r="H47">
        <v>1.361</v>
      </c>
      <c r="I47">
        <v>41.082999999999998</v>
      </c>
      <c r="J47">
        <v>1.6160000000000001</v>
      </c>
      <c r="K47">
        <v>1.55</v>
      </c>
      <c r="L47">
        <v>44.893999999999998</v>
      </c>
      <c r="M47">
        <v>1.7649999999999999</v>
      </c>
      <c r="N47">
        <v>1.6950000000000001</v>
      </c>
      <c r="O47">
        <v>75.462000000000003</v>
      </c>
      <c r="P47">
        <v>4.9290000000000003</v>
      </c>
      <c r="Q47">
        <v>4.8540000000000001</v>
      </c>
      <c r="R47">
        <v>77.159000000000006</v>
      </c>
      <c r="S47">
        <v>5.0659999999999998</v>
      </c>
      <c r="T47">
        <v>4.9930000000000003</v>
      </c>
      <c r="U47">
        <v>78.625</v>
      </c>
      <c r="V47">
        <v>5.1849999999999996</v>
      </c>
      <c r="W47">
        <v>5.109</v>
      </c>
      <c r="X47" s="9">
        <f t="shared" si="12"/>
        <v>0.44761167162277748</v>
      </c>
      <c r="Y47" s="9">
        <f t="shared" si="13"/>
        <v>1.8661418747966654</v>
      </c>
      <c r="Z47" s="9">
        <f t="shared" si="14"/>
        <v>0.12227168869964791</v>
      </c>
      <c r="AA47" s="9">
        <f t="shared" si="15"/>
        <v>1.3072411818452758</v>
      </c>
      <c r="AB47" s="9">
        <f t="shared" si="16"/>
        <v>0.38633785047216973</v>
      </c>
      <c r="AC47" s="9">
        <f t="shared" si="17"/>
        <v>1.8096683018297086</v>
      </c>
      <c r="AD47" s="9">
        <f t="shared" si="18"/>
        <v>0.11261340955713403</v>
      </c>
      <c r="AE47" s="9">
        <f t="shared" si="19"/>
        <v>1.2953348145454708</v>
      </c>
      <c r="AF47" s="9">
        <f t="shared" si="20"/>
        <v>0.34781169777199139</v>
      </c>
      <c r="AG47" s="9">
        <f t="shared" si="21"/>
        <v>1.7708302974608991</v>
      </c>
      <c r="AH47" s="9">
        <f t="shared" si="22"/>
        <v>0.10443934154667465</v>
      </c>
      <c r="AI47" s="9">
        <f t="shared" si="23"/>
        <v>1.2852512392749402</v>
      </c>
      <c r="AJ47" s="10">
        <f t="shared" si="24"/>
        <v>1.1971027198415449</v>
      </c>
      <c r="AK47" s="10">
        <f t="shared" si="25"/>
        <v>1.2034367902317409</v>
      </c>
      <c r="AL47" s="10">
        <f t="shared" si="26"/>
        <v>1.2051187851567364</v>
      </c>
      <c r="AM47" s="12">
        <f t="shared" si="27"/>
        <v>6398.9393209264963</v>
      </c>
      <c r="AN47" s="12">
        <f t="shared" si="28"/>
        <v>6592.0449017140827</v>
      </c>
      <c r="AO47" s="12">
        <f t="shared" si="29"/>
        <v>6635.8163955759028</v>
      </c>
      <c r="AP47" s="13">
        <f t="shared" si="30"/>
        <v>6542.2668727388273</v>
      </c>
      <c r="AR47" s="12">
        <f t="shared" si="4"/>
        <v>16002.797543803894</v>
      </c>
      <c r="AS47" s="12">
        <f t="shared" si="5"/>
        <v>16056.950356109968</v>
      </c>
      <c r="AT47" s="12">
        <f t="shared" si="6"/>
        <v>16053.432278662178</v>
      </c>
      <c r="AU47" s="13">
        <f t="shared" si="7"/>
        <v>16037.726726192013</v>
      </c>
      <c r="AW47" s="12">
        <f t="shared" si="8"/>
        <v>22725.498299818071</v>
      </c>
      <c r="AX47" s="12">
        <f t="shared" si="9"/>
        <v>22682.384174187089</v>
      </c>
      <c r="AY47" s="12">
        <f t="shared" si="10"/>
        <v>22645.763396822571</v>
      </c>
      <c r="AZ47" s="13">
        <f t="shared" si="11"/>
        <v>22684.548623609244</v>
      </c>
    </row>
    <row r="48" spans="1:52">
      <c r="A48" s="2" t="s">
        <v>238</v>
      </c>
      <c r="B48" s="2">
        <v>14986</v>
      </c>
      <c r="C48" s="28" t="s">
        <v>750</v>
      </c>
      <c r="D48" s="28" t="s">
        <v>758</v>
      </c>
      <c r="E48" s="28" t="s">
        <v>760</v>
      </c>
      <c r="F48">
        <v>53.642000000000003</v>
      </c>
      <c r="G48">
        <v>1.468</v>
      </c>
      <c r="H48">
        <v>1.41</v>
      </c>
      <c r="I48">
        <v>55.341999999999999</v>
      </c>
      <c r="J48">
        <v>1.514</v>
      </c>
      <c r="K48">
        <v>1.454</v>
      </c>
      <c r="L48">
        <v>56.670999999999999</v>
      </c>
      <c r="M48">
        <v>1.55</v>
      </c>
      <c r="N48">
        <v>1.4910000000000001</v>
      </c>
      <c r="O48">
        <v>75.853999999999999</v>
      </c>
      <c r="P48">
        <v>3.702</v>
      </c>
      <c r="Q48">
        <v>3.67</v>
      </c>
      <c r="R48">
        <v>77.174000000000007</v>
      </c>
      <c r="S48">
        <v>3.7890000000000001</v>
      </c>
      <c r="T48">
        <v>3.758</v>
      </c>
      <c r="U48">
        <v>78.451999999999998</v>
      </c>
      <c r="V48">
        <v>3.8730000000000002</v>
      </c>
      <c r="W48">
        <v>3.8410000000000002</v>
      </c>
      <c r="X48" s="9">
        <f t="shared" si="12"/>
        <v>0.27049503818861032</v>
      </c>
      <c r="Y48" s="9">
        <f t="shared" si="13"/>
        <v>1.8507808873446201</v>
      </c>
      <c r="Z48" s="9">
        <f t="shared" si="14"/>
        <v>0.12002151267390715</v>
      </c>
      <c r="AA48" s="9">
        <f t="shared" si="15"/>
        <v>1.4315635855831148</v>
      </c>
      <c r="AB48" s="9">
        <f t="shared" si="16"/>
        <v>0.25694514997879131</v>
      </c>
      <c r="AC48" s="9">
        <f t="shared" si="17"/>
        <v>1.837435593476981</v>
      </c>
      <c r="AD48" s="9">
        <f t="shared" si="18"/>
        <v>0.11252898928086051</v>
      </c>
      <c r="AE48" s="9">
        <f t="shared" si="19"/>
        <v>1.4214753947250067</v>
      </c>
      <c r="AF48" s="9">
        <f t="shared" si="20"/>
        <v>0.24663912385664821</v>
      </c>
      <c r="AG48" s="9">
        <f t="shared" si="21"/>
        <v>1.8265223565470055</v>
      </c>
      <c r="AH48" s="9">
        <f t="shared" si="22"/>
        <v>0.10539598033845797</v>
      </c>
      <c r="AI48" s="9">
        <f t="shared" si="23"/>
        <v>1.4119525030139173</v>
      </c>
      <c r="AJ48" s="10">
        <f t="shared" si="24"/>
        <v>1.204906713858356</v>
      </c>
      <c r="AK48" s="10">
        <f t="shared" si="25"/>
        <v>1.2074523730877311</v>
      </c>
      <c r="AL48" s="10">
        <f t="shared" si="26"/>
        <v>1.2091962385639481</v>
      </c>
      <c r="AM48" s="12">
        <f t="shared" si="27"/>
        <v>7362.8613171789821</v>
      </c>
      <c r="AN48" s="12">
        <f t="shared" si="28"/>
        <v>7439.5810076829093</v>
      </c>
      <c r="AO48" s="12">
        <f t="shared" si="29"/>
        <v>7488.4214556557054</v>
      </c>
      <c r="AP48" s="13">
        <f t="shared" si="30"/>
        <v>7430.2879268391989</v>
      </c>
      <c r="AR48" s="12">
        <f t="shared" si="4"/>
        <v>17827.603845726393</v>
      </c>
      <c r="AS48" s="12">
        <f t="shared" si="5"/>
        <v>17829.911926181205</v>
      </c>
      <c r="AT48" s="12">
        <f t="shared" si="6"/>
        <v>17823.061827676142</v>
      </c>
      <c r="AU48" s="13">
        <f t="shared" si="7"/>
        <v>17826.859199861243</v>
      </c>
      <c r="AW48" s="12">
        <f t="shared" si="8"/>
        <v>25152.92361570958</v>
      </c>
      <c r="AX48" s="12">
        <f t="shared" si="9"/>
        <v>25103.143569130014</v>
      </c>
      <c r="AY48" s="12">
        <f t="shared" si="10"/>
        <v>25057.310088090442</v>
      </c>
      <c r="AZ48" s="13">
        <f t="shared" si="11"/>
        <v>25104.459090976681</v>
      </c>
    </row>
    <row r="49" spans="1:52">
      <c r="A49" s="2" t="s">
        <v>239</v>
      </c>
      <c r="B49" s="2">
        <v>14987</v>
      </c>
      <c r="C49" s="28" t="s">
        <v>750</v>
      </c>
      <c r="D49" s="28" t="s">
        <v>758</v>
      </c>
      <c r="E49" s="28" t="s">
        <v>760</v>
      </c>
      <c r="F49">
        <v>74.132000000000005</v>
      </c>
      <c r="G49">
        <v>0.54600000000000004</v>
      </c>
      <c r="H49">
        <v>0.50800000000000001</v>
      </c>
      <c r="I49">
        <v>75.923000000000002</v>
      </c>
      <c r="J49">
        <v>0.56000000000000005</v>
      </c>
      <c r="K49">
        <v>0.52500000000000002</v>
      </c>
      <c r="L49">
        <v>77.47</v>
      </c>
      <c r="M49">
        <v>0.57199999999999995</v>
      </c>
      <c r="N49">
        <v>0.53600000000000003</v>
      </c>
      <c r="O49">
        <v>93.075999999999993</v>
      </c>
      <c r="P49">
        <v>1.353</v>
      </c>
      <c r="Q49">
        <v>1.3240000000000001</v>
      </c>
      <c r="R49">
        <v>93.444999999999993</v>
      </c>
      <c r="S49">
        <v>1.387</v>
      </c>
      <c r="T49">
        <v>1.357</v>
      </c>
      <c r="U49">
        <v>93.759</v>
      </c>
      <c r="V49">
        <v>1.4139999999999999</v>
      </c>
      <c r="W49">
        <v>1.387</v>
      </c>
      <c r="X49" s="9">
        <f t="shared" si="12"/>
        <v>0.12999428293171944</v>
      </c>
      <c r="Y49" s="9">
        <f t="shared" si="13"/>
        <v>2.2941362877160807</v>
      </c>
      <c r="Z49" s="9">
        <f t="shared" si="14"/>
        <v>3.1162289064457241E-2</v>
      </c>
      <c r="AA49" s="9">
        <f t="shared" si="15"/>
        <v>1.868702203402377</v>
      </c>
      <c r="AB49" s="9">
        <f t="shared" si="16"/>
        <v>0.11962663965209555</v>
      </c>
      <c r="AC49" s="9">
        <f t="shared" si="17"/>
        <v>2.279840696594043</v>
      </c>
      <c r="AD49" s="9">
        <f t="shared" si="18"/>
        <v>2.9443931636710597E-2</v>
      </c>
      <c r="AE49" s="9">
        <f t="shared" si="19"/>
        <v>1.857923538926715</v>
      </c>
      <c r="AF49" s="9">
        <f t="shared" si="20"/>
        <v>0.11086644403327613</v>
      </c>
      <c r="AG49" s="9">
        <f t="shared" si="21"/>
        <v>2.2708352103072298</v>
      </c>
      <c r="AH49" s="9">
        <f t="shared" si="22"/>
        <v>2.7987033331081712E-2</v>
      </c>
      <c r="AI49" s="9">
        <f t="shared" si="23"/>
        <v>1.8495505905391194</v>
      </c>
      <c r="AJ49" s="10">
        <f t="shared" si="24"/>
        <v>1.177738773399172</v>
      </c>
      <c r="AK49" s="10">
        <f t="shared" si="25"/>
        <v>1.1814263874365041</v>
      </c>
      <c r="AL49" s="10">
        <f t="shared" si="26"/>
        <v>1.1857773272455008</v>
      </c>
      <c r="AM49" s="12">
        <f t="shared" si="27"/>
        <v>8948.0245140616917</v>
      </c>
      <c r="AN49" s="12">
        <f t="shared" si="28"/>
        <v>9088.6374413182875</v>
      </c>
      <c r="AO49" s="12">
        <f t="shared" si="29"/>
        <v>9271.3984232888743</v>
      </c>
      <c r="AP49" s="13">
        <f t="shared" si="30"/>
        <v>9102.6867928896172</v>
      </c>
      <c r="AR49" s="12">
        <f t="shared" si="4"/>
        <v>24414.232619875114</v>
      </c>
      <c r="AS49" s="12">
        <f t="shared" si="5"/>
        <v>24369.920448062254</v>
      </c>
      <c r="AT49" s="12">
        <f t="shared" si="6"/>
        <v>24367.153262076012</v>
      </c>
      <c r="AU49" s="13">
        <f t="shared" si="7"/>
        <v>24383.768776671128</v>
      </c>
      <c r="AW49" s="12">
        <f t="shared" si="8"/>
        <v>35240.578293944513</v>
      </c>
      <c r="AX49" s="12">
        <f t="shared" si="9"/>
        <v>35066.818552783036</v>
      </c>
      <c r="AY49" s="12">
        <f t="shared" si="10"/>
        <v>34934.181649227001</v>
      </c>
      <c r="AZ49" s="13">
        <f t="shared" si="11"/>
        <v>35080.526165318188</v>
      </c>
    </row>
    <row r="50" spans="1:52">
      <c r="A50" s="2" t="s">
        <v>240</v>
      </c>
      <c r="B50" s="2">
        <v>14988</v>
      </c>
      <c r="C50" s="28" t="s">
        <v>750</v>
      </c>
      <c r="D50" s="28" t="s">
        <v>758</v>
      </c>
      <c r="E50" s="28" t="s">
        <v>760</v>
      </c>
      <c r="F50">
        <v>76.239000000000004</v>
      </c>
      <c r="G50">
        <v>3.5059999999999998</v>
      </c>
      <c r="H50">
        <v>3.3580000000000001</v>
      </c>
      <c r="I50">
        <v>78.772999999999996</v>
      </c>
      <c r="J50">
        <v>3.6219999999999999</v>
      </c>
      <c r="K50">
        <v>3.4670000000000001</v>
      </c>
      <c r="L50">
        <v>80.697999999999993</v>
      </c>
      <c r="M50">
        <v>3.7109999999999999</v>
      </c>
      <c r="N50">
        <v>3.5510000000000002</v>
      </c>
      <c r="O50">
        <v>96.587999999999994</v>
      </c>
      <c r="P50">
        <v>9.4860000000000007</v>
      </c>
      <c r="Q50">
        <v>9.468</v>
      </c>
      <c r="R50">
        <v>97.117999999999995</v>
      </c>
      <c r="S50">
        <v>9.6630000000000003</v>
      </c>
      <c r="T50">
        <v>9.6530000000000005</v>
      </c>
      <c r="U50">
        <v>97.466999999999999</v>
      </c>
      <c r="V50">
        <v>9.8179999999999996</v>
      </c>
      <c r="W50">
        <v>9.8109999999999999</v>
      </c>
      <c r="X50" s="9">
        <f t="shared" si="12"/>
        <v>0.11782280881949567</v>
      </c>
      <c r="Y50" s="9">
        <f t="shared" si="13"/>
        <v>1.47391930819797</v>
      </c>
      <c r="Z50" s="9">
        <f t="shared" si="14"/>
        <v>1.5076826560773748E-2</v>
      </c>
      <c r="AA50" s="9">
        <f t="shared" si="15"/>
        <v>1.0229168796841472</v>
      </c>
      <c r="AB50" s="9">
        <f t="shared" si="16"/>
        <v>0.10362261449468248</v>
      </c>
      <c r="AC50" s="9">
        <f t="shared" si="17"/>
        <v>1.4600461583436033</v>
      </c>
      <c r="AD50" s="9">
        <f t="shared" si="18"/>
        <v>1.2700269822229845E-2</v>
      </c>
      <c r="AE50" s="9">
        <f t="shared" si="19"/>
        <v>1.0148880204606461</v>
      </c>
      <c r="AF50" s="9">
        <f t="shared" si="20"/>
        <v>9.3137228595490576E-2</v>
      </c>
      <c r="AG50" s="9">
        <f t="shared" si="21"/>
        <v>1.4496493276983846</v>
      </c>
      <c r="AH50" s="9">
        <f t="shared" si="22"/>
        <v>1.1142401161133464E-2</v>
      </c>
      <c r="AI50" s="9">
        <f t="shared" si="23"/>
        <v>1.0079769722361493</v>
      </c>
      <c r="AJ50" s="10">
        <f t="shared" si="24"/>
        <v>1.3455473367781201</v>
      </c>
      <c r="AK50" s="10">
        <f t="shared" si="25"/>
        <v>1.3534625053886842</v>
      </c>
      <c r="AL50" s="10">
        <f t="shared" si="26"/>
        <v>1.3608196770703802</v>
      </c>
      <c r="AM50" s="12">
        <f t="shared" si="27"/>
        <v>9541.2959972516383</v>
      </c>
      <c r="AN50" s="12">
        <f t="shared" si="28"/>
        <v>9705.1141254880404</v>
      </c>
      <c r="AO50" s="12">
        <f t="shared" si="29"/>
        <v>9854.2031177793124</v>
      </c>
      <c r="AP50" s="13">
        <f t="shared" si="30"/>
        <v>9700.2044135063315</v>
      </c>
      <c r="AR50" s="12">
        <f t="shared" si="4"/>
        <v>15298.46716048716</v>
      </c>
      <c r="AS50" s="12">
        <f t="shared" si="5"/>
        <v>15302.156631769949</v>
      </c>
      <c r="AT50" s="12">
        <f t="shared" si="6"/>
        <v>15303.155645959145</v>
      </c>
      <c r="AU50" s="13">
        <f t="shared" si="7"/>
        <v>15301.259812738752</v>
      </c>
      <c r="AW50" s="12">
        <f t="shared" si="8"/>
        <v>19328.486974752028</v>
      </c>
      <c r="AX50" s="12">
        <f t="shared" si="9"/>
        <v>19220.086386167281</v>
      </c>
      <c r="AY50" s="12">
        <f t="shared" si="10"/>
        <v>19117.422415685029</v>
      </c>
      <c r="AZ50" s="13">
        <f t="shared" si="11"/>
        <v>19221.998592201446</v>
      </c>
    </row>
    <row r="51" spans="1:52">
      <c r="A51" s="2" t="s">
        <v>241</v>
      </c>
      <c r="B51" s="2">
        <v>14989</v>
      </c>
      <c r="C51" s="28" t="s">
        <v>750</v>
      </c>
      <c r="D51" s="28" t="s">
        <v>758</v>
      </c>
      <c r="E51" s="28" t="s">
        <v>760</v>
      </c>
      <c r="F51">
        <v>80.64</v>
      </c>
      <c r="G51">
        <v>5.67</v>
      </c>
      <c r="H51">
        <v>5.4820000000000002</v>
      </c>
      <c r="I51">
        <v>83.415000000000006</v>
      </c>
      <c r="J51">
        <v>5.8319999999999999</v>
      </c>
      <c r="K51">
        <v>5.6369999999999996</v>
      </c>
      <c r="L51">
        <v>84.995000000000005</v>
      </c>
      <c r="M51">
        <v>5.9740000000000002</v>
      </c>
      <c r="N51">
        <v>5.7690000000000001</v>
      </c>
      <c r="O51">
        <v>93.771000000000001</v>
      </c>
      <c r="P51">
        <v>12.315</v>
      </c>
      <c r="Q51">
        <v>12.297000000000001</v>
      </c>
      <c r="R51">
        <v>94.17</v>
      </c>
      <c r="S51">
        <v>12.576000000000001</v>
      </c>
      <c r="T51">
        <v>12.569000000000001</v>
      </c>
      <c r="U51">
        <v>94.545000000000002</v>
      </c>
      <c r="V51">
        <v>12.816000000000001</v>
      </c>
      <c r="W51">
        <v>12.807</v>
      </c>
      <c r="X51" s="9">
        <f t="shared" si="12"/>
        <v>9.344948089854993E-2</v>
      </c>
      <c r="Y51" s="9">
        <f t="shared" si="13"/>
        <v>1.2610609687965204</v>
      </c>
      <c r="Z51" s="9">
        <f t="shared" si="14"/>
        <v>2.7931452530250353E-2</v>
      </c>
      <c r="AA51" s="9">
        <f t="shared" si="15"/>
        <v>0.90956558382487795</v>
      </c>
      <c r="AB51" s="9">
        <f t="shared" si="16"/>
        <v>7.8755845867418392E-2</v>
      </c>
      <c r="AC51" s="9">
        <f t="shared" si="17"/>
        <v>1.248951965179812</v>
      </c>
      <c r="AD51" s="9">
        <f t="shared" si="18"/>
        <v>2.6087429580295144E-2</v>
      </c>
      <c r="AE51" s="9">
        <f t="shared" si="19"/>
        <v>0.90045747130466725</v>
      </c>
      <c r="AF51" s="9">
        <f t="shared" si="20"/>
        <v>7.0606621771340819E-2</v>
      </c>
      <c r="AG51" s="9">
        <f t="shared" si="21"/>
        <v>1.2388994610418578</v>
      </c>
      <c r="AH51" s="9">
        <f t="shared" si="22"/>
        <v>2.4361433818703735E-2</v>
      </c>
      <c r="AI51" s="9">
        <f t="shared" si="23"/>
        <v>0.89224750125983754</v>
      </c>
      <c r="AJ51" s="10">
        <f t="shared" si="24"/>
        <v>1.3243719207914535</v>
      </c>
      <c r="AK51" s="10">
        <f t="shared" si="25"/>
        <v>1.3383305276615078</v>
      </c>
      <c r="AL51" s="10">
        <f t="shared" si="26"/>
        <v>1.3461361843439881</v>
      </c>
      <c r="AM51" s="12">
        <f t="shared" si="27"/>
        <v>7835.0153664215595</v>
      </c>
      <c r="AN51" s="12">
        <f t="shared" si="28"/>
        <v>8104.8440031047976</v>
      </c>
      <c r="AO51" s="12">
        <f t="shared" si="29"/>
        <v>8230.3427845335918</v>
      </c>
      <c r="AP51" s="13">
        <f t="shared" si="30"/>
        <v>8056.7340513533163</v>
      </c>
      <c r="AR51" s="12">
        <f t="shared" si="4"/>
        <v>13172.12013451953</v>
      </c>
      <c r="AS51" s="12">
        <f t="shared" si="5"/>
        <v>13201.278014385482</v>
      </c>
      <c r="AT51" s="12">
        <f t="shared" si="6"/>
        <v>13179.806631463098</v>
      </c>
      <c r="AU51" s="13">
        <f t="shared" si="7"/>
        <v>13184.401593456038</v>
      </c>
      <c r="AW51" s="12">
        <f t="shared" si="8"/>
        <v>16908.093472188113</v>
      </c>
      <c r="AX51" s="12">
        <f t="shared" si="9"/>
        <v>16768.781822281962</v>
      </c>
      <c r="AY51" s="12">
        <f t="shared" si="10"/>
        <v>16644.431324313751</v>
      </c>
      <c r="AZ51" s="13">
        <f t="shared" si="11"/>
        <v>16773.768872927943</v>
      </c>
    </row>
    <row r="52" spans="1:52">
      <c r="A52" s="2" t="s">
        <v>242</v>
      </c>
      <c r="B52" s="6">
        <v>14990</v>
      </c>
      <c r="C52" s="28" t="s">
        <v>751</v>
      </c>
      <c r="D52" s="28" t="s">
        <v>759</v>
      </c>
      <c r="E52" s="28" t="s">
        <v>196</v>
      </c>
      <c r="F52">
        <v>47.713999999999999</v>
      </c>
      <c r="G52">
        <v>1.6819999999999999</v>
      </c>
      <c r="H52">
        <v>1.6220000000000001</v>
      </c>
      <c r="I52">
        <v>51.220999999999997</v>
      </c>
      <c r="J52">
        <v>1.8129999999999999</v>
      </c>
      <c r="K52">
        <v>1.75</v>
      </c>
      <c r="L52">
        <v>55.012999999999998</v>
      </c>
      <c r="M52">
        <v>1.9379999999999999</v>
      </c>
      <c r="N52">
        <v>1.8660000000000001</v>
      </c>
      <c r="O52">
        <v>78.143000000000001</v>
      </c>
      <c r="P52">
        <v>5.1859999999999999</v>
      </c>
      <c r="Q52">
        <v>5.1619999999999999</v>
      </c>
      <c r="R52">
        <v>79.462000000000003</v>
      </c>
      <c r="S52">
        <v>5.3159999999999998</v>
      </c>
      <c r="T52">
        <v>5.2949999999999999</v>
      </c>
      <c r="U52">
        <v>80.634</v>
      </c>
      <c r="V52">
        <v>5.4349999999999996</v>
      </c>
      <c r="W52">
        <v>5.415</v>
      </c>
      <c r="X52" s="9">
        <f t="shared" si="12"/>
        <v>0.32135417377623843</v>
      </c>
      <c r="Y52" s="9">
        <f t="shared" si="13"/>
        <v>1.7899491501248628</v>
      </c>
      <c r="Z52" s="9">
        <f t="shared" si="14"/>
        <v>0.1071099197245465</v>
      </c>
      <c r="AA52" s="9">
        <f t="shared" si="15"/>
        <v>1.2851674875666674</v>
      </c>
      <c r="AB52" s="9">
        <f t="shared" si="16"/>
        <v>0.290551946948369</v>
      </c>
      <c r="AC52" s="9">
        <f t="shared" si="17"/>
        <v>1.7569619513137056</v>
      </c>
      <c r="AD52" s="9">
        <f t="shared" si="18"/>
        <v>9.9840508270929773E-2</v>
      </c>
      <c r="AE52" s="9">
        <f t="shared" si="19"/>
        <v>1.2744150277293056</v>
      </c>
      <c r="AF52" s="9">
        <f t="shared" si="20"/>
        <v>0.25953467121238133</v>
      </c>
      <c r="AG52" s="9">
        <f t="shared" si="21"/>
        <v>1.7290883605895189</v>
      </c>
      <c r="AH52" s="9">
        <f t="shared" si="22"/>
        <v>9.348179567827411E-2</v>
      </c>
      <c r="AI52" s="9">
        <f t="shared" si="23"/>
        <v>1.2648004515776867</v>
      </c>
      <c r="AJ52" s="10">
        <f t="shared" si="24"/>
        <v>1.2466241179017155</v>
      </c>
      <c r="AK52" s="10">
        <f t="shared" si="25"/>
        <v>1.2484605957921961</v>
      </c>
      <c r="AL52" s="10">
        <f t="shared" si="26"/>
        <v>1.2546147728251806</v>
      </c>
      <c r="AM52" s="12">
        <f t="shared" si="27"/>
        <v>7959.9486029452419</v>
      </c>
      <c r="AN52" s="12">
        <f t="shared" si="28"/>
        <v>7995.5124275262169</v>
      </c>
      <c r="AO52" s="12">
        <f t="shared" si="29"/>
        <v>8170.8429571374991</v>
      </c>
      <c r="AP52" s="13">
        <f t="shared" si="30"/>
        <v>8042.1013292029857</v>
      </c>
      <c r="AR52" s="12">
        <f t="shared" si="4"/>
        <v>16567.590896387559</v>
      </c>
      <c r="AS52" s="12">
        <f t="shared" si="5"/>
        <v>16542.941675518519</v>
      </c>
      <c r="AT52" s="12">
        <f t="shared" si="6"/>
        <v>16578.406380233853</v>
      </c>
      <c r="AU52" s="13">
        <f t="shared" si="7"/>
        <v>16562.979650713311</v>
      </c>
      <c r="AW52" s="12">
        <f t="shared" si="8"/>
        <v>22592.94050179718</v>
      </c>
      <c r="AX52" s="12">
        <f t="shared" si="9"/>
        <v>22526.142149113133</v>
      </c>
      <c r="AY52" s="12">
        <f t="shared" si="10"/>
        <v>22463.700776401296</v>
      </c>
      <c r="AZ52" s="13">
        <f t="shared" si="11"/>
        <v>22527.594475770533</v>
      </c>
    </row>
    <row r="53" spans="1:52">
      <c r="A53" s="2" t="s">
        <v>244</v>
      </c>
      <c r="B53" s="2">
        <v>14991</v>
      </c>
      <c r="C53" s="28" t="s">
        <v>751</v>
      </c>
      <c r="D53" s="28" t="s">
        <v>759</v>
      </c>
      <c r="E53" s="28" t="s">
        <v>196</v>
      </c>
      <c r="F53">
        <v>91.85</v>
      </c>
      <c r="G53">
        <v>70.02</v>
      </c>
      <c r="H53">
        <v>69.912999999999997</v>
      </c>
      <c r="I53">
        <v>92.438000000000002</v>
      </c>
      <c r="J53">
        <v>70.266999999999996</v>
      </c>
      <c r="K53">
        <v>70.087999999999994</v>
      </c>
      <c r="L53">
        <v>92.692999999999998</v>
      </c>
      <c r="M53">
        <v>70.474000000000004</v>
      </c>
      <c r="N53">
        <v>70.355000000000004</v>
      </c>
      <c r="O53">
        <v>94.435000000000002</v>
      </c>
      <c r="P53">
        <v>74.129000000000005</v>
      </c>
      <c r="Q53">
        <v>74.260000000000005</v>
      </c>
      <c r="R53">
        <v>94.611999999999995</v>
      </c>
      <c r="S53">
        <v>74.305999999999997</v>
      </c>
      <c r="T53">
        <v>74.429000000000002</v>
      </c>
      <c r="U53">
        <v>94.748999999999995</v>
      </c>
      <c r="V53">
        <v>74.492999999999995</v>
      </c>
      <c r="W53">
        <v>74.623000000000005</v>
      </c>
      <c r="X53" s="9">
        <f t="shared" si="12"/>
        <v>3.6920839358172884E-2</v>
      </c>
      <c r="Y53" s="9">
        <f t="shared" si="13"/>
        <v>0.15544206168887748</v>
      </c>
      <c r="Z53" s="9">
        <f t="shared" si="14"/>
        <v>2.4867015344839642E-2</v>
      </c>
      <c r="AA53" s="9">
        <f t="shared" si="15"/>
        <v>0.13001185847007263</v>
      </c>
      <c r="AB53" s="9">
        <f t="shared" si="16"/>
        <v>3.4149459540398962E-2</v>
      </c>
      <c r="AC53" s="9">
        <f t="shared" si="17"/>
        <v>0.15435633267384652</v>
      </c>
      <c r="AD53" s="9">
        <f t="shared" si="18"/>
        <v>2.4053776882884483E-2</v>
      </c>
      <c r="AE53" s="9">
        <f t="shared" si="19"/>
        <v>0.12897611676857113</v>
      </c>
      <c r="AF53" s="9">
        <f t="shared" si="20"/>
        <v>3.2953061714837049E-2</v>
      </c>
      <c r="AG53" s="9">
        <f t="shared" si="21"/>
        <v>0.15270503262516413</v>
      </c>
      <c r="AH53" s="9">
        <f t="shared" si="22"/>
        <v>2.342536496700048E-2</v>
      </c>
      <c r="AI53" s="9">
        <f t="shared" si="23"/>
        <v>0.12788453536182723</v>
      </c>
      <c r="AJ53" s="10">
        <f t="shared" si="24"/>
        <v>1.1272185949199587</v>
      </c>
      <c r="AK53" s="10">
        <f t="shared" si="25"/>
        <v>1.1456747272736529</v>
      </c>
      <c r="AL53" s="10">
        <f t="shared" si="26"/>
        <v>1.1463997891013089</v>
      </c>
      <c r="AM53" s="12">
        <f t="shared" si="27"/>
        <v>366.47704512954715</v>
      </c>
      <c r="AN53" s="12">
        <f t="shared" si="28"/>
        <v>418.75536681350025</v>
      </c>
      <c r="AO53" s="12">
        <f t="shared" si="29"/>
        <v>418.98186785731025</v>
      </c>
      <c r="AP53" s="13">
        <f t="shared" si="30"/>
        <v>401.40475993345257</v>
      </c>
      <c r="AR53" s="12">
        <f t="shared" si="4"/>
        <v>1337.067847662835</v>
      </c>
      <c r="AS53" s="12">
        <f t="shared" si="5"/>
        <v>1356.0841001652425</v>
      </c>
      <c r="AT53" s="12">
        <f t="shared" si="6"/>
        <v>1350.9522332775757</v>
      </c>
      <c r="AU53" s="13">
        <f t="shared" si="7"/>
        <v>1348.0347270352177</v>
      </c>
      <c r="AW53" s="12">
        <f t="shared" si="8"/>
        <v>2016.4814094361366</v>
      </c>
      <c r="AX53" s="12">
        <f t="shared" si="9"/>
        <v>2012.2142135114623</v>
      </c>
      <c r="AY53" s="12">
        <f t="shared" si="10"/>
        <v>2003.3314890717618</v>
      </c>
      <c r="AZ53" s="13">
        <f t="shared" si="11"/>
        <v>2010.6757040064538</v>
      </c>
    </row>
    <row r="54" spans="1:52">
      <c r="A54" s="2" t="s">
        <v>245</v>
      </c>
      <c r="B54" s="2">
        <v>14992</v>
      </c>
      <c r="C54" s="28" t="s">
        <v>751</v>
      </c>
      <c r="D54" s="28" t="s">
        <v>759</v>
      </c>
      <c r="E54" s="28" t="s">
        <v>196</v>
      </c>
      <c r="F54">
        <v>95.38</v>
      </c>
      <c r="G54">
        <v>20.544</v>
      </c>
      <c r="H54">
        <v>20.350999999999999</v>
      </c>
      <c r="I54">
        <v>95.817999999999998</v>
      </c>
      <c r="J54">
        <v>20.664999999999999</v>
      </c>
      <c r="K54">
        <v>20.474</v>
      </c>
      <c r="L54">
        <v>96.216999999999999</v>
      </c>
      <c r="M54">
        <v>20.76</v>
      </c>
      <c r="N54">
        <v>20.57</v>
      </c>
      <c r="O54">
        <v>98.033000000000001</v>
      </c>
      <c r="P54">
        <v>28.550999999999998</v>
      </c>
      <c r="Q54">
        <v>28.783000000000001</v>
      </c>
      <c r="R54">
        <v>98.275999999999996</v>
      </c>
      <c r="S54">
        <v>28.824000000000002</v>
      </c>
      <c r="T54">
        <v>29.071000000000002</v>
      </c>
      <c r="U54">
        <v>98.403999999999996</v>
      </c>
      <c r="V54">
        <v>29.111000000000001</v>
      </c>
      <c r="W54">
        <v>29.361999999999998</v>
      </c>
      <c r="X54" s="9">
        <f t="shared" si="12"/>
        <v>2.0542681902151711E-2</v>
      </c>
      <c r="Y54" s="9">
        <f t="shared" si="13"/>
        <v>0.69141424571091714</v>
      </c>
      <c r="Z54" s="9">
        <f t="shared" si="14"/>
        <v>8.6277069049434697E-3</v>
      </c>
      <c r="AA54" s="9">
        <f t="shared" si="15"/>
        <v>0.54437867596887846</v>
      </c>
      <c r="AB54" s="9">
        <f t="shared" si="16"/>
        <v>1.8552898370680047E-2</v>
      </c>
      <c r="AC54" s="9">
        <f t="shared" si="17"/>
        <v>0.6887973010492402</v>
      </c>
      <c r="AD54" s="9">
        <f t="shared" si="18"/>
        <v>7.5525283547586905E-3</v>
      </c>
      <c r="AE54" s="9">
        <f t="shared" si="19"/>
        <v>0.54024575088548799</v>
      </c>
      <c r="AF54" s="9">
        <f t="shared" si="20"/>
        <v>1.674818831640144E-2</v>
      </c>
      <c r="AG54" s="9">
        <f t="shared" si="21"/>
        <v>0.68676570830527606</v>
      </c>
      <c r="AH54" s="9">
        <f t="shared" si="22"/>
        <v>6.9872476802431199E-3</v>
      </c>
      <c r="AI54" s="9">
        <f t="shared" si="23"/>
        <v>0.53594287573526922</v>
      </c>
      <c r="AJ54" s="10">
        <f t="shared" si="24"/>
        <v>1.252207840110702</v>
      </c>
      <c r="AK54" s="10">
        <f t="shared" si="25"/>
        <v>1.2582183784774847</v>
      </c>
      <c r="AL54" s="10">
        <f t="shared" si="26"/>
        <v>1.2666800095360251</v>
      </c>
      <c r="AM54" s="12">
        <f t="shared" si="27"/>
        <v>3701.9432192814129</v>
      </c>
      <c r="AN54" s="12">
        <f t="shared" si="28"/>
        <v>3768.5347641788699</v>
      </c>
      <c r="AO54" s="12">
        <f t="shared" si="29"/>
        <v>3864.7188855975387</v>
      </c>
      <c r="AP54" s="13">
        <f t="shared" si="30"/>
        <v>3778.398956352607</v>
      </c>
      <c r="AR54" s="12">
        <f t="shared" si="4"/>
        <v>7568.2715739897121</v>
      </c>
      <c r="AS54" s="12">
        <f t="shared" si="5"/>
        <v>7561.1964108584916</v>
      </c>
      <c r="AT54" s="12">
        <f t="shared" si="6"/>
        <v>7558.6368899254112</v>
      </c>
      <c r="AU54" s="13">
        <f t="shared" si="7"/>
        <v>7562.7016249245389</v>
      </c>
      <c r="AW54" s="12">
        <f t="shared" si="8"/>
        <v>10274.701422285523</v>
      </c>
      <c r="AX54" s="12">
        <f t="shared" si="9"/>
        <v>10216.059563534227</v>
      </c>
      <c r="AY54" s="12">
        <f t="shared" si="10"/>
        <v>10144.379492954922</v>
      </c>
      <c r="AZ54" s="13">
        <f t="shared" si="11"/>
        <v>10211.713492924891</v>
      </c>
    </row>
    <row r="55" spans="1:52">
      <c r="A55" s="2" t="s">
        <v>246</v>
      </c>
      <c r="B55" s="2">
        <v>14993</v>
      </c>
      <c r="C55" s="28" t="s">
        <v>751</v>
      </c>
      <c r="D55" s="28" t="s">
        <v>759</v>
      </c>
      <c r="E55" s="28" t="s">
        <v>196</v>
      </c>
      <c r="F55">
        <v>96.697999999999993</v>
      </c>
      <c r="G55">
        <v>11.18</v>
      </c>
      <c r="H55">
        <v>10.988</v>
      </c>
      <c r="I55">
        <v>96.683999999999997</v>
      </c>
      <c r="J55">
        <v>11.212</v>
      </c>
      <c r="K55">
        <v>11.02</v>
      </c>
      <c r="L55">
        <v>97.183000000000007</v>
      </c>
      <c r="M55">
        <v>11.263</v>
      </c>
      <c r="N55">
        <v>11.067</v>
      </c>
      <c r="O55">
        <v>101.248</v>
      </c>
      <c r="P55">
        <v>20.081</v>
      </c>
      <c r="Q55">
        <v>20.295999999999999</v>
      </c>
      <c r="R55">
        <v>101.289</v>
      </c>
      <c r="S55">
        <v>20.271000000000001</v>
      </c>
      <c r="T55">
        <v>20.491</v>
      </c>
      <c r="U55">
        <v>101.328</v>
      </c>
      <c r="V55">
        <v>20.465</v>
      </c>
      <c r="W55">
        <v>20.702000000000002</v>
      </c>
      <c r="X55" s="9">
        <f t="shared" si="12"/>
        <v>1.4582508315615061E-2</v>
      </c>
      <c r="Y55" s="9">
        <f t="shared" si="13"/>
        <v>0.9590813492514757</v>
      </c>
      <c r="Z55" s="9">
        <f t="shared" si="14"/>
        <v>-5.3864531455449401E-3</v>
      </c>
      <c r="AA55" s="9">
        <f t="shared" si="15"/>
        <v>0.69721466385430131</v>
      </c>
      <c r="AB55" s="9">
        <f t="shared" si="16"/>
        <v>1.4645390308326576E-2</v>
      </c>
      <c r="AC55" s="9">
        <f t="shared" si="17"/>
        <v>0.9578184054842338</v>
      </c>
      <c r="AD55" s="9">
        <f t="shared" si="18"/>
        <v>-5.5622834777929531E-3</v>
      </c>
      <c r="AE55" s="9">
        <f t="shared" si="19"/>
        <v>0.69312482635536254</v>
      </c>
      <c r="AF55" s="9">
        <f t="shared" si="20"/>
        <v>1.2409698570648249E-2</v>
      </c>
      <c r="AG55" s="9">
        <f t="shared" si="21"/>
        <v>0.95597009005353406</v>
      </c>
      <c r="AH55" s="9">
        <f t="shared" si="22"/>
        <v>-5.7294706832435802E-3</v>
      </c>
      <c r="AI55" s="9">
        <f t="shared" si="23"/>
        <v>0.68898825101871164</v>
      </c>
      <c r="AJ55" s="10">
        <f t="shared" si="24"/>
        <v>1.344288840542887</v>
      </c>
      <c r="AK55" s="10">
        <f t="shared" si="25"/>
        <v>1.3499218776214925</v>
      </c>
      <c r="AL55" s="10">
        <f t="shared" si="26"/>
        <v>1.3581924888446821</v>
      </c>
      <c r="AM55" s="12">
        <f t="shared" si="27"/>
        <v>6627.3512233692682</v>
      </c>
      <c r="AN55" s="12">
        <f t="shared" si="28"/>
        <v>6698.2604776323606</v>
      </c>
      <c r="AO55" s="12">
        <f t="shared" si="29"/>
        <v>6817.6241808515533</v>
      </c>
      <c r="AP55" s="13">
        <f t="shared" si="30"/>
        <v>6714.4119606177264</v>
      </c>
      <c r="AR55" s="12">
        <f t="shared" si="4"/>
        <v>10655.130005717063</v>
      </c>
      <c r="AS55" s="12">
        <f t="shared" si="5"/>
        <v>10640.17303041444</v>
      </c>
      <c r="AT55" s="12">
        <f t="shared" si="6"/>
        <v>10644.543120385015</v>
      </c>
      <c r="AU55" s="13">
        <f t="shared" si="7"/>
        <v>10646.615385505507</v>
      </c>
      <c r="AW55" s="12">
        <f t="shared" si="8"/>
        <v>13474.57515336052</v>
      </c>
      <c r="AX55" s="12">
        <f t="shared" si="9"/>
        <v>13399.511817361898</v>
      </c>
      <c r="AY55" s="12">
        <f t="shared" si="10"/>
        <v>13323.386378058436</v>
      </c>
      <c r="AZ55" s="13">
        <f t="shared" si="11"/>
        <v>13399.157782926952</v>
      </c>
    </row>
    <row r="56" spans="1:52">
      <c r="A56" s="2" t="s">
        <v>247</v>
      </c>
      <c r="B56" s="2">
        <v>14994</v>
      </c>
      <c r="C56" s="28" t="s">
        <v>751</v>
      </c>
      <c r="D56" s="28" t="s">
        <v>759</v>
      </c>
      <c r="E56" s="28" t="s">
        <v>196</v>
      </c>
      <c r="F56">
        <v>94.100999999999999</v>
      </c>
      <c r="G56">
        <v>13.939</v>
      </c>
      <c r="H56">
        <v>13.773999999999999</v>
      </c>
      <c r="I56">
        <v>100.575</v>
      </c>
      <c r="J56">
        <v>14.673999999999999</v>
      </c>
      <c r="K56">
        <v>14.435</v>
      </c>
      <c r="L56">
        <v>101.30800000000001</v>
      </c>
      <c r="M56">
        <v>14.811999999999999</v>
      </c>
      <c r="N56">
        <v>14.565</v>
      </c>
      <c r="O56">
        <v>103.181</v>
      </c>
      <c r="P56">
        <v>26.093</v>
      </c>
      <c r="Q56">
        <v>26.431000000000001</v>
      </c>
      <c r="R56">
        <v>103.18300000000001</v>
      </c>
      <c r="S56">
        <v>26.097000000000001</v>
      </c>
      <c r="T56">
        <v>26.445</v>
      </c>
      <c r="U56">
        <v>103.16500000000001</v>
      </c>
      <c r="V56">
        <v>26.108000000000001</v>
      </c>
      <c r="W56">
        <v>26.457000000000001</v>
      </c>
      <c r="X56" s="9">
        <f t="shared" si="12"/>
        <v>2.6405761353037481E-2</v>
      </c>
      <c r="Y56" s="9">
        <f t="shared" si="13"/>
        <v>0.86093992135069863</v>
      </c>
      <c r="Z56" s="9">
        <f t="shared" si="14"/>
        <v>-1.3599732612472331E-2</v>
      </c>
      <c r="AA56" s="9">
        <f t="shared" si="15"/>
        <v>0.58347598573134718</v>
      </c>
      <c r="AB56" s="9">
        <f t="shared" si="16"/>
        <v>-2.4900412432989258E-3</v>
      </c>
      <c r="AC56" s="9">
        <f t="shared" si="17"/>
        <v>0.84058321178326068</v>
      </c>
      <c r="AD56" s="9">
        <f t="shared" si="18"/>
        <v>-1.3608150640460153E-2</v>
      </c>
      <c r="AE56" s="9">
        <f t="shared" si="19"/>
        <v>0.58340941443680738</v>
      </c>
      <c r="AF56" s="9">
        <f t="shared" si="20"/>
        <v>-5.6437416946505496E-3</v>
      </c>
      <c r="AG56" s="9">
        <f t="shared" si="21"/>
        <v>0.83668951103631384</v>
      </c>
      <c r="AH56" s="9">
        <f t="shared" si="22"/>
        <v>-1.353238251385762E-2</v>
      </c>
      <c r="AI56" s="9">
        <f t="shared" si="23"/>
        <v>0.58322639597606096</v>
      </c>
      <c r="AJ56" s="10">
        <f t="shared" si="24"/>
        <v>1.3977023924411269</v>
      </c>
      <c r="AK56" s="10">
        <f t="shared" si="25"/>
        <v>1.4121414550297977</v>
      </c>
      <c r="AL56" s="10">
        <f t="shared" si="26"/>
        <v>1.4115138027168452</v>
      </c>
      <c r="AM56" s="12">
        <f t="shared" si="27"/>
        <v>6505.7267517333885</v>
      </c>
      <c r="AN56" s="12">
        <f t="shared" si="28"/>
        <v>6741.2683261916573</v>
      </c>
      <c r="AO56" s="12">
        <f t="shared" si="29"/>
        <v>6728.0843565115993</v>
      </c>
      <c r="AP56" s="13">
        <f t="shared" si="30"/>
        <v>6658.3598114788811</v>
      </c>
      <c r="AR56" s="12">
        <f t="shared" si="4"/>
        <v>9414.5906628918856</v>
      </c>
      <c r="AS56" s="12">
        <f t="shared" si="5"/>
        <v>9510.9223283322317</v>
      </c>
      <c r="AT56" s="12">
        <f t="shared" si="6"/>
        <v>9502.5741980729872</v>
      </c>
      <c r="AU56" s="13">
        <f t="shared" si="7"/>
        <v>9476.0290630990348</v>
      </c>
      <c r="AW56" s="12">
        <f t="shared" si="8"/>
        <v>11450.795400702837</v>
      </c>
      <c r="AX56" s="12">
        <f t="shared" si="9"/>
        <v>11449.680129830631</v>
      </c>
      <c r="AY56" s="12">
        <f t="shared" si="10"/>
        <v>11444.717087165958</v>
      </c>
      <c r="AZ56" s="13">
        <f t="shared" si="11"/>
        <v>11448.397539233143</v>
      </c>
    </row>
    <row r="57" spans="1:52">
      <c r="A57" s="2" t="s">
        <v>248</v>
      </c>
      <c r="B57" s="2">
        <v>14995</v>
      </c>
      <c r="C57" s="28" t="s">
        <v>752</v>
      </c>
      <c r="D57" s="28" t="s">
        <v>759</v>
      </c>
      <c r="E57" s="28" t="s">
        <v>195</v>
      </c>
      <c r="F57">
        <v>60.625</v>
      </c>
      <c r="G57">
        <v>0.13</v>
      </c>
      <c r="H57">
        <v>0.124</v>
      </c>
      <c r="I57">
        <v>60.73</v>
      </c>
      <c r="J57">
        <v>0.13300000000000001</v>
      </c>
      <c r="K57">
        <v>0.122</v>
      </c>
      <c r="L57">
        <v>60.866</v>
      </c>
      <c r="M57">
        <v>0.13100000000000001</v>
      </c>
      <c r="N57">
        <v>0.124</v>
      </c>
      <c r="O57">
        <v>97.965999999999994</v>
      </c>
      <c r="P57">
        <v>0.93500000000000005</v>
      </c>
      <c r="Q57">
        <v>0.94299999999999995</v>
      </c>
      <c r="R57">
        <v>97.918999999999997</v>
      </c>
      <c r="S57">
        <v>0.95499999999999996</v>
      </c>
      <c r="T57">
        <v>0.96699999999999997</v>
      </c>
      <c r="U57">
        <v>97.888000000000005</v>
      </c>
      <c r="V57">
        <v>0.97499999999999998</v>
      </c>
      <c r="W57">
        <v>0.98599999999999999</v>
      </c>
      <c r="X57" s="9">
        <f t="shared" si="12"/>
        <v>0.21734824838967995</v>
      </c>
      <c r="Y57" s="9">
        <f t="shared" si="13"/>
        <v>2.9065783148377649</v>
      </c>
      <c r="Z57" s="9">
        <f t="shared" si="14"/>
        <v>8.92462404657084E-3</v>
      </c>
      <c r="AA57" s="9">
        <f t="shared" si="15"/>
        <v>2.0291883891274822</v>
      </c>
      <c r="AB57" s="9">
        <f t="shared" si="16"/>
        <v>0.21659671887743659</v>
      </c>
      <c r="AC57" s="9">
        <f t="shared" si="17"/>
        <v>2.9136401693252516</v>
      </c>
      <c r="AD57" s="9">
        <f t="shared" si="18"/>
        <v>9.1330304180760827E-3</v>
      </c>
      <c r="AE57" s="9">
        <f t="shared" si="19"/>
        <v>2.0199966284162536</v>
      </c>
      <c r="AF57" s="9">
        <f t="shared" si="20"/>
        <v>0.2156252383325577</v>
      </c>
      <c r="AG57" s="9">
        <f t="shared" si="21"/>
        <v>2.9065783148377649</v>
      </c>
      <c r="AH57" s="9">
        <f t="shared" si="22"/>
        <v>9.270544695415316E-3</v>
      </c>
      <c r="AI57" s="9">
        <f t="shared" si="23"/>
        <v>2.010995384301463</v>
      </c>
      <c r="AJ57" s="10">
        <f t="shared" si="24"/>
        <v>1.3311281986688415</v>
      </c>
      <c r="AK57" s="10">
        <f t="shared" si="25"/>
        <v>1.3412363986959293</v>
      </c>
      <c r="AL57" s="10">
        <f t="shared" si="26"/>
        <v>1.3443171725014933</v>
      </c>
      <c r="AM57" s="12">
        <f t="shared" si="27"/>
        <v>18327.889008708797</v>
      </c>
      <c r="AN57" s="12">
        <f t="shared" si="28"/>
        <v>18799.494309364993</v>
      </c>
      <c r="AO57" s="12">
        <f t="shared" si="29"/>
        <v>18883.011897220367</v>
      </c>
      <c r="AP57" s="13">
        <f t="shared" si="30"/>
        <v>18670.131738431384</v>
      </c>
      <c r="AR57" s="12">
        <f t="shared" si="4"/>
        <v>30337.883681144009</v>
      </c>
      <c r="AS57" s="12">
        <f t="shared" si="5"/>
        <v>30426.028439711656</v>
      </c>
      <c r="AT57" s="12">
        <f t="shared" si="6"/>
        <v>30357.321392832044</v>
      </c>
      <c r="AU57" s="13">
        <f t="shared" si="7"/>
        <v>30373.744504562568</v>
      </c>
      <c r="AW57" s="12">
        <f t="shared" si="8"/>
        <v>38744.87995184867</v>
      </c>
      <c r="AX57" s="12">
        <f t="shared" si="9"/>
        <v>38564.602330954316</v>
      </c>
      <c r="AY57" s="12">
        <f t="shared" si="10"/>
        <v>38389.338039760223</v>
      </c>
      <c r="AZ57" s="13">
        <f t="shared" si="11"/>
        <v>38566.273440854398</v>
      </c>
    </row>
    <row r="58" spans="1:52">
      <c r="A58" s="2" t="s">
        <v>249</v>
      </c>
      <c r="B58" s="2">
        <v>14996</v>
      </c>
      <c r="C58" s="28" t="s">
        <v>752</v>
      </c>
      <c r="D58" s="28" t="s">
        <v>759</v>
      </c>
      <c r="E58" s="28" t="s">
        <v>195</v>
      </c>
      <c r="F58">
        <v>83.91</v>
      </c>
      <c r="G58">
        <v>0.223</v>
      </c>
      <c r="H58">
        <v>0.20399999999999999</v>
      </c>
      <c r="I58">
        <v>85.540999999999997</v>
      </c>
      <c r="J58">
        <v>0.22600000000000001</v>
      </c>
      <c r="K58">
        <v>0.20799999999999999</v>
      </c>
      <c r="L58">
        <v>86.600999999999999</v>
      </c>
      <c r="M58">
        <v>0.22700000000000001</v>
      </c>
      <c r="N58">
        <v>0.20899999999999999</v>
      </c>
      <c r="O58">
        <v>95.346000000000004</v>
      </c>
      <c r="P58">
        <v>1.03</v>
      </c>
      <c r="Q58">
        <v>1.03</v>
      </c>
      <c r="R58">
        <v>95.751999999999995</v>
      </c>
      <c r="S58">
        <v>1.056</v>
      </c>
      <c r="T58">
        <v>1.0569999999999999</v>
      </c>
      <c r="U58">
        <v>96.090999999999994</v>
      </c>
      <c r="V58">
        <v>1.0820000000000001</v>
      </c>
      <c r="W58">
        <v>1.083</v>
      </c>
      <c r="X58" s="9">
        <f t="shared" si="12"/>
        <v>7.6186278908810343E-2</v>
      </c>
      <c r="Y58" s="9">
        <f t="shared" si="13"/>
        <v>2.6903698325741012</v>
      </c>
      <c r="Z58" s="9">
        <f t="shared" si="14"/>
        <v>2.0697521961096185E-2</v>
      </c>
      <c r="AA58" s="9">
        <f t="shared" si="15"/>
        <v>1.9871627752948278</v>
      </c>
      <c r="AB58" s="9">
        <f t="shared" si="16"/>
        <v>6.7825677016507518E-2</v>
      </c>
      <c r="AC58" s="9">
        <f t="shared" si="17"/>
        <v>2.6819366650372385</v>
      </c>
      <c r="AD58" s="9">
        <f t="shared" si="18"/>
        <v>1.8852146028869629E-2</v>
      </c>
      <c r="AE58" s="9">
        <f t="shared" si="19"/>
        <v>1.9763360818022067</v>
      </c>
      <c r="AF58" s="9">
        <f t="shared" si="20"/>
        <v>6.2477093063779847E-2</v>
      </c>
      <c r="AG58" s="9">
        <f t="shared" si="21"/>
        <v>2.6798537138889462</v>
      </c>
      <c r="AH58" s="9">
        <f t="shared" si="22"/>
        <v>1.7317286976365063E-2</v>
      </c>
      <c r="AI58" s="9">
        <f t="shared" si="23"/>
        <v>1.9657727392294493</v>
      </c>
      <c r="AJ58" s="10">
        <f t="shared" si="24"/>
        <v>1.3293820214893135</v>
      </c>
      <c r="AK58" s="10">
        <f t="shared" si="25"/>
        <v>1.3354444142541493</v>
      </c>
      <c r="AL58" s="10">
        <f t="shared" si="26"/>
        <v>1.3433084229863093</v>
      </c>
      <c r="AM58" s="12">
        <f t="shared" si="27"/>
        <v>17745.750560416582</v>
      </c>
      <c r="AN58" s="12">
        <f t="shared" si="28"/>
        <v>17989.826556450829</v>
      </c>
      <c r="AO58" s="12">
        <f t="shared" si="29"/>
        <v>18326.652490729648</v>
      </c>
      <c r="AP58" s="13">
        <f t="shared" si="30"/>
        <v>18020.743202532354</v>
      </c>
      <c r="AR58" s="12">
        <f t="shared" si="4"/>
        <v>29491.265013635577</v>
      </c>
      <c r="AS58" s="12">
        <f t="shared" si="5"/>
        <v>29490.446382269158</v>
      </c>
      <c r="AT58" s="12">
        <f t="shared" si="6"/>
        <v>29527.286810837311</v>
      </c>
      <c r="AU58" s="13">
        <f t="shared" si="7"/>
        <v>29502.999402247351</v>
      </c>
      <c r="AW58" s="12">
        <f t="shared" si="8"/>
        <v>37713.125130888882</v>
      </c>
      <c r="AX58" s="12">
        <f t="shared" si="9"/>
        <v>37540.88026034199</v>
      </c>
      <c r="AY58" s="12">
        <f t="shared" si="10"/>
        <v>37367.730834912669</v>
      </c>
      <c r="AZ58" s="13">
        <f t="shared" si="11"/>
        <v>37540.578742047845</v>
      </c>
    </row>
    <row r="59" spans="1:52">
      <c r="A59" s="2" t="s">
        <v>250</v>
      </c>
      <c r="B59" s="2">
        <v>14997</v>
      </c>
      <c r="C59" s="28" t="s">
        <v>752</v>
      </c>
      <c r="D59" s="28" t="s">
        <v>759</v>
      </c>
      <c r="E59" s="28" t="s">
        <v>195</v>
      </c>
      <c r="F59">
        <v>80.236999999999995</v>
      </c>
      <c r="G59">
        <v>0.63500000000000001</v>
      </c>
      <c r="H59">
        <v>0.59799999999999998</v>
      </c>
      <c r="I59">
        <v>80.507999999999996</v>
      </c>
      <c r="J59">
        <v>0.63800000000000001</v>
      </c>
      <c r="K59">
        <v>0.60099999999999998</v>
      </c>
      <c r="L59">
        <v>80.846999999999994</v>
      </c>
      <c r="M59">
        <v>0.64200000000000002</v>
      </c>
      <c r="N59">
        <v>0.60599999999999998</v>
      </c>
      <c r="O59">
        <v>92.212999999999994</v>
      </c>
      <c r="P59">
        <v>1.0860000000000001</v>
      </c>
      <c r="Q59">
        <v>1.044</v>
      </c>
      <c r="R59">
        <v>92.350999999999999</v>
      </c>
      <c r="S59">
        <v>1.093</v>
      </c>
      <c r="T59">
        <v>1.05</v>
      </c>
      <c r="U59">
        <v>92.48</v>
      </c>
      <c r="V59">
        <v>1.097</v>
      </c>
      <c r="W59">
        <v>1.054</v>
      </c>
      <c r="X59" s="9">
        <f t="shared" si="12"/>
        <v>9.5625317622263381E-2</v>
      </c>
      <c r="Y59" s="9">
        <f t="shared" si="13"/>
        <v>2.2232988160115892</v>
      </c>
      <c r="Z59" s="9">
        <f t="shared" si="14"/>
        <v>3.5207848683058533E-2</v>
      </c>
      <c r="AA59" s="9">
        <f t="shared" si="15"/>
        <v>1.9641701747471718</v>
      </c>
      <c r="AB59" s="9">
        <f t="shared" si="16"/>
        <v>9.4160962076505914E-2</v>
      </c>
      <c r="AC59" s="9">
        <f t="shared" si="17"/>
        <v>2.2211255279972604</v>
      </c>
      <c r="AD59" s="9">
        <f t="shared" si="18"/>
        <v>3.4558397547718486E-2</v>
      </c>
      <c r="AE59" s="9">
        <f t="shared" si="19"/>
        <v>1.9613798380502971</v>
      </c>
      <c r="AF59" s="9">
        <f t="shared" si="20"/>
        <v>9.2336090879639995E-2</v>
      </c>
      <c r="AG59" s="9">
        <f t="shared" si="21"/>
        <v>2.217527375833714</v>
      </c>
      <c r="AH59" s="9">
        <f t="shared" si="22"/>
        <v>3.3952178923546135E-2</v>
      </c>
      <c r="AI59" s="9">
        <f t="shared" si="23"/>
        <v>1.9597933724252889</v>
      </c>
      <c r="AJ59" s="10">
        <f t="shared" si="24"/>
        <v>1.103014542917832</v>
      </c>
      <c r="AK59" s="10">
        <f t="shared" si="25"/>
        <v>1.1038721706179331</v>
      </c>
      <c r="AL59" s="10">
        <f t="shared" si="26"/>
        <v>1.1035132554672666</v>
      </c>
      <c r="AM59" s="12">
        <f t="shared" si="27"/>
        <v>5444.1551147252085</v>
      </c>
      <c r="AN59" s="12">
        <f t="shared" si="28"/>
        <v>5483.3868029281366</v>
      </c>
      <c r="AO59" s="12">
        <f t="shared" si="29"/>
        <v>5461.6597914532331</v>
      </c>
      <c r="AP59" s="13">
        <f t="shared" si="30"/>
        <v>5463.06723636886</v>
      </c>
      <c r="AR59" s="12">
        <f t="shared" si="4"/>
        <v>24002.822187260495</v>
      </c>
      <c r="AS59" s="12">
        <f t="shared" si="5"/>
        <v>23994.824541005666</v>
      </c>
      <c r="AT59" s="12">
        <f t="shared" si="6"/>
        <v>23974.819710488438</v>
      </c>
      <c r="AU59" s="13">
        <f t="shared" si="7"/>
        <v>23990.822146251536</v>
      </c>
      <c r="AW59" s="12">
        <f t="shared" si="8"/>
        <v>36993.889138035207</v>
      </c>
      <c r="AX59" s="12">
        <f t="shared" si="9"/>
        <v>36952.830957659935</v>
      </c>
      <c r="AY59" s="12">
        <f t="shared" si="10"/>
        <v>36934.031653813086</v>
      </c>
      <c r="AZ59" s="13">
        <f t="shared" si="11"/>
        <v>36960.250583169407</v>
      </c>
    </row>
    <row r="60" spans="1:52">
      <c r="A60" s="2" t="s">
        <v>251</v>
      </c>
      <c r="B60" s="2">
        <v>14998</v>
      </c>
      <c r="C60" s="28" t="s">
        <v>752</v>
      </c>
      <c r="D60" s="28" t="s">
        <v>759</v>
      </c>
      <c r="E60" s="28" t="s">
        <v>195</v>
      </c>
      <c r="F60">
        <v>52.557000000000002</v>
      </c>
      <c r="G60">
        <v>0.35399999999999998</v>
      </c>
      <c r="H60">
        <v>0.33300000000000002</v>
      </c>
      <c r="I60">
        <v>53.792999999999999</v>
      </c>
      <c r="J60">
        <v>0.36199999999999999</v>
      </c>
      <c r="K60">
        <v>0.33900000000000002</v>
      </c>
      <c r="L60">
        <v>54.886000000000003</v>
      </c>
      <c r="M60">
        <v>0.36799999999999999</v>
      </c>
      <c r="N60">
        <v>0.34300000000000003</v>
      </c>
      <c r="O60">
        <v>79.221000000000004</v>
      </c>
      <c r="P60">
        <v>1.3520000000000001</v>
      </c>
      <c r="Q60">
        <v>1.337</v>
      </c>
      <c r="R60">
        <v>79.444999999999993</v>
      </c>
      <c r="S60">
        <v>1.36</v>
      </c>
      <c r="T60">
        <v>1.3440000000000001</v>
      </c>
      <c r="U60">
        <v>79.546000000000006</v>
      </c>
      <c r="V60">
        <v>1.3660000000000001</v>
      </c>
      <c r="W60">
        <v>1.35</v>
      </c>
      <c r="X60" s="9">
        <f t="shared" si="12"/>
        <v>0.2793694326535624</v>
      </c>
      <c r="Y60" s="9">
        <f t="shared" si="13"/>
        <v>2.4775557664936803</v>
      </c>
      <c r="Z60" s="9">
        <f t="shared" si="14"/>
        <v>0.10115967983451732</v>
      </c>
      <c r="AA60" s="9">
        <f t="shared" si="15"/>
        <v>1.8690233083943828</v>
      </c>
      <c r="AB60" s="9">
        <f t="shared" si="16"/>
        <v>0.26927423472699352</v>
      </c>
      <c r="AC60" s="9">
        <f t="shared" si="17"/>
        <v>2.4698003017969179</v>
      </c>
      <c r="AD60" s="9">
        <f t="shared" si="18"/>
        <v>9.9933430624514263E-2</v>
      </c>
      <c r="AE60" s="9">
        <f t="shared" si="19"/>
        <v>1.8664610916297824</v>
      </c>
      <c r="AF60" s="9">
        <f t="shared" si="20"/>
        <v>0.26053841872152567</v>
      </c>
      <c r="AG60" s="9">
        <f t="shared" si="21"/>
        <v>2.4647058799572297</v>
      </c>
      <c r="AH60" s="9">
        <f t="shared" si="22"/>
        <v>9.9381654126817584E-2</v>
      </c>
      <c r="AI60" s="9">
        <f t="shared" si="23"/>
        <v>1.8645493006544862</v>
      </c>
      <c r="AJ60" s="10">
        <f t="shared" si="24"/>
        <v>1.2434139705848246</v>
      </c>
      <c r="AK60" s="10">
        <f t="shared" si="25"/>
        <v>1.2456788057412491</v>
      </c>
      <c r="AL60" s="10">
        <f t="shared" si="26"/>
        <v>1.248701484854206</v>
      </c>
      <c r="AM60" s="12">
        <f t="shared" si="27"/>
        <v>11789.692192544255</v>
      </c>
      <c r="AN60" s="12">
        <f t="shared" si="28"/>
        <v>11890.396571625974</v>
      </c>
      <c r="AO60" s="12">
        <f t="shared" si="29"/>
        <v>12027.421803413747</v>
      </c>
      <c r="AP60" s="13">
        <f t="shared" si="30"/>
        <v>11902.503522527992</v>
      </c>
      <c r="AR60" s="12">
        <f t="shared" si="4"/>
        <v>24798.295295576303</v>
      </c>
      <c r="AS60" s="12">
        <f t="shared" si="5"/>
        <v>24824.690417160124</v>
      </c>
      <c r="AT60" s="12">
        <f t="shared" si="6"/>
        <v>24865.769904563193</v>
      </c>
      <c r="AU60" s="13">
        <f t="shared" si="7"/>
        <v>24829.585205766536</v>
      </c>
      <c r="AW60" s="12">
        <f t="shared" si="8"/>
        <v>33904.31746769874</v>
      </c>
      <c r="AX60" s="12">
        <f t="shared" si="9"/>
        <v>33878.696109034034</v>
      </c>
      <c r="AY60" s="12">
        <f t="shared" si="10"/>
        <v>33852.613575367817</v>
      </c>
      <c r="AZ60" s="13">
        <f t="shared" si="11"/>
        <v>33878.542384033528</v>
      </c>
    </row>
    <row r="61" spans="1:52">
      <c r="A61" s="2" t="s">
        <v>252</v>
      </c>
      <c r="B61" s="2">
        <v>14999</v>
      </c>
      <c r="C61" s="28" t="s">
        <v>752</v>
      </c>
      <c r="D61" s="28" t="s">
        <v>759</v>
      </c>
      <c r="E61" s="28" t="s">
        <v>195</v>
      </c>
      <c r="F61">
        <v>27.148</v>
      </c>
      <c r="G61">
        <v>0.29099999999999998</v>
      </c>
      <c r="H61">
        <v>0.27900000000000003</v>
      </c>
      <c r="I61">
        <v>28.268000000000001</v>
      </c>
      <c r="J61">
        <v>0.30399999999999999</v>
      </c>
      <c r="K61">
        <v>0.29099999999999998</v>
      </c>
      <c r="L61">
        <v>29.254000000000001</v>
      </c>
      <c r="M61">
        <v>0.313</v>
      </c>
      <c r="N61">
        <v>0.29899999999999999</v>
      </c>
      <c r="O61">
        <v>26.913</v>
      </c>
      <c r="P61">
        <v>0.45200000000000001</v>
      </c>
      <c r="Q61">
        <v>0.438</v>
      </c>
      <c r="R61">
        <v>27.428999999999998</v>
      </c>
      <c r="S61">
        <v>0.46200000000000002</v>
      </c>
      <c r="T61">
        <v>0.45</v>
      </c>
      <c r="U61">
        <v>28.5</v>
      </c>
      <c r="V61">
        <v>0.47899999999999998</v>
      </c>
      <c r="W61">
        <v>0.46700000000000003</v>
      </c>
      <c r="X61" s="9">
        <f t="shared" si="12"/>
        <v>0.5662621594805709</v>
      </c>
      <c r="Y61" s="9">
        <f t="shared" si="13"/>
        <v>2.5543957967264026</v>
      </c>
      <c r="Z61" s="9">
        <f t="shared" si="14"/>
        <v>0.570037888604636</v>
      </c>
      <c r="AA61" s="9">
        <f t="shared" si="15"/>
        <v>2.344861565188618</v>
      </c>
      <c r="AB61" s="9">
        <f t="shared" si="16"/>
        <v>0.54870491735731508</v>
      </c>
      <c r="AC61" s="9">
        <f t="shared" si="17"/>
        <v>2.5361070110140926</v>
      </c>
      <c r="AD61" s="9">
        <f t="shared" si="18"/>
        <v>0.56179002551244139</v>
      </c>
      <c r="AE61" s="9">
        <f t="shared" si="19"/>
        <v>2.3353580244438743</v>
      </c>
      <c r="AF61" s="9">
        <f t="shared" si="20"/>
        <v>0.53381474294395304</v>
      </c>
      <c r="AG61" s="9">
        <f t="shared" si="21"/>
        <v>2.5243288116755704</v>
      </c>
      <c r="AH61" s="9">
        <f t="shared" si="22"/>
        <v>0.54515513999148979</v>
      </c>
      <c r="AI61" s="9">
        <f t="shared" si="23"/>
        <v>2.3196644865854368</v>
      </c>
      <c r="AJ61" s="10">
        <f t="shared" si="24"/>
        <v>1.1201865647140843</v>
      </c>
      <c r="AK61" s="10">
        <f t="shared" si="25"/>
        <v>1.120567181441128</v>
      </c>
      <c r="AL61" s="10">
        <f t="shared" si="26"/>
        <v>1.1217264493716401</v>
      </c>
      <c r="AM61" s="12">
        <f t="shared" si="27"/>
        <v>5844.1229034593944</v>
      </c>
      <c r="AN61" s="12">
        <f t="shared" si="28"/>
        <v>5858.4827761791203</v>
      </c>
      <c r="AO61" s="12">
        <f t="shared" si="29"/>
        <v>5917.952166806218</v>
      </c>
      <c r="AP61" s="13">
        <f t="shared" si="30"/>
        <v>5873.5192821482442</v>
      </c>
      <c r="AR61" s="12">
        <f t="shared" si="4"/>
        <v>22428.637765826563</v>
      </c>
      <c r="AS61" s="12">
        <f t="shared" si="5"/>
        <v>22420.385037809985</v>
      </c>
      <c r="AT61" s="12">
        <f t="shared" si="6"/>
        <v>22455.492014716507</v>
      </c>
      <c r="AU61" s="13">
        <f t="shared" si="7"/>
        <v>22434.838272784353</v>
      </c>
      <c r="AW61" s="12">
        <f t="shared" si="8"/>
        <v>34037.798169483583</v>
      </c>
      <c r="AX61" s="12">
        <f t="shared" si="9"/>
        <v>34013.716620951585</v>
      </c>
      <c r="AY61" s="12">
        <f t="shared" si="10"/>
        <v>34031.769908253707</v>
      </c>
      <c r="AZ61" s="13">
        <f t="shared" si="11"/>
        <v>34027.76156622963</v>
      </c>
    </row>
    <row r="62" spans="1:52">
      <c r="A62" s="2" t="s">
        <v>257</v>
      </c>
      <c r="B62" s="2">
        <v>15000</v>
      </c>
      <c r="C62" s="28" t="s">
        <v>753</v>
      </c>
      <c r="D62" s="28" t="s">
        <v>759</v>
      </c>
      <c r="E62" s="28" t="s">
        <v>760</v>
      </c>
      <c r="F62">
        <v>96.393000000000001</v>
      </c>
      <c r="G62">
        <v>78.522999999999996</v>
      </c>
      <c r="H62">
        <v>78.337000000000003</v>
      </c>
      <c r="I62">
        <v>96.561999999999998</v>
      </c>
      <c r="J62">
        <v>78.537000000000006</v>
      </c>
      <c r="K62">
        <v>78.346000000000004</v>
      </c>
      <c r="L62">
        <v>96.555999999999997</v>
      </c>
      <c r="M62">
        <v>78.558000000000007</v>
      </c>
      <c r="N62">
        <v>78.372</v>
      </c>
      <c r="O62">
        <v>96.338999999999999</v>
      </c>
      <c r="P62">
        <v>84.132000000000005</v>
      </c>
      <c r="Q62">
        <v>84.257999999999996</v>
      </c>
      <c r="R62">
        <v>96.308999999999997</v>
      </c>
      <c r="S62">
        <v>84.164000000000001</v>
      </c>
      <c r="T62">
        <v>84.293000000000006</v>
      </c>
      <c r="U62">
        <v>96.346999999999994</v>
      </c>
      <c r="V62">
        <v>84.215000000000003</v>
      </c>
      <c r="W62">
        <v>84.343000000000004</v>
      </c>
      <c r="X62" s="9">
        <f t="shared" si="12"/>
        <v>1.5954503148562799E-2</v>
      </c>
      <c r="Y62" s="9">
        <f t="shared" si="13"/>
        <v>0.10603306424581256</v>
      </c>
      <c r="Z62" s="9">
        <f t="shared" si="14"/>
        <v>1.6197865980230063E-2</v>
      </c>
      <c r="AA62" s="9">
        <f t="shared" si="15"/>
        <v>7.5038786840485802E-2</v>
      </c>
      <c r="AB62" s="9">
        <f t="shared" si="16"/>
        <v>1.5193747674909785E-2</v>
      </c>
      <c r="AC62" s="9">
        <f t="shared" si="17"/>
        <v>0.105983171783434</v>
      </c>
      <c r="AD62" s="9">
        <f t="shared" si="18"/>
        <v>1.6333126502658668E-2</v>
      </c>
      <c r="AE62" s="9">
        <f t="shared" si="19"/>
        <v>7.4873632308133473E-2</v>
      </c>
      <c r="AF62" s="9">
        <f t="shared" si="20"/>
        <v>1.5220733941257362E-2</v>
      </c>
      <c r="AG62" s="9">
        <f t="shared" si="21"/>
        <v>0.10583907019161841</v>
      </c>
      <c r="AH62" s="9">
        <f t="shared" si="22"/>
        <v>1.6161803621187673E-2</v>
      </c>
      <c r="AI62" s="9">
        <f t="shared" si="23"/>
        <v>7.4610547015378531E-2</v>
      </c>
      <c r="AJ62" s="10">
        <f t="shared" si="24"/>
        <v>1.5308829260368284</v>
      </c>
      <c r="AK62" s="10">
        <f t="shared" si="25"/>
        <v>1.550882126133482</v>
      </c>
      <c r="AL62" s="10">
        <f t="shared" si="26"/>
        <v>1.5503898114491796</v>
      </c>
      <c r="AM62" s="12">
        <f t="shared" si="27"/>
        <v>855.82786754360734</v>
      </c>
      <c r="AN62" s="12">
        <f t="shared" si="28"/>
        <v>883.53418416034174</v>
      </c>
      <c r="AO62" s="12">
        <f t="shared" si="29"/>
        <v>881.36087889369787</v>
      </c>
      <c r="AP62" s="13">
        <f t="shared" si="30"/>
        <v>873.57431019921569</v>
      </c>
      <c r="AR62" s="12">
        <f t="shared" si="4"/>
        <v>1016.1990016505505</v>
      </c>
      <c r="AS62" s="12">
        <f t="shared" si="5"/>
        <v>1024.2184268452704</v>
      </c>
      <c r="AT62" s="12">
        <f t="shared" si="6"/>
        <v>1022.2883415004096</v>
      </c>
      <c r="AU62" s="13">
        <f t="shared" si="7"/>
        <v>1020.9019233320769</v>
      </c>
      <c r="AW62" s="12">
        <f t="shared" si="8"/>
        <v>1128.4587955254108</v>
      </c>
      <c r="AX62" s="12">
        <f t="shared" si="9"/>
        <v>1122.6973967247202</v>
      </c>
      <c r="AY62" s="12">
        <f t="shared" si="10"/>
        <v>1120.9375653251077</v>
      </c>
      <c r="AZ62" s="13">
        <f t="shared" si="11"/>
        <v>1124.0312525250795</v>
      </c>
    </row>
    <row r="63" spans="1:52">
      <c r="A63" s="2" t="s">
        <v>253</v>
      </c>
      <c r="B63" s="2">
        <v>15001</v>
      </c>
      <c r="C63" s="28" t="s">
        <v>753</v>
      </c>
      <c r="D63" s="28" t="s">
        <v>759</v>
      </c>
      <c r="E63" s="28" t="s">
        <v>760</v>
      </c>
      <c r="F63">
        <v>61.334000000000003</v>
      </c>
      <c r="G63">
        <v>0.63300000000000001</v>
      </c>
      <c r="H63">
        <v>0.60399999999999998</v>
      </c>
      <c r="I63">
        <v>63.307000000000002</v>
      </c>
      <c r="J63">
        <v>0.65200000000000002</v>
      </c>
      <c r="K63">
        <v>0.621</v>
      </c>
      <c r="L63">
        <v>65.08</v>
      </c>
      <c r="M63">
        <v>0.67100000000000004</v>
      </c>
      <c r="N63">
        <v>0.63900000000000001</v>
      </c>
      <c r="O63">
        <v>96.117000000000004</v>
      </c>
      <c r="P63">
        <v>2.3149999999999999</v>
      </c>
      <c r="Q63">
        <v>2.3029999999999999</v>
      </c>
      <c r="R63">
        <v>96.805999999999997</v>
      </c>
      <c r="S63">
        <v>2.3450000000000002</v>
      </c>
      <c r="T63">
        <v>2.3359999999999999</v>
      </c>
      <c r="U63">
        <v>97.448999999999998</v>
      </c>
      <c r="V63">
        <v>2.3769999999999998</v>
      </c>
      <c r="W63">
        <v>2.3650000000000002</v>
      </c>
      <c r="X63" s="9">
        <f t="shared" si="12"/>
        <v>0.21229871114358659</v>
      </c>
      <c r="Y63" s="9">
        <f t="shared" si="13"/>
        <v>2.2189630613788682</v>
      </c>
      <c r="Z63" s="9">
        <f t="shared" si="14"/>
        <v>1.7199792838781168E-2</v>
      </c>
      <c r="AA63" s="9">
        <f t="shared" si="15"/>
        <v>1.6354490046460282</v>
      </c>
      <c r="AB63" s="9">
        <f t="shared" si="16"/>
        <v>0.1985482663919047</v>
      </c>
      <c r="AC63" s="9">
        <f t="shared" si="17"/>
        <v>2.2069083998234196</v>
      </c>
      <c r="AD63" s="9">
        <f t="shared" si="18"/>
        <v>1.4097724446384075E-2</v>
      </c>
      <c r="AE63" s="9">
        <f t="shared" si="19"/>
        <v>1.6298571529488979</v>
      </c>
      <c r="AF63" s="9">
        <f t="shared" si="20"/>
        <v>0.18655245573517887</v>
      </c>
      <c r="AG63" s="9">
        <f t="shared" si="21"/>
        <v>2.1944991418415998</v>
      </c>
      <c r="AH63" s="9">
        <f t="shared" si="22"/>
        <v>1.1222613157034093E-2</v>
      </c>
      <c r="AI63" s="9">
        <f t="shared" si="23"/>
        <v>1.6239708182718198</v>
      </c>
      <c r="AJ63" s="10">
        <f t="shared" si="24"/>
        <v>1.2400218307501945</v>
      </c>
      <c r="AK63" s="10">
        <f t="shared" si="25"/>
        <v>1.2429821531617882</v>
      </c>
      <c r="AL63" s="10">
        <f t="shared" si="26"/>
        <v>1.2450466103377293</v>
      </c>
      <c r="AM63" s="12">
        <f t="shared" si="27"/>
        <v>10641.536848511578</v>
      </c>
      <c r="AN63" s="12">
        <f t="shared" si="28"/>
        <v>10756.210185735747</v>
      </c>
      <c r="AO63" s="12">
        <f t="shared" si="29"/>
        <v>10827.382307931048</v>
      </c>
      <c r="AP63" s="13">
        <f t="shared" si="30"/>
        <v>10741.709780726123</v>
      </c>
      <c r="AR63" s="12">
        <f t="shared" si="4"/>
        <v>22637.687419932627</v>
      </c>
      <c r="AS63" s="12">
        <f t="shared" si="5"/>
        <v>22656.817978525451</v>
      </c>
      <c r="AT63" s="12">
        <f t="shared" si="6"/>
        <v>22652.15377481396</v>
      </c>
      <c r="AU63" s="13">
        <f t="shared" si="7"/>
        <v>22648.886391090677</v>
      </c>
      <c r="AW63" s="12">
        <f t="shared" si="8"/>
        <v>31034.99281992736</v>
      </c>
      <c r="AX63" s="12">
        <f t="shared" si="9"/>
        <v>30987.243433478245</v>
      </c>
      <c r="AY63" s="12">
        <f t="shared" si="10"/>
        <v>30929.493801631997</v>
      </c>
      <c r="AZ63" s="13">
        <f t="shared" si="11"/>
        <v>30983.910018345865</v>
      </c>
    </row>
    <row r="64" spans="1:52">
      <c r="A64" s="2" t="s">
        <v>254</v>
      </c>
      <c r="B64" s="2">
        <v>15002</v>
      </c>
      <c r="C64" s="28" t="s">
        <v>753</v>
      </c>
      <c r="D64" s="28" t="s">
        <v>759</v>
      </c>
      <c r="E64" s="28" t="s">
        <v>760</v>
      </c>
      <c r="F64">
        <v>75.367999999999995</v>
      </c>
      <c r="G64">
        <v>0.57999999999999996</v>
      </c>
      <c r="H64">
        <v>0.55400000000000005</v>
      </c>
      <c r="I64">
        <v>76.046999999999997</v>
      </c>
      <c r="J64">
        <v>0.58599999999999997</v>
      </c>
      <c r="K64">
        <v>0.56200000000000006</v>
      </c>
      <c r="L64">
        <v>76.581999999999994</v>
      </c>
      <c r="M64">
        <v>0.58899999999999997</v>
      </c>
      <c r="N64">
        <v>0.56499999999999995</v>
      </c>
      <c r="O64">
        <v>93.221999999999994</v>
      </c>
      <c r="P64">
        <v>1.53</v>
      </c>
      <c r="Q64">
        <v>1.5289999999999999</v>
      </c>
      <c r="R64">
        <v>94.480999999999995</v>
      </c>
      <c r="S64">
        <v>1.569</v>
      </c>
      <c r="T64">
        <v>1.5660000000000001</v>
      </c>
      <c r="U64">
        <v>95.543000000000006</v>
      </c>
      <c r="V64">
        <v>1.601</v>
      </c>
      <c r="W64">
        <v>1.601</v>
      </c>
      <c r="X64" s="9">
        <f t="shared" si="12"/>
        <v>0.12281300921392534</v>
      </c>
      <c r="Y64" s="9">
        <f t="shared" si="13"/>
        <v>2.2564902352715701</v>
      </c>
      <c r="Z64" s="9">
        <f t="shared" si="14"/>
        <v>3.0481583878799928E-2</v>
      </c>
      <c r="AA64" s="9">
        <f t="shared" si="15"/>
        <v>1.8153085691824011</v>
      </c>
      <c r="AB64" s="9">
        <f t="shared" si="16"/>
        <v>0.11891791388112459</v>
      </c>
      <c r="AC64" s="9">
        <f t="shared" si="17"/>
        <v>2.2502636844309389</v>
      </c>
      <c r="AD64" s="9">
        <f t="shared" si="18"/>
        <v>2.4655518737221806E-2</v>
      </c>
      <c r="AE64" s="9">
        <f t="shared" si="19"/>
        <v>1.8043770564130635</v>
      </c>
      <c r="AF64" s="9">
        <f t="shared" si="20"/>
        <v>0.11587329589350541</v>
      </c>
      <c r="AG64" s="9">
        <f t="shared" si="21"/>
        <v>2.2479515521805613</v>
      </c>
      <c r="AH64" s="9">
        <f t="shared" si="22"/>
        <v>1.9801126220023443E-2</v>
      </c>
      <c r="AI64" s="9">
        <f t="shared" si="23"/>
        <v>1.7956086680807002</v>
      </c>
      <c r="AJ64" s="10">
        <f t="shared" si="24"/>
        <v>1.1954532532433129</v>
      </c>
      <c r="AK64" s="10">
        <f t="shared" si="25"/>
        <v>1.1975726120239925</v>
      </c>
      <c r="AL64" s="10">
        <f t="shared" si="26"/>
        <v>1.200624620646155</v>
      </c>
      <c r="AM64" s="12">
        <f t="shared" si="27"/>
        <v>9557.5643797521643</v>
      </c>
      <c r="AN64" s="12">
        <f t="shared" si="28"/>
        <v>9633.5643510230439</v>
      </c>
      <c r="AO64" s="12">
        <f t="shared" si="29"/>
        <v>9760.8655289739836</v>
      </c>
      <c r="AP64" s="13">
        <f t="shared" si="30"/>
        <v>9650.66475324973</v>
      </c>
      <c r="AR64" s="12">
        <f t="shared" si="4"/>
        <v>24070.55175563294</v>
      </c>
      <c r="AS64" s="12">
        <f t="shared" si="5"/>
        <v>24044.250017121685</v>
      </c>
      <c r="AT64" s="12">
        <f t="shared" si="6"/>
        <v>24052.513373749956</v>
      </c>
      <c r="AU64" s="13">
        <f t="shared" si="7"/>
        <v>24055.771715501527</v>
      </c>
      <c r="AW64" s="12">
        <f t="shared" si="8"/>
        <v>34229.64291874948</v>
      </c>
      <c r="AX64" s="12">
        <f t="shared" si="9"/>
        <v>34131.729983390731</v>
      </c>
      <c r="AY64" s="12">
        <f t="shared" si="10"/>
        <v>34056.666865093139</v>
      </c>
      <c r="AZ64" s="13">
        <f t="shared" si="11"/>
        <v>34139.346589077781</v>
      </c>
    </row>
    <row r="65" spans="1:52">
      <c r="A65" s="2" t="s">
        <v>255</v>
      </c>
      <c r="B65" s="2">
        <v>15003</v>
      </c>
      <c r="C65" s="28" t="s">
        <v>753</v>
      </c>
      <c r="D65" s="28" t="s">
        <v>759</v>
      </c>
      <c r="E65" s="28" t="s">
        <v>760</v>
      </c>
      <c r="F65">
        <v>88.792000000000002</v>
      </c>
      <c r="G65">
        <v>19.460999999999999</v>
      </c>
      <c r="H65">
        <v>19.254999999999999</v>
      </c>
      <c r="I65">
        <v>89.308000000000007</v>
      </c>
      <c r="J65">
        <v>19.559000000000001</v>
      </c>
      <c r="K65">
        <v>19.350000000000001</v>
      </c>
      <c r="L65">
        <v>89.691000000000003</v>
      </c>
      <c r="M65">
        <v>19.638000000000002</v>
      </c>
      <c r="N65">
        <v>19.422999999999998</v>
      </c>
      <c r="O65">
        <v>95.07</v>
      </c>
      <c r="P65">
        <v>30.547999999999998</v>
      </c>
      <c r="Q65">
        <v>30.76</v>
      </c>
      <c r="R65">
        <v>95.197999999999993</v>
      </c>
      <c r="S65">
        <v>30.699000000000002</v>
      </c>
      <c r="T65">
        <v>30.922999999999998</v>
      </c>
      <c r="U65">
        <v>95.274000000000001</v>
      </c>
      <c r="V65">
        <v>30.852</v>
      </c>
      <c r="W65">
        <v>31.073</v>
      </c>
      <c r="X65" s="9">
        <f t="shared" si="12"/>
        <v>5.1626161612920829E-2</v>
      </c>
      <c r="Y65" s="9">
        <f t="shared" si="13"/>
        <v>0.71545647704125015</v>
      </c>
      <c r="Z65" s="9">
        <f t="shared" si="14"/>
        <v>2.195650609003711E-2</v>
      </c>
      <c r="AA65" s="9">
        <f t="shared" si="15"/>
        <v>0.5150172180694389</v>
      </c>
      <c r="AB65" s="9">
        <f t="shared" si="16"/>
        <v>4.9109636293555678E-2</v>
      </c>
      <c r="AC65" s="9">
        <f t="shared" si="17"/>
        <v>0.71331903064506974</v>
      </c>
      <c r="AD65" s="9">
        <f t="shared" si="18"/>
        <v>2.1372175545019044E-2</v>
      </c>
      <c r="AE65" s="9">
        <f t="shared" si="19"/>
        <v>0.51287577115327787</v>
      </c>
      <c r="AF65" s="9">
        <f t="shared" si="20"/>
        <v>4.7251133839256679E-2</v>
      </c>
      <c r="AG65" s="9">
        <f t="shared" si="21"/>
        <v>0.71168368983370867</v>
      </c>
      <c r="AH65" s="9">
        <f t="shared" si="22"/>
        <v>2.1025600905426056E-2</v>
      </c>
      <c r="AI65" s="9">
        <f t="shared" si="23"/>
        <v>0.51071667730951453</v>
      </c>
      <c r="AJ65" s="10">
        <f t="shared" si="24"/>
        <v>1.3463459961418742</v>
      </c>
      <c r="AK65" s="10">
        <f t="shared" si="25"/>
        <v>1.3513825743828458</v>
      </c>
      <c r="AL65" s="10">
        <f t="shared" si="26"/>
        <v>1.3568402366519099</v>
      </c>
      <c r="AM65" s="12">
        <f t="shared" si="27"/>
        <v>4678.6307945208291</v>
      </c>
      <c r="AN65" s="12">
        <f t="shared" si="28"/>
        <v>4731.677371577246</v>
      </c>
      <c r="AO65" s="12">
        <f t="shared" si="29"/>
        <v>4787.4495869290577</v>
      </c>
      <c r="AP65" s="13">
        <f t="shared" si="30"/>
        <v>4732.5859176757112</v>
      </c>
      <c r="AR65" s="12">
        <f t="shared" si="4"/>
        <v>7488.8374723853613</v>
      </c>
      <c r="AS65" s="12">
        <f t="shared" si="5"/>
        <v>7493.1139574734298</v>
      </c>
      <c r="AT65" s="12">
        <f t="shared" si="6"/>
        <v>7495.6315003382124</v>
      </c>
      <c r="AU65" s="13">
        <f t="shared" si="7"/>
        <v>7492.5276433990011</v>
      </c>
      <c r="AW65" s="12">
        <f t="shared" si="8"/>
        <v>9455.9821468905338</v>
      </c>
      <c r="AX65" s="12">
        <f t="shared" si="9"/>
        <v>9426.1195676007574</v>
      </c>
      <c r="AY65" s="12">
        <f t="shared" si="10"/>
        <v>9391.3588397246203</v>
      </c>
      <c r="AZ65" s="13">
        <f t="shared" si="11"/>
        <v>9424.4868514053032</v>
      </c>
    </row>
    <row r="66" spans="1:52">
      <c r="A66" s="2" t="s">
        <v>256</v>
      </c>
      <c r="B66" s="2">
        <v>15004</v>
      </c>
      <c r="C66" s="28" t="s">
        <v>753</v>
      </c>
      <c r="D66" s="28" t="s">
        <v>759</v>
      </c>
      <c r="E66" s="28" t="s">
        <v>760</v>
      </c>
      <c r="F66">
        <v>52.219000000000001</v>
      </c>
      <c r="G66">
        <v>0.33400000000000002</v>
      </c>
      <c r="H66">
        <v>0.316</v>
      </c>
      <c r="I66">
        <v>54.912999999999997</v>
      </c>
      <c r="J66">
        <v>0.35199999999999998</v>
      </c>
      <c r="K66">
        <v>0.33300000000000002</v>
      </c>
      <c r="L66">
        <v>57.863</v>
      </c>
      <c r="M66">
        <v>0.374</v>
      </c>
      <c r="N66">
        <v>0.35399999999999998</v>
      </c>
      <c r="O66">
        <v>72.953999999999994</v>
      </c>
      <c r="P66">
        <v>1.0349999999999999</v>
      </c>
      <c r="Q66">
        <v>1.0249999999999999</v>
      </c>
      <c r="R66">
        <v>73.724000000000004</v>
      </c>
      <c r="S66">
        <v>1.048</v>
      </c>
      <c r="T66">
        <v>1.0389999999999999</v>
      </c>
      <c r="U66">
        <v>74.335999999999999</v>
      </c>
      <c r="V66">
        <v>1.0640000000000001</v>
      </c>
      <c r="W66">
        <v>1.054</v>
      </c>
      <c r="X66" s="9">
        <f t="shared" si="12"/>
        <v>0.28217144922391829</v>
      </c>
      <c r="Y66" s="9">
        <f t="shared" si="13"/>
        <v>2.5003129173815961</v>
      </c>
      <c r="Z66" s="9">
        <f t="shared" si="14"/>
        <v>0.13695089115500092</v>
      </c>
      <c r="AA66" s="9">
        <f t="shared" si="15"/>
        <v>1.9850596502070634</v>
      </c>
      <c r="AB66" s="9">
        <f t="shared" si="16"/>
        <v>0.26032482932184553</v>
      </c>
      <c r="AC66" s="9">
        <f t="shared" si="17"/>
        <v>2.4775557664936803</v>
      </c>
      <c r="AD66" s="9">
        <f t="shared" si="18"/>
        <v>0.13239110955171263</v>
      </c>
      <c r="AE66" s="9">
        <f t="shared" si="19"/>
        <v>1.9796387173522922</v>
      </c>
      <c r="AF66" s="9">
        <f t="shared" si="20"/>
        <v>0.23759905341064072</v>
      </c>
      <c r="AG66" s="9">
        <f t="shared" si="21"/>
        <v>2.4509967379742124</v>
      </c>
      <c r="AH66" s="9">
        <f t="shared" si="22"/>
        <v>0.12880081187985856</v>
      </c>
      <c r="AI66" s="9">
        <f t="shared" si="23"/>
        <v>1.9730583720409707</v>
      </c>
      <c r="AJ66" s="10">
        <f t="shared" si="24"/>
        <v>1.2002223664019718</v>
      </c>
      <c r="AK66" s="10">
        <f t="shared" si="25"/>
        <v>1.2002889746934222</v>
      </c>
      <c r="AL66" s="10">
        <f t="shared" si="26"/>
        <v>1.2001564924425263</v>
      </c>
      <c r="AM66" s="12">
        <f t="shared" si="27"/>
        <v>10137.907407621677</v>
      </c>
      <c r="AN66" s="12">
        <f t="shared" si="28"/>
        <v>10136.554534855466</v>
      </c>
      <c r="AO66" s="12">
        <f t="shared" si="29"/>
        <v>10113.452971969422</v>
      </c>
      <c r="AP66" s="13">
        <f t="shared" si="30"/>
        <v>10129.304971482188</v>
      </c>
      <c r="AR66" s="12">
        <f t="shared" si="4"/>
        <v>25023.414206494672</v>
      </c>
      <c r="AS66" s="12">
        <f t="shared" si="5"/>
        <v>25013.142276442566</v>
      </c>
      <c r="AT66" s="12">
        <f t="shared" si="6"/>
        <v>24969.898385486249</v>
      </c>
      <c r="AU66" s="13">
        <f t="shared" si="7"/>
        <v>25002.151622807829</v>
      </c>
      <c r="AW66" s="12">
        <f t="shared" si="8"/>
        <v>35443.268965705771</v>
      </c>
      <c r="AX66" s="12">
        <f t="shared" si="9"/>
        <v>35426.75369555354</v>
      </c>
      <c r="AY66" s="12">
        <f t="shared" si="10"/>
        <v>35369.410174948032</v>
      </c>
      <c r="AZ66" s="13">
        <f t="shared" si="11"/>
        <v>35413.144278735781</v>
      </c>
    </row>
    <row r="67" spans="1:52">
      <c r="A67" s="2"/>
      <c r="B67" s="2"/>
      <c r="C67" s="2"/>
      <c r="D67" s="2"/>
      <c r="E67" s="2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10"/>
      <c r="AK67" s="10"/>
      <c r="AL67" s="10"/>
      <c r="AM67" s="12"/>
      <c r="AN67" s="12"/>
      <c r="AO67" s="12"/>
      <c r="AP67" s="13"/>
      <c r="AR67" s="12"/>
    </row>
    <row r="68" spans="1:52">
      <c r="A68" s="2"/>
      <c r="B68" s="2"/>
      <c r="C68" s="2"/>
      <c r="D68" s="2"/>
      <c r="E68" s="2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10"/>
      <c r="AK68" s="10"/>
      <c r="AL68" s="10"/>
      <c r="AM68" s="12"/>
      <c r="AN68" s="12"/>
      <c r="AO68" s="12"/>
      <c r="AP68" s="13"/>
      <c r="AR68" s="12"/>
    </row>
    <row r="69" spans="1:52">
      <c r="B69" s="23" t="s">
        <v>578</v>
      </c>
      <c r="C69" s="23"/>
      <c r="D69" s="23"/>
      <c r="E69" s="23"/>
      <c r="F69">
        <v>70.188999999999993</v>
      </c>
      <c r="G69">
        <v>40.192999999999998</v>
      </c>
      <c r="H69">
        <v>40.076999999999998</v>
      </c>
      <c r="I69">
        <v>71.885999999999996</v>
      </c>
      <c r="J69">
        <v>41.115000000000002</v>
      </c>
      <c r="K69">
        <v>40.996000000000002</v>
      </c>
      <c r="L69">
        <v>73.528999999999996</v>
      </c>
      <c r="M69">
        <v>42.052</v>
      </c>
      <c r="N69">
        <v>41.945999999999998</v>
      </c>
      <c r="O69">
        <v>91.516000000000005</v>
      </c>
      <c r="P69">
        <v>59.66</v>
      </c>
      <c r="Q69">
        <v>59.779000000000003</v>
      </c>
      <c r="R69">
        <v>91.771000000000001</v>
      </c>
      <c r="S69">
        <v>59.874000000000002</v>
      </c>
      <c r="T69">
        <v>59.99</v>
      </c>
      <c r="U69">
        <v>91.992000000000004</v>
      </c>
      <c r="V69">
        <v>60.094000000000001</v>
      </c>
      <c r="W69">
        <v>60.201999999999998</v>
      </c>
      <c r="X69" s="9">
        <f t="shared" ref="X69:X70" si="31">-LOG(F69/100)</f>
        <v>0.15373094504434251</v>
      </c>
      <c r="Y69" s="9">
        <f t="shared" ref="Y69:Y70" si="32">-LOG(H69/100)</f>
        <v>0.39710479542945226</v>
      </c>
      <c r="Z69" s="9">
        <f t="shared" ref="Z69:Z70" si="33">-LOG(O69/100)</f>
        <v>3.850297036804752E-2</v>
      </c>
      <c r="AA69" s="9">
        <f t="shared" ref="AA69:AA70" si="34">-LOG(P69/100)</f>
        <v>0.22431675097395609</v>
      </c>
      <c r="AB69" s="9">
        <f t="shared" ref="AB69:AB70" si="35">-LOG(I69/100)</f>
        <v>0.14335568144978347</v>
      </c>
      <c r="AC69" s="9">
        <f t="shared" ref="AC69:AC70" si="36">-LOG(K69/100)</f>
        <v>0.38725851554059398</v>
      </c>
      <c r="AD69" s="9">
        <f t="shared" ref="AD69:AD70" si="37">-LOG(R69/100)</f>
        <v>3.7294535898190109E-2</v>
      </c>
      <c r="AE69" s="9">
        <f t="shared" ref="AE69:AE70" si="38">-LOG(S69/100)</f>
        <v>0.22276172699046792</v>
      </c>
      <c r="AF69" s="9">
        <f t="shared" ref="AF69:AF70" si="39">-LOG(L69/100)</f>
        <v>0.13354134042612595</v>
      </c>
      <c r="AG69" s="9">
        <f t="shared" ref="AG69:AG70" si="40">-LOG(N69/100)</f>
        <v>0.37730944748734846</v>
      </c>
      <c r="AH69" s="9">
        <f t="shared" ref="AH69:AH70" si="41">-LOG(U69/100)</f>
        <v>3.6249939034041806E-2</v>
      </c>
      <c r="AI69" s="9">
        <f t="shared" ref="AI69:AI70" si="42">-LOG(V69/100)</f>
        <v>0.22116888734787005</v>
      </c>
      <c r="AJ69" s="10">
        <f t="shared" ref="AJ69:AJ70" si="43">(Y69-X69)/(AA69-Z69)</f>
        <v>1.3097728790163308</v>
      </c>
      <c r="AK69" s="10">
        <f t="shared" ref="AK69:AK70" si="44">(AC69-AB69)/(AE69-AD69)</f>
        <v>1.3150726694807087</v>
      </c>
      <c r="AL69" s="10">
        <f t="shared" ref="AL69:AL70" si="45">(AG69-AF69)/(AI69-AH69)</f>
        <v>1.318242988530957</v>
      </c>
      <c r="AM69" s="12">
        <f t="shared" ref="AM69:AM70" si="46">26.7*((Y69-X69)-(AA69-Z69))*$AN$2/($AN$1*$AN$3)</f>
        <v>1576.9920967479381</v>
      </c>
      <c r="AN69" s="12">
        <f t="shared" ref="AN69:AN70" si="47">26.7*((AC69-AB69)-(AE69-AD69))*$AN$2/($AN$1*$AN$3)</f>
        <v>1600.9804632024363</v>
      </c>
      <c r="AO69" s="12">
        <f t="shared" ref="AO69:AO70" si="48">26.7*((AG69-AF69)-(AI69-AH69))*$AN$2/($AN$1*$AN$3)</f>
        <v>1612.3096897015878</v>
      </c>
      <c r="AP69" s="13">
        <f t="shared" ref="AP69:AP70" si="49">AVERAGE(AM69:AO69)</f>
        <v>1596.7607498839873</v>
      </c>
      <c r="AR69" s="12">
        <f t="shared" si="4"/>
        <v>2745.5618826125979</v>
      </c>
      <c r="AS69" s="12">
        <f t="shared" ref="AS69:AS91" si="50">26.7*((0.7/1.7)*(AC69-AB69))*$AN$2/($AN$1*$AN$3)</f>
        <v>2751.5294814182907</v>
      </c>
      <c r="AT69" s="12">
        <f t="shared" ref="AT69:AT91" si="51">26.7*((0.7/1.7)*(AG69-AF69))*$AN$2/($AN$1*$AN$3)</f>
        <v>2750.0095917653593</v>
      </c>
      <c r="AU69" s="13">
        <f t="shared" ref="AU69:AU91" si="52">AVERAGE(AR69:AT69)</f>
        <v>2749.0336519320826</v>
      </c>
      <c r="AW69" s="12">
        <f t="shared" ref="AW69:AW91" si="53">26.7*(0.7*(AA69-Z69))*$AN$2/($AN$1*$AN$3)</f>
        <v>3563.5607327178595</v>
      </c>
      <c r="AX69" s="12">
        <f t="shared" ref="AX69:AX91" si="54">26.7*(0.7*(AE69-AD69))*$AN$2/($AN$1*$AN$3)</f>
        <v>3556.9137941693898</v>
      </c>
      <c r="AY69" s="12">
        <f t="shared" ref="AY69:AY91" si="55">26.7*(0.7*(AI69-AH69))*$AN$2/($AN$1*$AN$3)</f>
        <v>3546.3995232100006</v>
      </c>
      <c r="AZ69" s="13">
        <f t="shared" ref="AZ69:AZ91" si="56">AVERAGE(AW69:AY69)</f>
        <v>3555.6246833657497</v>
      </c>
    </row>
    <row r="70" spans="1:52">
      <c r="A70" s="3" t="s">
        <v>201</v>
      </c>
      <c r="B70" s="23" t="s">
        <v>712</v>
      </c>
      <c r="C70" s="23"/>
      <c r="D70" s="23"/>
      <c r="E70" s="23"/>
      <c r="F70">
        <v>95.593000000000004</v>
      </c>
      <c r="G70">
        <v>60.02</v>
      </c>
      <c r="H70">
        <v>59.764000000000003</v>
      </c>
      <c r="I70">
        <v>95.674000000000007</v>
      </c>
      <c r="J70">
        <v>60.052</v>
      </c>
      <c r="K70">
        <v>59.784999999999997</v>
      </c>
      <c r="L70">
        <v>95.748999999999995</v>
      </c>
      <c r="M70">
        <v>60.121000000000002</v>
      </c>
      <c r="N70">
        <v>59.845999999999997</v>
      </c>
      <c r="O70">
        <v>98.156999999999996</v>
      </c>
      <c r="P70">
        <v>70.528999999999996</v>
      </c>
      <c r="Q70">
        <v>70.730999999999995</v>
      </c>
      <c r="R70">
        <v>98.158000000000001</v>
      </c>
      <c r="S70">
        <v>70.597999999999999</v>
      </c>
      <c r="T70">
        <v>70.801000000000002</v>
      </c>
      <c r="U70">
        <v>98.158000000000001</v>
      </c>
      <c r="V70">
        <v>70.641999999999996</v>
      </c>
      <c r="W70">
        <v>70.858999999999995</v>
      </c>
      <c r="X70" s="9">
        <f t="shared" si="31"/>
        <v>1.957390869333582E-2</v>
      </c>
      <c r="Y70" s="9">
        <f t="shared" si="32"/>
        <v>0.22356034292305046</v>
      </c>
      <c r="Z70" s="9">
        <f t="shared" si="33"/>
        <v>8.0787235426221203E-3</v>
      </c>
      <c r="AA70" s="9">
        <f t="shared" si="34"/>
        <v>0.15163227378421892</v>
      </c>
      <c r="AB70" s="9">
        <f t="shared" si="35"/>
        <v>1.9206068395352827E-2</v>
      </c>
      <c r="AC70" s="9">
        <f t="shared" si="36"/>
        <v>0.22340776641946161</v>
      </c>
      <c r="AD70" s="9">
        <f t="shared" si="37"/>
        <v>8.0742990770243835E-3</v>
      </c>
      <c r="AE70" s="9">
        <f t="shared" si="38"/>
        <v>0.15120760208228975</v>
      </c>
      <c r="AF70" s="9">
        <f t="shared" si="39"/>
        <v>1.8865753095629753E-2</v>
      </c>
      <c r="AG70" s="9">
        <f t="shared" si="40"/>
        <v>0.22296487175683968</v>
      </c>
      <c r="AH70" s="9">
        <f t="shared" si="41"/>
        <v>8.0742990770243835E-3</v>
      </c>
      <c r="AI70" s="9">
        <f t="shared" si="42"/>
        <v>0.1509370136112913</v>
      </c>
      <c r="AJ70" s="10">
        <f t="shared" si="43"/>
        <v>1.4209779826859796</v>
      </c>
      <c r="AK70" s="10">
        <f t="shared" si="44"/>
        <v>1.4266539913258127</v>
      </c>
      <c r="AL70" s="10">
        <f t="shared" si="45"/>
        <v>1.4286381112564883</v>
      </c>
      <c r="AM70" s="12">
        <f t="shared" si="46"/>
        <v>1655.6995291792275</v>
      </c>
      <c r="AN70" s="12">
        <f t="shared" si="47"/>
        <v>1673.1108331733817</v>
      </c>
      <c r="AO70" s="12">
        <f t="shared" si="48"/>
        <v>1677.7138337720792</v>
      </c>
      <c r="AP70" s="13">
        <f t="shared" si="49"/>
        <v>1668.8413987082295</v>
      </c>
      <c r="AR70" s="12">
        <f t="shared" si="4"/>
        <v>2301.2224916725559</v>
      </c>
      <c r="AS70" s="12">
        <f t="shared" si="50"/>
        <v>2303.6509369129135</v>
      </c>
      <c r="AT70" s="12">
        <f t="shared" si="51"/>
        <v>2302.4937132084269</v>
      </c>
      <c r="AU70" s="13">
        <f t="shared" si="52"/>
        <v>2302.4557139312988</v>
      </c>
      <c r="AW70" s="12">
        <f t="shared" si="53"/>
        <v>2753.088565417886</v>
      </c>
      <c r="AX70" s="12">
        <f t="shared" si="54"/>
        <v>2745.0290095305859</v>
      </c>
      <c r="AY70" s="12">
        <f t="shared" si="55"/>
        <v>2739.8396288138706</v>
      </c>
      <c r="AZ70" s="13">
        <f t="shared" si="56"/>
        <v>2745.9857345874475</v>
      </c>
    </row>
    <row r="71" spans="1:52">
      <c r="B71" s="24" t="s">
        <v>404</v>
      </c>
      <c r="C71" s="24"/>
      <c r="D71" s="24"/>
      <c r="E71" s="24"/>
      <c r="F71">
        <v>82.236999999999995</v>
      </c>
      <c r="G71">
        <v>5.7619999999999996</v>
      </c>
      <c r="H71">
        <v>5.6440000000000001</v>
      </c>
      <c r="I71">
        <v>82.802000000000007</v>
      </c>
      <c r="J71">
        <v>5.8040000000000003</v>
      </c>
      <c r="K71">
        <v>5.6870000000000003</v>
      </c>
      <c r="L71">
        <v>83.346999999999994</v>
      </c>
      <c r="M71">
        <v>5.84</v>
      </c>
      <c r="N71">
        <v>5.7220000000000004</v>
      </c>
      <c r="O71">
        <v>91.667000000000002</v>
      </c>
      <c r="P71">
        <v>13.127000000000001</v>
      </c>
      <c r="Q71">
        <v>13.305999999999999</v>
      </c>
      <c r="R71">
        <v>91.781999999999996</v>
      </c>
      <c r="S71">
        <v>13.215999999999999</v>
      </c>
      <c r="T71">
        <v>13.394</v>
      </c>
      <c r="U71">
        <v>91.900999999999996</v>
      </c>
      <c r="V71">
        <v>13.295</v>
      </c>
      <c r="W71">
        <v>13.478</v>
      </c>
      <c r="X71" s="9">
        <f t="shared" ref="X71:X75" si="57">-LOG(F71/100)</f>
        <v>8.4932741092111408E-2</v>
      </c>
      <c r="Y71" s="9">
        <f t="shared" ref="Y71:Y75" si="58">-LOG(H71/100)</f>
        <v>1.2484129949176896</v>
      </c>
      <c r="Z71" s="9">
        <f t="shared" ref="Z71:Z75" si="59">-LOG(O71/100)</f>
        <v>3.7786981639609689E-2</v>
      </c>
      <c r="AA71" s="9">
        <f t="shared" ref="AA71:AA75" si="60">-LOG(P71/100)</f>
        <v>0.88183451475687624</v>
      </c>
      <c r="AB71" s="9">
        <f t="shared" ref="AB71:AB75" si="61">-LOG(I71/100)</f>
        <v>8.1959173136934169E-2</v>
      </c>
      <c r="AC71" s="9">
        <f t="shared" ref="AC71:AC75" si="62">-LOG(K71/100)</f>
        <v>1.2451167717478324</v>
      </c>
      <c r="AD71" s="9">
        <f t="shared" ref="AD71:AD75" si="63">-LOG(R71/100)</f>
        <v>3.7242482929220361E-2</v>
      </c>
      <c r="AE71" s="9">
        <f t="shared" ref="AE71:AE75" si="64">-LOG(S71/100)</f>
        <v>0.87889997002369302</v>
      </c>
      <c r="AF71" s="9">
        <f t="shared" ref="AF71:AF75" si="65">-LOG(L71/100)</f>
        <v>7.9110027592346449E-2</v>
      </c>
      <c r="AG71" s="9">
        <f t="shared" ref="AG71:AG75" si="66">-LOG(N71/100)</f>
        <v>1.2424521465307561</v>
      </c>
      <c r="AH71" s="9">
        <f t="shared" ref="AH71:AH75" si="67">-LOG(U71/100)</f>
        <v>3.6679762910743409E-2</v>
      </c>
      <c r="AI71" s="9">
        <f t="shared" ref="AI71:AI75" si="68">-LOG(V71/100)</f>
        <v>0.87631165833241409</v>
      </c>
      <c r="AJ71" s="10">
        <f t="shared" ref="AJ71:AJ75" si="69">(Y71-X71)/(AA71-Z71)</f>
        <v>1.3784534735011562</v>
      </c>
      <c r="AK71" s="10">
        <f t="shared" ref="AK71:AK75" si="70">(AC71-AB71)/(AE71-AD71)</f>
        <v>1.3819844965988386</v>
      </c>
      <c r="AL71" s="10">
        <f t="shared" ref="AL71:AL75" si="71">(AG71-AF71)/(AI71-AH71)</f>
        <v>1.3855382641867944</v>
      </c>
      <c r="AM71" s="12">
        <f t="shared" ref="AM71:AM75" si="72">26.7*((Y71-X71)-(AA71-Z71))*$AN$2/($AN$1*$AN$3)</f>
        <v>8751.6029416232941</v>
      </c>
      <c r="AN71" s="12">
        <f t="shared" ref="AN71:AN75" si="73">26.7*((AC71-AB71)-(AE71-AD71))*$AN$2/($AN$1*$AN$3)</f>
        <v>8808.2439251695469</v>
      </c>
      <c r="AO71" s="12">
        <f t="shared" ref="AO71:AO75" si="74">26.7*((AG71-AF71)-(AI71-AH71))*$AN$2/($AN$1*$AN$3)</f>
        <v>8868.7950879946038</v>
      </c>
      <c r="AP71" s="13">
        <f t="shared" ref="AP71:AP75" si="75">AVERAGE(AM71:AO71)</f>
        <v>8809.547318262481</v>
      </c>
      <c r="AR71" s="12">
        <f t="shared" si="4"/>
        <v>13125.514639396031</v>
      </c>
      <c r="AS71" s="12">
        <f t="shared" si="50"/>
        <v>13121.874684416274</v>
      </c>
      <c r="AT71" s="12">
        <f t="shared" si="51"/>
        <v>13123.956304840905</v>
      </c>
      <c r="AU71" s="13">
        <f t="shared" si="52"/>
        <v>13123.781876217736</v>
      </c>
      <c r="AW71" s="12">
        <f t="shared" si="53"/>
        <v>16187.252827836948</v>
      </c>
      <c r="AX71" s="12">
        <f t="shared" si="54"/>
        <v>16141.416215888987</v>
      </c>
      <c r="AY71" s="12">
        <f t="shared" si="55"/>
        <v>16102.569156633321</v>
      </c>
      <c r="AZ71" s="13">
        <f t="shared" si="56"/>
        <v>16143.74606678642</v>
      </c>
    </row>
    <row r="72" spans="1:52">
      <c r="B72" s="24" t="s">
        <v>710</v>
      </c>
      <c r="C72" s="24"/>
      <c r="D72" s="24"/>
      <c r="E72" s="24"/>
      <c r="F72">
        <v>94.048000000000002</v>
      </c>
      <c r="G72">
        <v>3.044</v>
      </c>
      <c r="H72">
        <v>2.91</v>
      </c>
      <c r="I72">
        <v>94.671999999999997</v>
      </c>
      <c r="J72">
        <v>3.0619999999999998</v>
      </c>
      <c r="K72">
        <v>2.927</v>
      </c>
      <c r="L72">
        <v>94.706999999999994</v>
      </c>
      <c r="M72">
        <v>3.0720000000000001</v>
      </c>
      <c r="N72">
        <v>2.9340000000000002</v>
      </c>
      <c r="O72">
        <v>94.617999999999995</v>
      </c>
      <c r="P72">
        <v>9.0350000000000001</v>
      </c>
      <c r="Q72">
        <v>9.1709999999999994</v>
      </c>
      <c r="R72">
        <v>94.608000000000004</v>
      </c>
      <c r="S72">
        <v>9.1219999999999999</v>
      </c>
      <c r="T72">
        <v>9.2620000000000005</v>
      </c>
      <c r="U72">
        <v>94.617999999999995</v>
      </c>
      <c r="V72">
        <v>9.2029999999999994</v>
      </c>
      <c r="W72">
        <v>9.3480000000000008</v>
      </c>
      <c r="X72" s="9">
        <f t="shared" si="57"/>
        <v>2.6650435607481468E-2</v>
      </c>
      <c r="Y72" s="9">
        <f t="shared" si="58"/>
        <v>1.5361070110140926</v>
      </c>
      <c r="Z72" s="9">
        <f t="shared" si="59"/>
        <v>2.4026236145239389E-2</v>
      </c>
      <c r="AA72" s="9">
        <f t="shared" si="60"/>
        <v>1.0440718431030493</v>
      </c>
      <c r="AB72" s="9">
        <f t="shared" si="61"/>
        <v>2.3778448067063331E-2</v>
      </c>
      <c r="AC72" s="9">
        <f t="shared" si="62"/>
        <v>1.533577277566208</v>
      </c>
      <c r="AD72" s="9">
        <f t="shared" si="63"/>
        <v>2.4072138344969553E-2</v>
      </c>
      <c r="AE72" s="9">
        <f t="shared" si="64"/>
        <v>1.0399099320950804</v>
      </c>
      <c r="AF72" s="9">
        <f t="shared" si="65"/>
        <v>2.3617920162283236E-2</v>
      </c>
      <c r="AG72" s="9">
        <f t="shared" si="66"/>
        <v>1.5325398904927361</v>
      </c>
      <c r="AH72" s="9">
        <f t="shared" si="67"/>
        <v>2.4026236145239389E-2</v>
      </c>
      <c r="AI72" s="9">
        <f t="shared" si="68"/>
        <v>1.0360705779734416</v>
      </c>
      <c r="AJ72" s="10">
        <f t="shared" si="69"/>
        <v>1.4797932220976113</v>
      </c>
      <c r="AK72" s="10">
        <f t="shared" si="70"/>
        <v>1.486259754055326</v>
      </c>
      <c r="AL72" s="10">
        <f t="shared" si="71"/>
        <v>1.4909642868065136</v>
      </c>
      <c r="AM72" s="12">
        <f t="shared" si="72"/>
        <v>13408.552704437416</v>
      </c>
      <c r="AN72" s="12">
        <f t="shared" si="73"/>
        <v>13533.212389522278</v>
      </c>
      <c r="AO72" s="12">
        <f t="shared" si="74"/>
        <v>13613.119237079947</v>
      </c>
      <c r="AP72" s="13">
        <f t="shared" si="75"/>
        <v>13518.294777013214</v>
      </c>
      <c r="AR72" s="12">
        <f t="shared" ref="AR72:AR91" si="76">26.7*((0.7/1.7)*(Y72-X72))*$AN$2/($AN$1*$AN$3)</f>
        <v>17028.560917031449</v>
      </c>
      <c r="AS72" s="12">
        <f t="shared" si="50"/>
        <v>17032.421971902964</v>
      </c>
      <c r="AT72" s="12">
        <f t="shared" si="51"/>
        <v>17022.529902125661</v>
      </c>
      <c r="AU72" s="13">
        <f t="shared" si="52"/>
        <v>17027.837597020025</v>
      </c>
      <c r="AW72" s="12">
        <f t="shared" si="53"/>
        <v>19562.566665847273</v>
      </c>
      <c r="AX72" s="12">
        <f t="shared" si="54"/>
        <v>19481.868679569441</v>
      </c>
      <c r="AY72" s="12">
        <f t="shared" si="55"/>
        <v>19409.117367657665</v>
      </c>
      <c r="AZ72" s="13">
        <f t="shared" si="56"/>
        <v>19484.517571024793</v>
      </c>
    </row>
    <row r="73" spans="1:52">
      <c r="A73" s="2" t="s">
        <v>203</v>
      </c>
      <c r="B73" s="24" t="s">
        <v>711</v>
      </c>
      <c r="C73" s="24"/>
      <c r="D73" s="24"/>
      <c r="E73" s="24"/>
      <c r="F73">
        <v>80.356999999999999</v>
      </c>
      <c r="G73">
        <v>3.5289999999999999</v>
      </c>
      <c r="H73">
        <v>3.3889999999999998</v>
      </c>
      <c r="I73">
        <v>81.058999999999997</v>
      </c>
      <c r="J73">
        <v>3.5510000000000002</v>
      </c>
      <c r="K73">
        <v>3.4089999999999998</v>
      </c>
      <c r="L73">
        <v>81.525999999999996</v>
      </c>
      <c r="M73">
        <v>3.5680000000000001</v>
      </c>
      <c r="N73">
        <v>3.4260000000000002</v>
      </c>
      <c r="O73">
        <v>87.405000000000001</v>
      </c>
      <c r="P73">
        <v>10.01</v>
      </c>
      <c r="Q73">
        <v>10.122999999999999</v>
      </c>
      <c r="R73">
        <v>87.427999999999997</v>
      </c>
      <c r="S73">
        <v>10.098000000000001</v>
      </c>
      <c r="T73">
        <v>10.211</v>
      </c>
      <c r="U73">
        <v>87.510999999999996</v>
      </c>
      <c r="V73">
        <v>10.191000000000001</v>
      </c>
      <c r="W73">
        <v>10.313000000000001</v>
      </c>
      <c r="X73" s="9">
        <f t="shared" si="57"/>
        <v>9.4976285310621966E-2</v>
      </c>
      <c r="Y73" s="9">
        <f t="shared" si="58"/>
        <v>1.4699284311626217</v>
      </c>
      <c r="Z73" s="9">
        <f t="shared" si="59"/>
        <v>5.8463722854168711E-2</v>
      </c>
      <c r="AA73" s="9">
        <f t="shared" si="60"/>
        <v>0.99956592252068144</v>
      </c>
      <c r="AB73" s="9">
        <f t="shared" si="61"/>
        <v>9.1198758318983733E-2</v>
      </c>
      <c r="AC73" s="9">
        <f t="shared" si="62"/>
        <v>1.4673729987711088</v>
      </c>
      <c r="AD73" s="9">
        <f t="shared" si="63"/>
        <v>5.8349456403997448E-2</v>
      </c>
      <c r="AE73" s="9">
        <f t="shared" si="64"/>
        <v>0.99576463364053247</v>
      </c>
      <c r="AF73" s="9">
        <f t="shared" si="65"/>
        <v>8.8703865422117556E-2</v>
      </c>
      <c r="AG73" s="9">
        <f t="shared" si="66"/>
        <v>1.4652126413705084</v>
      </c>
      <c r="AH73" s="9">
        <f t="shared" si="67"/>
        <v>5.7937353388629792E-2</v>
      </c>
      <c r="AI73" s="9">
        <f t="shared" si="68"/>
        <v>0.9917831984103096</v>
      </c>
      <c r="AJ73" s="10">
        <f t="shared" si="69"/>
        <v>1.4610019468015538</v>
      </c>
      <c r="AK73" s="10">
        <f t="shared" si="70"/>
        <v>1.4680520156597374</v>
      </c>
      <c r="AL73" s="10">
        <f t="shared" si="71"/>
        <v>1.4740214172248467</v>
      </c>
      <c r="AM73" s="12">
        <f t="shared" si="72"/>
        <v>11886.329167659438</v>
      </c>
      <c r="AN73" s="12">
        <f t="shared" si="73"/>
        <v>12020.825855870205</v>
      </c>
      <c r="AO73" s="12">
        <f t="shared" si="74"/>
        <v>12127.781399023697</v>
      </c>
      <c r="AP73" s="13">
        <f t="shared" si="75"/>
        <v>12011.645474184448</v>
      </c>
      <c r="AR73" s="12">
        <f t="shared" si="76"/>
        <v>15511.182471305525</v>
      </c>
      <c r="AS73" s="12">
        <f t="shared" si="50"/>
        <v>15524.969229191556</v>
      </c>
      <c r="AT73" s="12">
        <f t="shared" si="51"/>
        <v>15528.743208628848</v>
      </c>
      <c r="AU73" s="13">
        <f t="shared" si="52"/>
        <v>15521.631636375309</v>
      </c>
      <c r="AW73" s="12">
        <f t="shared" si="53"/>
        <v>18048.579783857786</v>
      </c>
      <c r="AX73" s="12">
        <f t="shared" si="54"/>
        <v>17977.8695905165</v>
      </c>
      <c r="AY73" s="12">
        <f t="shared" si="55"/>
        <v>17909.416475352453</v>
      </c>
      <c r="AZ73" s="13">
        <f t="shared" si="56"/>
        <v>17978.621949908913</v>
      </c>
    </row>
    <row r="74" spans="1:52">
      <c r="A74" s="3" t="s">
        <v>211</v>
      </c>
      <c r="B74" s="24" t="s">
        <v>98</v>
      </c>
      <c r="C74" s="24"/>
      <c r="D74" s="24"/>
      <c r="E74" s="24"/>
      <c r="F74">
        <v>75.691000000000003</v>
      </c>
      <c r="G74">
        <v>1.147</v>
      </c>
      <c r="H74">
        <v>1.091</v>
      </c>
      <c r="I74">
        <v>76.099000000000004</v>
      </c>
      <c r="J74">
        <v>1.1579999999999999</v>
      </c>
      <c r="K74">
        <v>1.1020000000000001</v>
      </c>
      <c r="L74">
        <v>76.227000000000004</v>
      </c>
      <c r="M74">
        <v>1.1659999999999999</v>
      </c>
      <c r="N74">
        <v>1.109</v>
      </c>
      <c r="O74">
        <v>86.248999999999995</v>
      </c>
      <c r="P74">
        <v>5.5970000000000004</v>
      </c>
      <c r="Q74">
        <v>5.702</v>
      </c>
      <c r="R74">
        <v>86.278000000000006</v>
      </c>
      <c r="S74">
        <v>5.6369999999999996</v>
      </c>
      <c r="T74">
        <v>5.7460000000000004</v>
      </c>
      <c r="U74">
        <v>86.33</v>
      </c>
      <c r="V74">
        <v>5.6760000000000002</v>
      </c>
      <c r="W74">
        <v>5.7880000000000003</v>
      </c>
      <c r="X74" s="9">
        <f t="shared" si="57"/>
        <v>0.12095575699538252</v>
      </c>
      <c r="Y74" s="9">
        <f t="shared" si="58"/>
        <v>1.9621752494116582</v>
      </c>
      <c r="Z74" s="9">
        <f t="shared" si="59"/>
        <v>6.4245931582219543E-2</v>
      </c>
      <c r="AA74" s="9">
        <f t="shared" si="60"/>
        <v>1.25204469309327</v>
      </c>
      <c r="AB74" s="9">
        <f t="shared" si="61"/>
        <v>0.11862105015893272</v>
      </c>
      <c r="AC74" s="9">
        <f t="shared" si="62"/>
        <v>1.9578184054842338</v>
      </c>
      <c r="AD74" s="9">
        <f t="shared" si="63"/>
        <v>6.4099930781257197E-2</v>
      </c>
      <c r="AE74" s="9">
        <f t="shared" si="64"/>
        <v>1.248951965179812</v>
      </c>
      <c r="AF74" s="9">
        <f t="shared" si="65"/>
        <v>0.11789117204531127</v>
      </c>
      <c r="AG74" s="9">
        <f t="shared" si="66"/>
        <v>1.95506845385084</v>
      </c>
      <c r="AH74" s="9">
        <f t="shared" si="67"/>
        <v>6.3838259088842386E-2</v>
      </c>
      <c r="AI74" s="9">
        <f t="shared" si="68"/>
        <v>1.2459576132145636</v>
      </c>
      <c r="AJ74" s="10">
        <f t="shared" si="69"/>
        <v>1.5501106349647815</v>
      </c>
      <c r="AK74" s="10">
        <f t="shared" si="70"/>
        <v>1.5522591023434413</v>
      </c>
      <c r="AL74" s="10">
        <f t="shared" si="71"/>
        <v>1.5541385693361558</v>
      </c>
      <c r="AM74" s="12">
        <f t="shared" si="72"/>
        <v>17901.981919784637</v>
      </c>
      <c r="AN74" s="12">
        <f t="shared" si="73"/>
        <v>17927.31321563372</v>
      </c>
      <c r="AO74" s="12">
        <f t="shared" si="74"/>
        <v>17946.836736400419</v>
      </c>
      <c r="AP74" s="13">
        <f t="shared" si="75"/>
        <v>17925.377290606262</v>
      </c>
      <c r="AR74" s="12">
        <f t="shared" si="76"/>
        <v>20771.262187380547</v>
      </c>
      <c r="AS74" s="12">
        <f t="shared" si="50"/>
        <v>20748.449948063913</v>
      </c>
      <c r="AT74" s="12">
        <f t="shared" si="51"/>
        <v>20725.66098841526</v>
      </c>
      <c r="AU74" s="13">
        <f t="shared" si="52"/>
        <v>20748.457707953243</v>
      </c>
      <c r="AW74" s="12">
        <f t="shared" si="53"/>
        <v>22779.758374697689</v>
      </c>
      <c r="AX74" s="12">
        <f t="shared" si="54"/>
        <v>22723.245660765042</v>
      </c>
      <c r="AY74" s="12">
        <f t="shared" si="55"/>
        <v>22670.837964825652</v>
      </c>
      <c r="AZ74" s="13">
        <f t="shared" si="56"/>
        <v>22724.614000096128</v>
      </c>
    </row>
    <row r="75" spans="1:52">
      <c r="B75" s="24" t="s">
        <v>713</v>
      </c>
      <c r="C75" s="24"/>
      <c r="D75" s="24"/>
      <c r="E75" s="24"/>
      <c r="F75">
        <v>19.562999999999999</v>
      </c>
      <c r="G75">
        <v>0.20100000000000001</v>
      </c>
      <c r="H75">
        <v>0.191</v>
      </c>
      <c r="I75">
        <v>20.337</v>
      </c>
      <c r="J75">
        <v>0.20899999999999999</v>
      </c>
      <c r="K75">
        <v>0.2</v>
      </c>
      <c r="L75">
        <v>21.204999999999998</v>
      </c>
      <c r="M75">
        <v>0.218</v>
      </c>
      <c r="N75">
        <v>0.20899999999999999</v>
      </c>
      <c r="O75">
        <v>63.86</v>
      </c>
      <c r="P75">
        <v>1.2050000000000001</v>
      </c>
      <c r="Q75">
        <v>1.1719999999999999</v>
      </c>
      <c r="R75">
        <v>64.760000000000005</v>
      </c>
      <c r="S75">
        <v>1.2210000000000001</v>
      </c>
      <c r="T75">
        <v>1.1890000000000001</v>
      </c>
      <c r="U75">
        <v>65.584000000000003</v>
      </c>
      <c r="V75">
        <v>1.236</v>
      </c>
      <c r="W75">
        <v>1.202</v>
      </c>
      <c r="X75" s="9">
        <f t="shared" si="57"/>
        <v>0.70856454507287803</v>
      </c>
      <c r="Y75" s="9">
        <f t="shared" si="58"/>
        <v>2.7189666327522723</v>
      </c>
      <c r="Z75" s="9">
        <f t="shared" si="59"/>
        <v>0.19477108579657396</v>
      </c>
      <c r="AA75" s="9">
        <f t="shared" si="60"/>
        <v>1.9190129530891129</v>
      </c>
      <c r="AB75" s="9">
        <f t="shared" si="61"/>
        <v>0.69171311137089508</v>
      </c>
      <c r="AC75" s="9">
        <f t="shared" si="62"/>
        <v>2.6989700043360187</v>
      </c>
      <c r="AD75" s="9">
        <f t="shared" si="63"/>
        <v>0.18869315991866384</v>
      </c>
      <c r="AE75" s="9">
        <f t="shared" si="64"/>
        <v>1.9132843360551175</v>
      </c>
      <c r="AF75" s="9">
        <f t="shared" si="65"/>
        <v>0.67356172320427166</v>
      </c>
      <c r="AG75" s="9">
        <f t="shared" si="66"/>
        <v>2.6798537138889462</v>
      </c>
      <c r="AH75" s="9">
        <f t="shared" si="67"/>
        <v>0.18320209902757348</v>
      </c>
      <c r="AI75" s="9">
        <f t="shared" si="68"/>
        <v>1.9079815292472029</v>
      </c>
      <c r="AJ75" s="10">
        <f t="shared" si="69"/>
        <v>1.1659629230765598</v>
      </c>
      <c r="AK75" s="10">
        <f t="shared" si="70"/>
        <v>1.1639030285785856</v>
      </c>
      <c r="AL75" s="10">
        <f t="shared" si="71"/>
        <v>1.1632165571624415</v>
      </c>
      <c r="AM75" s="12">
        <f t="shared" si="72"/>
        <v>7840.0253454310887</v>
      </c>
      <c r="AN75" s="12">
        <f t="shared" si="73"/>
        <v>7744.2852861424999</v>
      </c>
      <c r="AO75" s="12">
        <f t="shared" si="74"/>
        <v>7712.6918833074078</v>
      </c>
      <c r="AP75" s="13">
        <f t="shared" si="75"/>
        <v>7765.6675049603327</v>
      </c>
      <c r="AR75" s="12">
        <f t="shared" si="76"/>
        <v>22679.853780194964</v>
      </c>
      <c r="AS75" s="12">
        <f t="shared" si="50"/>
        <v>22644.372044144711</v>
      </c>
      <c r="AT75" s="12">
        <f t="shared" si="51"/>
        <v>22633.486737783929</v>
      </c>
      <c r="AU75" s="13">
        <f t="shared" si="52"/>
        <v>22652.570854041202</v>
      </c>
      <c r="AW75" s="12">
        <f t="shared" si="53"/>
        <v>33067.733684529674</v>
      </c>
      <c r="AX75" s="12">
        <f t="shared" si="54"/>
        <v>33074.432774746267</v>
      </c>
      <c r="AY75" s="12">
        <f t="shared" si="55"/>
        <v>33078.043135917491</v>
      </c>
      <c r="AZ75" s="13">
        <f t="shared" si="56"/>
        <v>33073.403198397806</v>
      </c>
    </row>
    <row r="76" spans="1:52">
      <c r="B76" s="25" t="s">
        <v>14</v>
      </c>
      <c r="C76" s="25"/>
      <c r="D76" s="25"/>
      <c r="E76" s="25"/>
      <c r="F76">
        <v>99.614000000000004</v>
      </c>
      <c r="G76">
        <v>33.215000000000003</v>
      </c>
      <c r="H76">
        <v>32.902999999999999</v>
      </c>
      <c r="I76">
        <v>99.912999999999997</v>
      </c>
      <c r="J76">
        <v>33.298999999999999</v>
      </c>
      <c r="K76">
        <v>32.979999999999997</v>
      </c>
      <c r="L76">
        <v>99.813999999999993</v>
      </c>
      <c r="M76">
        <v>33.298999999999999</v>
      </c>
      <c r="N76">
        <v>32.972999999999999</v>
      </c>
      <c r="O76">
        <v>103.262</v>
      </c>
      <c r="P76">
        <v>40.192</v>
      </c>
      <c r="Q76">
        <v>40.106000000000002</v>
      </c>
      <c r="R76">
        <v>103.815</v>
      </c>
      <c r="S76">
        <v>40.765000000000001</v>
      </c>
      <c r="T76">
        <v>40.704000000000001</v>
      </c>
      <c r="U76">
        <v>104.25</v>
      </c>
      <c r="V76">
        <v>41.277000000000001</v>
      </c>
      <c r="W76">
        <v>41.234999999999999</v>
      </c>
      <c r="X76" s="9">
        <f t="shared" ref="X76:X82" si="77">-LOG(F76/100)</f>
        <v>1.6796204571363903E-3</v>
      </c>
      <c r="Y76" s="9">
        <f t="shared" ref="Y76:Y82" si="78">-LOG(H76/100)</f>
        <v>0.48276450253490899</v>
      </c>
      <c r="Z76" s="9">
        <f t="shared" ref="Z76:Z82" si="79">-LOG(O76/100)</f>
        <v>-1.3940532298965367E-2</v>
      </c>
      <c r="AA76" s="9">
        <f t="shared" ref="AA76:AA82" si="80">-LOG(P76/100)</f>
        <v>0.39586038227891668</v>
      </c>
      <c r="AB76" s="9">
        <f t="shared" ref="AB76:AB82" si="81">-LOG(I76/100)</f>
        <v>3.7800065339283959E-4</v>
      </c>
      <c r="AC76" s="9">
        <f t="shared" ref="AC76:AC82" si="82">-LOG(K76/100)</f>
        <v>0.48174934869150005</v>
      </c>
      <c r="AD76" s="9">
        <f t="shared" ref="AD76:AD82" si="83">-LOG(R76/100)</f>
        <v>-1.6260108296437117E-2</v>
      </c>
      <c r="AE76" s="9">
        <f t="shared" ref="AE76:AE82" si="84">-LOG(S76/100)</f>
        <v>0.38971255333995064</v>
      </c>
      <c r="AF76" s="9">
        <f t="shared" ref="AF76:AF82" si="85">-LOG(L76/100)</f>
        <v>8.0853991177713474E-4</v>
      </c>
      <c r="AG76" s="9">
        <f t="shared" ref="AG76:AG82" si="86">-LOG(N76/100)</f>
        <v>0.48184153741330915</v>
      </c>
      <c r="AH76" s="9">
        <f t="shared" ref="AH76:AH82" si="87">-LOG(U76/100)</f>
        <v>-1.8076063645795119E-2</v>
      </c>
      <c r="AI76" s="9">
        <f t="shared" ref="AI76:AI82" si="88">-LOG(V76/100)</f>
        <v>0.38429187462675474</v>
      </c>
      <c r="AJ76" s="10">
        <f t="shared" ref="AJ76:AJ82" si="89">(Y76-X76)/(AA76-Z76)</f>
        <v>1.1739477999294292</v>
      </c>
      <c r="AK76" s="10">
        <f t="shared" ref="AK76:AK82" si="90">(AC76-AB76)/(AE76-AD76)</f>
        <v>1.18572355610795</v>
      </c>
      <c r="AL76" s="10">
        <f t="shared" ref="AL76:AL82" si="91">(AG76-AF76)/(AI76-AH76)</f>
        <v>1.1955052869438549</v>
      </c>
      <c r="AM76" s="12">
        <f t="shared" ref="AM76:AM82" si="92">26.7*((Y76-X76)-(AA76-Z76))*$AN$2/($AN$1*$AN$3)</f>
        <v>1952.9902205362553</v>
      </c>
      <c r="AN76" s="12">
        <f t="shared" ref="AN76:AN82" si="93">26.7*((AC76-AB76)-(AE76-AD76))*$AN$2/($AN$1*$AN$3)</f>
        <v>2065.7225228669286</v>
      </c>
      <c r="AO76" s="12">
        <f t="shared" ref="AO76:AO82" si="94">26.7*((AG76-AF76)-(AI76-AH76))*$AN$2/($AN$1*$AN$3)</f>
        <v>2155.2124097517899</v>
      </c>
      <c r="AP76" s="13">
        <f t="shared" ref="AP76:AP82" si="95">AVERAGE(AM76:AO76)</f>
        <v>2057.9750510516578</v>
      </c>
      <c r="AR76" s="12">
        <f t="shared" si="76"/>
        <v>5427.2400771234279</v>
      </c>
      <c r="AS76" s="12">
        <f t="shared" si="50"/>
        <v>5430.4717719834816</v>
      </c>
      <c r="AT76" s="12">
        <f t="shared" si="51"/>
        <v>5426.6547541127757</v>
      </c>
      <c r="AU76" s="13">
        <f t="shared" si="52"/>
        <v>5428.1222010732281</v>
      </c>
      <c r="AW76" s="12">
        <f t="shared" si="53"/>
        <v>7859.2149767344499</v>
      </c>
      <c r="AX76" s="12">
        <f t="shared" si="54"/>
        <v>7785.7962463650692</v>
      </c>
      <c r="AY76" s="12">
        <f t="shared" si="55"/>
        <v>7716.6643951654651</v>
      </c>
      <c r="AZ76" s="13">
        <f t="shared" si="56"/>
        <v>7787.2252060883284</v>
      </c>
    </row>
    <row r="77" spans="1:52">
      <c r="A77" s="2" t="s">
        <v>214</v>
      </c>
      <c r="B77" s="25" t="s">
        <v>714</v>
      </c>
      <c r="C77" s="25"/>
      <c r="D77" s="25"/>
      <c r="E77" s="25"/>
      <c r="F77">
        <v>99.614000000000004</v>
      </c>
      <c r="G77">
        <v>33.215000000000003</v>
      </c>
      <c r="H77">
        <v>32.902999999999999</v>
      </c>
      <c r="I77">
        <v>99.912999999999997</v>
      </c>
      <c r="J77">
        <v>33.298999999999999</v>
      </c>
      <c r="K77">
        <v>32.979999999999997</v>
      </c>
      <c r="L77">
        <v>99.813999999999993</v>
      </c>
      <c r="M77">
        <v>33.298999999999999</v>
      </c>
      <c r="N77">
        <v>32.972999999999999</v>
      </c>
      <c r="O77">
        <v>106.18</v>
      </c>
      <c r="P77">
        <v>45.322000000000003</v>
      </c>
      <c r="Q77">
        <v>45.451000000000001</v>
      </c>
      <c r="R77">
        <v>106.169</v>
      </c>
      <c r="S77">
        <v>45.509</v>
      </c>
      <c r="T77">
        <v>45.640999999999998</v>
      </c>
      <c r="U77">
        <v>106.178</v>
      </c>
      <c r="V77">
        <v>45.673000000000002</v>
      </c>
      <c r="W77">
        <v>45.822000000000003</v>
      </c>
      <c r="X77" s="9">
        <f t="shared" si="77"/>
        <v>1.6796204571363903E-3</v>
      </c>
      <c r="Y77" s="9">
        <f t="shared" si="78"/>
        <v>0.48276450253490899</v>
      </c>
      <c r="Z77" s="9">
        <f t="shared" si="79"/>
        <v>-2.60427210051382E-2</v>
      </c>
      <c r="AA77" s="9">
        <f t="shared" si="80"/>
        <v>0.34369093354388563</v>
      </c>
      <c r="AB77" s="9">
        <f t="shared" si="81"/>
        <v>3.7800065339283959E-4</v>
      </c>
      <c r="AC77" s="9">
        <f t="shared" si="82"/>
        <v>0.48174934869150005</v>
      </c>
      <c r="AD77" s="9">
        <f t="shared" si="83"/>
        <v>-2.5997726780487167E-2</v>
      </c>
      <c r="AE77" s="9">
        <f t="shared" si="84"/>
        <v>0.34190270743479345</v>
      </c>
      <c r="AF77" s="9">
        <f t="shared" si="85"/>
        <v>8.0853991177713474E-4</v>
      </c>
      <c r="AG77" s="9">
        <f t="shared" si="86"/>
        <v>0.48184153741330915</v>
      </c>
      <c r="AH77" s="9">
        <f t="shared" si="87"/>
        <v>-2.6034540583738133E-2</v>
      </c>
      <c r="AI77" s="9">
        <f t="shared" si="88"/>
        <v>0.34034046111786764</v>
      </c>
      <c r="AJ77" s="10">
        <f t="shared" si="89"/>
        <v>1.3011660587526648</v>
      </c>
      <c r="AK77" s="10">
        <f t="shared" si="90"/>
        <v>1.3084283226380427</v>
      </c>
      <c r="AL77" s="10">
        <f t="shared" si="91"/>
        <v>1.3129525629953036</v>
      </c>
      <c r="AM77" s="12">
        <f t="shared" si="92"/>
        <v>3050.7260753785567</v>
      </c>
      <c r="AN77" s="12">
        <f t="shared" si="93"/>
        <v>3108.7998154933321</v>
      </c>
      <c r="AO77" s="12">
        <f t="shared" si="94"/>
        <v>3141.3226894797449</v>
      </c>
      <c r="AP77" s="13">
        <f t="shared" si="95"/>
        <v>3100.2828601172114</v>
      </c>
      <c r="AR77" s="12">
        <f t="shared" si="76"/>
        <v>5427.2400771234279</v>
      </c>
      <c r="AS77" s="12">
        <f t="shared" si="50"/>
        <v>5430.4717719834816</v>
      </c>
      <c r="AT77" s="12">
        <f t="shared" si="51"/>
        <v>5426.6547541127757</v>
      </c>
      <c r="AU77" s="13">
        <f t="shared" si="52"/>
        <v>5428.1222010732281</v>
      </c>
      <c r="AW77" s="12">
        <f t="shared" si="53"/>
        <v>7090.7998783448393</v>
      </c>
      <c r="AX77" s="12">
        <f t="shared" si="54"/>
        <v>7055.6421415265859</v>
      </c>
      <c r="AY77" s="12">
        <f t="shared" si="55"/>
        <v>7026.3871993558978</v>
      </c>
      <c r="AZ77" s="13">
        <f t="shared" si="56"/>
        <v>7057.609739742441</v>
      </c>
    </row>
    <row r="78" spans="1:52">
      <c r="B78" s="25" t="s">
        <v>593</v>
      </c>
      <c r="C78" s="25"/>
      <c r="D78" s="25"/>
      <c r="E78" s="25"/>
      <c r="F78">
        <v>6.5439999999999996</v>
      </c>
      <c r="G78">
        <v>0.71299999999999997</v>
      </c>
      <c r="H78">
        <v>0.70499999999999996</v>
      </c>
      <c r="I78" s="1">
        <v>7.0039999999999996</v>
      </c>
      <c r="J78" s="1">
        <v>0.77200000000000002</v>
      </c>
      <c r="K78" s="1">
        <v>0.76400000000000001</v>
      </c>
      <c r="L78" s="1">
        <v>7.4809999999999999</v>
      </c>
      <c r="M78" s="1">
        <v>0.81599999999999995</v>
      </c>
      <c r="N78" s="1">
        <v>0.80600000000000005</v>
      </c>
      <c r="O78" s="1">
        <v>16.783000000000001</v>
      </c>
      <c r="P78" s="1">
        <v>1.8939999999999999</v>
      </c>
      <c r="Q78" s="1">
        <v>1.883</v>
      </c>
      <c r="R78" s="1">
        <v>17.207000000000001</v>
      </c>
      <c r="S78" s="1">
        <v>1.9390000000000001</v>
      </c>
      <c r="T78" s="1">
        <v>1.927</v>
      </c>
      <c r="U78" s="1">
        <v>17.207000000000001</v>
      </c>
      <c r="V78" s="1">
        <v>1.9390000000000001</v>
      </c>
      <c r="W78" s="1">
        <v>1.927</v>
      </c>
      <c r="X78" s="9">
        <f t="shared" si="77"/>
        <v>1.1841567093367333</v>
      </c>
      <c r="Y78" s="9">
        <f t="shared" si="78"/>
        <v>2.1518108830086011</v>
      </c>
      <c r="Z78" s="9">
        <f t="shared" si="79"/>
        <v>0.77513040542674294</v>
      </c>
      <c r="AA78" s="9">
        <f t="shared" si="80"/>
        <v>1.7226200253327455</v>
      </c>
      <c r="AB78" s="9">
        <f t="shared" si="81"/>
        <v>1.1546538625885916</v>
      </c>
      <c r="AC78" s="9">
        <f t="shared" si="82"/>
        <v>2.1169066414243103</v>
      </c>
      <c r="AD78" s="9">
        <f t="shared" si="83"/>
        <v>0.76429484129454561</v>
      </c>
      <c r="AE78" s="9">
        <f t="shared" si="84"/>
        <v>1.7124221909212947</v>
      </c>
      <c r="AF78" s="9">
        <f t="shared" si="85"/>
        <v>1.1260403452566468</v>
      </c>
      <c r="AG78" s="9">
        <f t="shared" si="86"/>
        <v>2.0936649581949092</v>
      </c>
      <c r="AH78" s="9">
        <f t="shared" si="87"/>
        <v>0.76429484129454561</v>
      </c>
      <c r="AI78" s="9">
        <f t="shared" si="88"/>
        <v>1.7124221909212947</v>
      </c>
      <c r="AJ78" s="10">
        <f t="shared" si="89"/>
        <v>1.021282084090658</v>
      </c>
      <c r="AK78" s="10">
        <f t="shared" si="90"/>
        <v>1.0148982404257512</v>
      </c>
      <c r="AL78" s="10">
        <f t="shared" si="91"/>
        <v>1.0205639709889065</v>
      </c>
      <c r="AM78" s="12">
        <f t="shared" si="92"/>
        <v>552.45488834881098</v>
      </c>
      <c r="AN78" s="12">
        <f t="shared" si="93"/>
        <v>386.99901357254322</v>
      </c>
      <c r="AO78" s="12">
        <f t="shared" si="94"/>
        <v>534.17291307003029</v>
      </c>
      <c r="AP78" s="13">
        <f t="shared" si="95"/>
        <v>491.20893833046148</v>
      </c>
      <c r="AR78" s="12">
        <f t="shared" si="76"/>
        <v>10916.351163366475</v>
      </c>
      <c r="AS78" s="12">
        <f t="shared" si="50"/>
        <v>10855.416663823466</v>
      </c>
      <c r="AT78" s="12">
        <f t="shared" si="51"/>
        <v>10916.017681263607</v>
      </c>
      <c r="AU78" s="13">
        <f t="shared" si="52"/>
        <v>10895.928502817849</v>
      </c>
      <c r="AW78" s="12">
        <f t="shared" si="53"/>
        <v>18171.078555878838</v>
      </c>
      <c r="AX78" s="12">
        <f t="shared" si="54"/>
        <v>18183.309018999109</v>
      </c>
      <c r="AY78" s="12">
        <f t="shared" si="55"/>
        <v>18183.309018999109</v>
      </c>
      <c r="AZ78" s="13">
        <f t="shared" si="56"/>
        <v>18179.23219795902</v>
      </c>
    </row>
    <row r="79" spans="1:52">
      <c r="A79" s="2" t="s">
        <v>215</v>
      </c>
      <c r="B79" s="25" t="s">
        <v>715</v>
      </c>
      <c r="C79" s="25"/>
      <c r="D79" s="25"/>
      <c r="E79" s="25"/>
      <c r="F79">
        <v>97.18</v>
      </c>
      <c r="G79">
        <v>25.391999999999999</v>
      </c>
      <c r="H79">
        <v>25.155999999999999</v>
      </c>
      <c r="I79">
        <v>97.147999999999996</v>
      </c>
      <c r="J79">
        <v>25.422999999999998</v>
      </c>
      <c r="K79">
        <v>25.170999999999999</v>
      </c>
      <c r="L79">
        <v>97.176000000000002</v>
      </c>
      <c r="M79">
        <v>25.434999999999999</v>
      </c>
      <c r="N79">
        <v>25.187999999999999</v>
      </c>
      <c r="O79">
        <v>99.373999999999995</v>
      </c>
      <c r="P79">
        <v>37.234000000000002</v>
      </c>
      <c r="Q79">
        <v>37.518000000000001</v>
      </c>
      <c r="R79">
        <v>99.341999999999999</v>
      </c>
      <c r="S79">
        <v>37.344000000000001</v>
      </c>
      <c r="T79">
        <v>37.625</v>
      </c>
      <c r="U79">
        <v>99.283000000000001</v>
      </c>
      <c r="V79">
        <v>37.44</v>
      </c>
      <c r="W79">
        <v>37.749000000000002</v>
      </c>
      <c r="X79" s="9">
        <f t="shared" si="77"/>
        <v>1.2423105273012507E-2</v>
      </c>
      <c r="Y79" s="9">
        <f t="shared" si="78"/>
        <v>0.59935841394348988</v>
      </c>
      <c r="Z79" s="9">
        <f t="shared" si="79"/>
        <v>2.7272286163995798E-3</v>
      </c>
      <c r="AA79" s="9">
        <f t="shared" si="80"/>
        <v>0.42906030558625741</v>
      </c>
      <c r="AB79" s="9">
        <f t="shared" si="81"/>
        <v>1.2566135855805759E-2</v>
      </c>
      <c r="AC79" s="9">
        <f t="shared" si="82"/>
        <v>0.59909953034536367</v>
      </c>
      <c r="AD79" s="9">
        <f t="shared" si="83"/>
        <v>2.8671008314304011E-3</v>
      </c>
      <c r="AE79" s="9">
        <f t="shared" si="84"/>
        <v>0.42777916563472385</v>
      </c>
      <c r="AF79" s="9">
        <f t="shared" si="85"/>
        <v>1.2440981519980545E-2</v>
      </c>
      <c r="AG79" s="9">
        <f t="shared" si="86"/>
        <v>0.59880631536997475</v>
      </c>
      <c r="AH79" s="9">
        <f t="shared" si="87"/>
        <v>3.1251083852218073E-3</v>
      </c>
      <c r="AI79" s="9">
        <f t="shared" si="88"/>
        <v>0.42666415993393242</v>
      </c>
      <c r="AJ79" s="10">
        <f t="shared" si="89"/>
        <v>1.3767060084619573</v>
      </c>
      <c r="AK79" s="10">
        <f t="shared" si="90"/>
        <v>1.3803641813773504</v>
      </c>
      <c r="AL79" s="10">
        <f t="shared" si="91"/>
        <v>1.3844421941870386</v>
      </c>
      <c r="AM79" s="12">
        <f t="shared" si="92"/>
        <v>4400.0719784303419</v>
      </c>
      <c r="AN79" s="12">
        <f t="shared" si="93"/>
        <v>4427.9925399470067</v>
      </c>
      <c r="AO79" s="12">
        <f t="shared" si="94"/>
        <v>4461.0050216575073</v>
      </c>
      <c r="AP79" s="13">
        <f t="shared" si="95"/>
        <v>4429.689846678285</v>
      </c>
      <c r="AR79" s="12">
        <f t="shared" si="76"/>
        <v>6621.3654774133283</v>
      </c>
      <c r="AS79" s="12">
        <f t="shared" si="50"/>
        <v>6616.8313820145495</v>
      </c>
      <c r="AT79" s="12">
        <f t="shared" si="51"/>
        <v>6614.935447487388</v>
      </c>
      <c r="AU79" s="13">
        <f t="shared" si="52"/>
        <v>6617.710768971755</v>
      </c>
      <c r="AW79" s="12">
        <f t="shared" si="53"/>
        <v>8176.270926701417</v>
      </c>
      <c r="AX79" s="12">
        <f t="shared" si="54"/>
        <v>8149.0185714618292</v>
      </c>
      <c r="AY79" s="12">
        <f t="shared" si="55"/>
        <v>8122.6867455683032</v>
      </c>
      <c r="AZ79" s="13">
        <f t="shared" si="56"/>
        <v>8149.3254145771825</v>
      </c>
    </row>
    <row r="80" spans="1:52">
      <c r="A80" s="3" t="s">
        <v>229</v>
      </c>
      <c r="B80" s="26" t="s">
        <v>167</v>
      </c>
      <c r="C80" s="26"/>
      <c r="D80" s="26"/>
      <c r="E80" s="26"/>
      <c r="F80">
        <v>87.266999999999996</v>
      </c>
      <c r="G80">
        <v>43.378</v>
      </c>
      <c r="H80">
        <v>43.201999999999998</v>
      </c>
      <c r="I80">
        <v>87.588999999999999</v>
      </c>
      <c r="J80">
        <v>43.575000000000003</v>
      </c>
      <c r="K80">
        <v>43.384999999999998</v>
      </c>
      <c r="L80">
        <v>87.912000000000006</v>
      </c>
      <c r="M80">
        <v>43.73</v>
      </c>
      <c r="N80">
        <v>43.53</v>
      </c>
      <c r="O80">
        <v>91.385000000000005</v>
      </c>
      <c r="P80">
        <v>52.689</v>
      </c>
      <c r="Q80">
        <v>52.881999999999998</v>
      </c>
      <c r="R80">
        <v>91.519000000000005</v>
      </c>
      <c r="S80">
        <v>52.863999999999997</v>
      </c>
      <c r="T80">
        <v>53.058999999999997</v>
      </c>
      <c r="U80">
        <v>91.661000000000001</v>
      </c>
      <c r="V80">
        <v>53.029000000000003</v>
      </c>
      <c r="W80">
        <v>53.228999999999999</v>
      </c>
      <c r="X80" s="9">
        <f t="shared" si="77"/>
        <v>5.9149953629247604E-2</v>
      </c>
      <c r="Y80" s="9">
        <f t="shared" si="78"/>
        <v>0.36449614742448144</v>
      </c>
      <c r="Z80" s="9">
        <f t="shared" si="79"/>
        <v>3.9125083826779906E-2</v>
      </c>
      <c r="AA80" s="9">
        <f t="shared" si="80"/>
        <v>0.27828004395147021</v>
      </c>
      <c r="AB80" s="9">
        <f t="shared" si="81"/>
        <v>5.7550431951404128E-2</v>
      </c>
      <c r="AC80" s="9">
        <f t="shared" si="82"/>
        <v>0.36266039821217494</v>
      </c>
      <c r="AD80" s="9">
        <f t="shared" si="83"/>
        <v>3.8488733927521661E-2</v>
      </c>
      <c r="AE80" s="9">
        <f t="shared" si="84"/>
        <v>0.27683997869573063</v>
      </c>
      <c r="AF80" s="9">
        <f t="shared" si="85"/>
        <v>5.5951839623849059E-2</v>
      </c>
      <c r="AG80" s="9">
        <f t="shared" si="86"/>
        <v>0.36121133284260165</v>
      </c>
      <c r="AH80" s="9">
        <f t="shared" si="87"/>
        <v>3.7815409014504385E-2</v>
      </c>
      <c r="AI80" s="9">
        <f t="shared" si="88"/>
        <v>0.27548656255853998</v>
      </c>
      <c r="AJ80" s="10">
        <f t="shared" si="89"/>
        <v>1.2767713186296987</v>
      </c>
      <c r="AK80" s="10">
        <f t="shared" si="90"/>
        <v>1.28008547451675</v>
      </c>
      <c r="AL80" s="10">
        <f t="shared" si="91"/>
        <v>1.2843775471565346</v>
      </c>
      <c r="AM80" s="12">
        <f t="shared" si="92"/>
        <v>1813.4629226971704</v>
      </c>
      <c r="AN80" s="12">
        <f t="shared" si="93"/>
        <v>1829.0105725481251</v>
      </c>
      <c r="AO80" s="12">
        <f t="shared" si="94"/>
        <v>1851.7398937875823</v>
      </c>
      <c r="AP80" s="13">
        <f t="shared" si="95"/>
        <v>1831.4044630109593</v>
      </c>
      <c r="AR80" s="12">
        <f t="shared" si="76"/>
        <v>3444.6875428828967</v>
      </c>
      <c r="AS80" s="12">
        <f t="shared" si="50"/>
        <v>3442.0226003953653</v>
      </c>
      <c r="AT80" s="12">
        <f t="shared" si="51"/>
        <v>3443.7094517789801</v>
      </c>
      <c r="AU80" s="13">
        <f t="shared" si="52"/>
        <v>3443.4731983524143</v>
      </c>
      <c r="AW80" s="12">
        <f t="shared" si="53"/>
        <v>4586.5447770129049</v>
      </c>
      <c r="AX80" s="12">
        <f t="shared" si="54"/>
        <v>4571.1310198884339</v>
      </c>
      <c r="AY80" s="12">
        <f t="shared" si="55"/>
        <v>4558.0881423729588</v>
      </c>
      <c r="AZ80" s="13">
        <f t="shared" si="56"/>
        <v>4571.9213130914322</v>
      </c>
    </row>
    <row r="81" spans="1:52">
      <c r="B81" s="26" t="s">
        <v>716</v>
      </c>
      <c r="C81" s="26"/>
      <c r="D81" s="26"/>
      <c r="E81" s="26"/>
      <c r="F81">
        <v>33.664000000000001</v>
      </c>
      <c r="G81">
        <v>0.13700000000000001</v>
      </c>
      <c r="H81">
        <v>0.128</v>
      </c>
      <c r="I81">
        <v>36.192</v>
      </c>
      <c r="J81">
        <v>0.14799999999999999</v>
      </c>
      <c r="K81">
        <v>0.13900000000000001</v>
      </c>
      <c r="L81">
        <v>38.860999999999997</v>
      </c>
      <c r="M81">
        <v>0.159</v>
      </c>
      <c r="N81">
        <v>0.14799999999999999</v>
      </c>
      <c r="O81">
        <v>51.720999999999997</v>
      </c>
      <c r="P81">
        <v>0.47499999999999998</v>
      </c>
      <c r="Q81">
        <v>0.46100000000000002</v>
      </c>
      <c r="R81">
        <v>53.61</v>
      </c>
      <c r="S81">
        <v>0.49299999999999999</v>
      </c>
      <c r="T81">
        <v>0.47799999999999998</v>
      </c>
      <c r="U81">
        <v>55.573</v>
      </c>
      <c r="V81">
        <v>0.51100000000000001</v>
      </c>
      <c r="W81">
        <v>0.496</v>
      </c>
      <c r="X81" s="9">
        <f t="shared" si="77"/>
        <v>0.47283428186237375</v>
      </c>
      <c r="Y81" s="9">
        <f t="shared" si="78"/>
        <v>2.8927900303521317</v>
      </c>
      <c r="Z81" s="9">
        <f t="shared" si="79"/>
        <v>0.28633308684107439</v>
      </c>
      <c r="AA81" s="9">
        <f t="shared" si="80"/>
        <v>2.3233063903751336</v>
      </c>
      <c r="AB81" s="9">
        <f t="shared" si="81"/>
        <v>0.44138741675463872</v>
      </c>
      <c r="AC81" s="9">
        <f t="shared" si="82"/>
        <v>2.856985199745905</v>
      </c>
      <c r="AD81" s="9">
        <f t="shared" si="83"/>
        <v>0.27075419277469331</v>
      </c>
      <c r="AE81" s="9">
        <f t="shared" si="84"/>
        <v>2.3071530807227698</v>
      </c>
      <c r="AF81" s="9">
        <f t="shared" si="85"/>
        <v>0.4104860280055605</v>
      </c>
      <c r="AG81" s="9">
        <f t="shared" si="86"/>
        <v>2.8297382846050425</v>
      </c>
      <c r="AH81" s="9">
        <f t="shared" si="87"/>
        <v>0.25513615804135703</v>
      </c>
      <c r="AI81" s="9">
        <f t="shared" si="88"/>
        <v>2.2915790998652872</v>
      </c>
      <c r="AJ81" s="10">
        <f t="shared" si="89"/>
        <v>1.1880154463935491</v>
      </c>
      <c r="AK81" s="10">
        <f t="shared" si="90"/>
        <v>1.1862105196027088</v>
      </c>
      <c r="AL81" s="10">
        <f t="shared" si="91"/>
        <v>1.1879793962862963</v>
      </c>
      <c r="AM81" s="12">
        <f t="shared" si="92"/>
        <v>10492.69556491356</v>
      </c>
      <c r="AN81" s="12">
        <f t="shared" si="93"/>
        <v>10389.036407922169</v>
      </c>
      <c r="AO81" s="12">
        <f t="shared" si="94"/>
        <v>10487.95226062558</v>
      </c>
      <c r="AP81" s="13">
        <f t="shared" si="95"/>
        <v>10456.561411153771</v>
      </c>
      <c r="AR81" s="12">
        <f t="shared" si="76"/>
        <v>27300.132081360305</v>
      </c>
      <c r="AS81" s="12">
        <f t="shared" si="50"/>
        <v>27250.968771746451</v>
      </c>
      <c r="AT81" s="12">
        <f t="shared" si="51"/>
        <v>27292.195811643516</v>
      </c>
      <c r="AU81" s="13">
        <f t="shared" si="52"/>
        <v>27281.098888250093</v>
      </c>
      <c r="AW81" s="12">
        <f t="shared" si="53"/>
        <v>39065.337642873026</v>
      </c>
      <c r="AX81" s="12">
        <f t="shared" si="54"/>
        <v>39054.321426423448</v>
      </c>
      <c r="AY81" s="12">
        <f t="shared" si="55"/>
        <v>39055.166297356074</v>
      </c>
      <c r="AZ81" s="13">
        <f t="shared" si="56"/>
        <v>39058.275122217514</v>
      </c>
    </row>
    <row r="82" spans="1:52">
      <c r="B82" s="26" t="s">
        <v>717</v>
      </c>
      <c r="C82" s="26"/>
      <c r="D82" s="26"/>
      <c r="E82" s="26"/>
      <c r="F82">
        <v>76.024000000000001</v>
      </c>
      <c r="G82">
        <v>37.290999999999997</v>
      </c>
      <c r="H82">
        <v>37.119999999999997</v>
      </c>
      <c r="I82">
        <v>76.391999999999996</v>
      </c>
      <c r="J82">
        <v>37.465000000000003</v>
      </c>
      <c r="K82">
        <v>37.283000000000001</v>
      </c>
      <c r="L82">
        <v>76.552999999999997</v>
      </c>
      <c r="M82">
        <v>37.613</v>
      </c>
      <c r="N82">
        <v>37.436</v>
      </c>
      <c r="O82">
        <v>89.710999999999999</v>
      </c>
      <c r="P82">
        <v>50.591000000000001</v>
      </c>
      <c r="Q82">
        <v>50.783000000000001</v>
      </c>
      <c r="R82">
        <v>89.814999999999998</v>
      </c>
      <c r="S82">
        <v>50.72</v>
      </c>
      <c r="T82">
        <v>50.902000000000001</v>
      </c>
      <c r="U82">
        <v>89.888000000000005</v>
      </c>
      <c r="V82">
        <v>50.804000000000002</v>
      </c>
      <c r="W82">
        <v>50.999000000000002</v>
      </c>
      <c r="X82" s="9">
        <f t="shared" si="77"/>
        <v>0.11904928374335917</v>
      </c>
      <c r="Y82" s="9">
        <f t="shared" si="78"/>
        <v>0.43039203245317559</v>
      </c>
      <c r="Z82" s="9">
        <f t="shared" si="79"/>
        <v>4.7154302257958289E-2</v>
      </c>
      <c r="AA82" s="9">
        <f t="shared" si="80"/>
        <v>0.29592673608481745</v>
      </c>
      <c r="AB82" s="9">
        <f t="shared" si="81"/>
        <v>0.11695211966739091</v>
      </c>
      <c r="AC82" s="9">
        <f t="shared" si="82"/>
        <v>0.42848914913389219</v>
      </c>
      <c r="AD82" s="9">
        <f t="shared" si="83"/>
        <v>4.6651125769087989E-2</v>
      </c>
      <c r="AE82" s="9">
        <f t="shared" si="84"/>
        <v>0.29482075512632372</v>
      </c>
      <c r="AF82" s="9">
        <f t="shared" si="85"/>
        <v>0.11603778526727045</v>
      </c>
      <c r="AG82" s="9">
        <f t="shared" si="86"/>
        <v>0.42671056139579638</v>
      </c>
      <c r="AH82" s="9">
        <f t="shared" si="87"/>
        <v>4.6298282478515924E-2</v>
      </c>
      <c r="AI82" s="9">
        <f t="shared" si="88"/>
        <v>0.29410209264642773</v>
      </c>
      <c r="AJ82" s="10">
        <f t="shared" si="89"/>
        <v>1.2515162709969105</v>
      </c>
      <c r="AK82" s="10">
        <f t="shared" si="90"/>
        <v>1.2553390609213078</v>
      </c>
      <c r="AL82" s="10">
        <f t="shared" si="91"/>
        <v>1.2537045976735151</v>
      </c>
      <c r="AM82" s="12">
        <f t="shared" si="92"/>
        <v>1714.2594239367672</v>
      </c>
      <c r="AN82" s="12">
        <f t="shared" si="93"/>
        <v>1736.0974291223849</v>
      </c>
      <c r="AO82" s="12">
        <f t="shared" si="94"/>
        <v>1722.4416653926369</v>
      </c>
      <c r="AP82" s="13">
        <f t="shared" si="95"/>
        <v>1724.2661728172632</v>
      </c>
      <c r="AR82" s="12">
        <f t="shared" si="76"/>
        <v>3512.3361936085967</v>
      </c>
      <c r="AS82" s="12">
        <f t="shared" si="50"/>
        <v>3514.5279239002243</v>
      </c>
      <c r="AT82" s="12">
        <f t="shared" si="51"/>
        <v>3504.7780636834791</v>
      </c>
      <c r="AU82" s="13">
        <f t="shared" si="52"/>
        <v>3510.547393730767</v>
      </c>
      <c r="AW82" s="12">
        <f t="shared" si="53"/>
        <v>4770.9899323788768</v>
      </c>
      <c r="AX82" s="12">
        <f t="shared" si="54"/>
        <v>4759.4292702447119</v>
      </c>
      <c r="AY82" s="12">
        <f t="shared" si="55"/>
        <v>4752.4135424870692</v>
      </c>
      <c r="AZ82" s="13">
        <f t="shared" si="56"/>
        <v>4760.9442483702196</v>
      </c>
    </row>
    <row r="83" spans="1:52">
      <c r="B83" s="26" t="s">
        <v>63</v>
      </c>
      <c r="C83" s="26"/>
      <c r="D83" s="26"/>
      <c r="E83" s="26"/>
      <c r="F83">
        <v>96.756</v>
      </c>
      <c r="G83">
        <v>6.8150000000000004</v>
      </c>
      <c r="H83">
        <v>6.6669999999999998</v>
      </c>
      <c r="I83">
        <v>96.451999999999998</v>
      </c>
      <c r="J83">
        <v>6.83</v>
      </c>
      <c r="K83">
        <v>6.657</v>
      </c>
      <c r="L83">
        <v>96.900999999999996</v>
      </c>
      <c r="M83">
        <v>6.8330000000000002</v>
      </c>
      <c r="N83">
        <v>6.6760000000000002</v>
      </c>
      <c r="O83">
        <v>96.762</v>
      </c>
      <c r="P83">
        <v>13.911</v>
      </c>
      <c r="Q83">
        <v>14.141999999999999</v>
      </c>
      <c r="R83">
        <v>96.763999999999996</v>
      </c>
      <c r="S83">
        <v>13.971</v>
      </c>
      <c r="T83">
        <v>14.204000000000001</v>
      </c>
      <c r="U83">
        <v>96.771000000000001</v>
      </c>
      <c r="V83">
        <v>14.026999999999999</v>
      </c>
      <c r="W83">
        <v>14.262</v>
      </c>
      <c r="X83" s="9">
        <f t="shared" ref="X83:X91" si="96">-LOG(F83/100)</f>
        <v>1.43220941530222E-2</v>
      </c>
      <c r="Y83" s="9">
        <f t="shared" ref="Y83:Y91" si="97">-LOG(H83/100)</f>
        <v>1.176069544874436</v>
      </c>
      <c r="Z83" s="9">
        <f t="shared" ref="Z83:Z91" si="98">-LOG(O83/100)</f>
        <v>1.4295163667049245E-2</v>
      </c>
      <c r="AA83" s="9">
        <f t="shared" ref="AA83:AA91" si="99">-LOG(P83/100)</f>
        <v>0.85664164938453313</v>
      </c>
      <c r="AB83" s="9">
        <f t="shared" ref="AB83:AB91" si="100">-LOG(I83/100)</f>
        <v>1.568876252545345E-2</v>
      </c>
      <c r="AC83" s="9">
        <f t="shared" ref="AC83:AC91" si="101">-LOG(K83/100)</f>
        <v>1.1767214430483293</v>
      </c>
      <c r="AD83" s="9">
        <f t="shared" ref="AD83:AD91" si="102">-LOG(R83/100)</f>
        <v>1.4286187209479374E-2</v>
      </c>
      <c r="AE83" s="9">
        <f t="shared" ref="AE83:AE91" si="103">-LOG(S83/100)</f>
        <v>0.85477250734760624</v>
      </c>
      <c r="AF83" s="9">
        <f t="shared" ref="AF83:AF91" si="104">-LOG(L83/100)</f>
        <v>1.3671741089162703E-2</v>
      </c>
      <c r="AG83" s="9">
        <f t="shared" ref="AG83:AG91" si="105">-LOG(N83/100)</f>
        <v>1.1754836719927908</v>
      </c>
      <c r="AH83" s="9">
        <f t="shared" ref="AH83:AH91" si="106">-LOG(U83/100)</f>
        <v>1.4254771068991616E-2</v>
      </c>
      <c r="AI83" s="9">
        <f t="shared" ref="AI83:AI91" si="107">-LOG(V83/100)</f>
        <v>0.85303520301025249</v>
      </c>
      <c r="AJ83" s="10">
        <f t="shared" ref="AJ83:AJ91" si="108">(Y83-X83)/(AA83-Z83)</f>
        <v>1.3791800291442711</v>
      </c>
      <c r="AK83" s="10">
        <f t="shared" ref="AK83:AK91" si="109">(AC83-AB83)/(AE83-AD83)</f>
        <v>1.3813820078976062</v>
      </c>
      <c r="AL83" s="10">
        <f t="shared" ref="AL83:AL91" si="110">(AG83-AF83)/(AI83-AH83)</f>
        <v>1.3851204518621734</v>
      </c>
      <c r="AM83" s="12">
        <f t="shared" ref="AM83:AM91" si="111">26.7*((Y83-X83)-(AA83-Z83))*$AN$2/($AN$1*$AN$3)</f>
        <v>8750.7329201825814</v>
      </c>
      <c r="AN83" s="12">
        <f t="shared" ref="AN83:AN91" si="112">26.7*((AC83-AB83)-(AE83-AD83))*$AN$2/($AN$1*$AN$3)</f>
        <v>8782.1136928281358</v>
      </c>
      <c r="AO83" s="12">
        <f t="shared" ref="AO83:AO91" si="113">26.7*((AG83-AF83)-(AI83-AH83))*$AN$2/($AN$1*$AN$3)</f>
        <v>8850.199848930115</v>
      </c>
      <c r="AP83" s="13">
        <f t="shared" ref="AP83:AP91" si="114">AVERAGE(AM83:AO83)</f>
        <v>8794.3488206469447</v>
      </c>
      <c r="AR83" s="12">
        <f t="shared" si="76"/>
        <v>13105.966449870582</v>
      </c>
      <c r="AS83" s="12">
        <f t="shared" si="50"/>
        <v>13097.902946709384</v>
      </c>
      <c r="AT83" s="12">
        <f t="shared" si="51"/>
        <v>13106.693867093883</v>
      </c>
      <c r="AU83" s="13">
        <f t="shared" si="52"/>
        <v>13103.521087891284</v>
      </c>
      <c r="AW83" s="12">
        <f t="shared" si="53"/>
        <v>16154.629920652182</v>
      </c>
      <c r="AX83" s="12">
        <f t="shared" si="54"/>
        <v>16118.955424426254</v>
      </c>
      <c r="AY83" s="12">
        <f t="shared" si="55"/>
        <v>16086.239679808523</v>
      </c>
      <c r="AZ83" s="13">
        <f t="shared" si="56"/>
        <v>16119.94167496232</v>
      </c>
    </row>
    <row r="84" spans="1:52">
      <c r="B84" s="26" t="s">
        <v>718</v>
      </c>
      <c r="C84" s="26"/>
      <c r="D84" s="26"/>
      <c r="E84" s="26"/>
      <c r="F84">
        <v>102.11499999999999</v>
      </c>
      <c r="G84">
        <v>2.637</v>
      </c>
      <c r="H84">
        <v>2.5539999999999998</v>
      </c>
      <c r="I84">
        <v>103.001</v>
      </c>
      <c r="J84">
        <v>2.65</v>
      </c>
      <c r="K84">
        <v>2.5680000000000001</v>
      </c>
      <c r="L84">
        <v>102.776</v>
      </c>
      <c r="M84">
        <v>2.637</v>
      </c>
      <c r="N84">
        <v>2.5670000000000002</v>
      </c>
      <c r="O84">
        <v>103.59</v>
      </c>
      <c r="P84">
        <v>7.6769999999999996</v>
      </c>
      <c r="Q84">
        <v>7.9009999999999998</v>
      </c>
      <c r="R84">
        <v>103.595</v>
      </c>
      <c r="S84">
        <v>7.7770000000000001</v>
      </c>
      <c r="T84">
        <v>8.0090000000000003</v>
      </c>
      <c r="U84">
        <v>103.607</v>
      </c>
      <c r="V84">
        <v>7.867</v>
      </c>
      <c r="W84">
        <v>8.1050000000000004</v>
      </c>
      <c r="X84" s="9">
        <f t="shared" si="96"/>
        <v>-9.0895416828289059E-3</v>
      </c>
      <c r="Y84" s="9">
        <f t="shared" si="97"/>
        <v>1.5927791070726036</v>
      </c>
      <c r="Z84" s="9">
        <f t="shared" si="98"/>
        <v>-1.5317833069116694E-2</v>
      </c>
      <c r="AA84" s="9">
        <f t="shared" si="99"/>
        <v>1.1148084593931522</v>
      </c>
      <c r="AB84" s="9">
        <f t="shared" si="100"/>
        <v>-1.2841441135984781E-2</v>
      </c>
      <c r="AC84" s="9">
        <f t="shared" si="101"/>
        <v>1.5904049806031844</v>
      </c>
      <c r="AD84" s="9">
        <f t="shared" si="102"/>
        <v>-1.5338794745009571E-2</v>
      </c>
      <c r="AE84" s="9">
        <f t="shared" si="103"/>
        <v>1.1091879010448755</v>
      </c>
      <c r="AF84" s="9">
        <f t="shared" si="104"/>
        <v>-1.1891711113969236E-2</v>
      </c>
      <c r="AG84" s="9">
        <f t="shared" si="105"/>
        <v>1.5905741313285566</v>
      </c>
      <c r="AH84" s="9">
        <f t="shared" si="106"/>
        <v>-1.5389098639650267E-2</v>
      </c>
      <c r="AI84" s="9">
        <f t="shared" si="107"/>
        <v>1.104190849830869</v>
      </c>
      <c r="AJ84" s="10">
        <f t="shared" si="108"/>
        <v>1.4174244590534679</v>
      </c>
      <c r="AK84" s="10">
        <f t="shared" si="109"/>
        <v>1.4257077468605792</v>
      </c>
      <c r="AL84" s="10">
        <f t="shared" si="110"/>
        <v>1.4313098806670186</v>
      </c>
      <c r="AM84" s="12">
        <f t="shared" si="111"/>
        <v>12924.47994641562</v>
      </c>
      <c r="AN84" s="12">
        <f t="shared" si="112"/>
        <v>13115.641229680194</v>
      </c>
      <c r="AO84" s="12">
        <f t="shared" si="113"/>
        <v>13229.783100438164</v>
      </c>
      <c r="AP84" s="13">
        <f t="shared" si="114"/>
        <v>13089.968092177993</v>
      </c>
      <c r="AR84" s="12">
        <f t="shared" si="76"/>
        <v>18071.084859838931</v>
      </c>
      <c r="AS84" s="12">
        <f t="shared" si="50"/>
        <v>18086.627864894963</v>
      </c>
      <c r="AT84" s="12">
        <f t="shared" si="51"/>
        <v>18077.821952674611</v>
      </c>
      <c r="AU84" s="13">
        <f t="shared" si="52"/>
        <v>18078.511559136168</v>
      </c>
      <c r="AW84" s="12">
        <f t="shared" si="53"/>
        <v>21673.708299235255</v>
      </c>
      <c r="AX84" s="12">
        <f t="shared" si="54"/>
        <v>21566.318509545301</v>
      </c>
      <c r="AY84" s="12">
        <f t="shared" si="55"/>
        <v>21471.449149240128</v>
      </c>
      <c r="AZ84" s="13">
        <f t="shared" si="56"/>
        <v>21570.491986006895</v>
      </c>
    </row>
    <row r="85" spans="1:52">
      <c r="A85" s="3" t="s">
        <v>233</v>
      </c>
      <c r="B85" s="26" t="s">
        <v>719</v>
      </c>
      <c r="C85" s="26"/>
      <c r="D85" s="26"/>
      <c r="E85" s="26"/>
      <c r="F85">
        <v>76.518000000000001</v>
      </c>
      <c r="G85">
        <v>3.3690000000000002</v>
      </c>
      <c r="H85">
        <v>3.29</v>
      </c>
      <c r="I85">
        <v>76.92</v>
      </c>
      <c r="J85">
        <v>3.403</v>
      </c>
      <c r="K85">
        <v>3.323</v>
      </c>
      <c r="L85">
        <v>77.31</v>
      </c>
      <c r="M85">
        <v>3.4350000000000001</v>
      </c>
      <c r="N85">
        <v>3.3519999999999999</v>
      </c>
      <c r="O85">
        <v>83.843999999999994</v>
      </c>
      <c r="P85">
        <v>8.8059999999999992</v>
      </c>
      <c r="Q85">
        <v>8.9510000000000005</v>
      </c>
      <c r="R85">
        <v>84.05</v>
      </c>
      <c r="S85">
        <v>8.8610000000000007</v>
      </c>
      <c r="T85">
        <v>9.0150000000000006</v>
      </c>
      <c r="U85">
        <v>84.174000000000007</v>
      </c>
      <c r="V85">
        <v>8.92</v>
      </c>
      <c r="W85">
        <v>9.0739999999999998</v>
      </c>
      <c r="X85" s="9">
        <f t="shared" si="96"/>
        <v>0.11623638992957111</v>
      </c>
      <c r="Y85" s="9">
        <f t="shared" si="97"/>
        <v>1.4828041020500258</v>
      </c>
      <c r="Z85" s="9">
        <f t="shared" si="98"/>
        <v>7.6528010698032056E-2</v>
      </c>
      <c r="AA85" s="9">
        <f t="shared" si="99"/>
        <v>1.0552213188764932</v>
      </c>
      <c r="AB85" s="9">
        <f t="shared" si="100"/>
        <v>0.11396072443355776</v>
      </c>
      <c r="AC85" s="9">
        <f t="shared" si="101"/>
        <v>1.4784696587212889</v>
      </c>
      <c r="AD85" s="9">
        <f t="shared" si="102"/>
        <v>7.5462282224510194E-2</v>
      </c>
      <c r="AE85" s="9">
        <f t="shared" si="103"/>
        <v>1.0525172634430813</v>
      </c>
      <c r="AF85" s="9">
        <f t="shared" si="104"/>
        <v>0.11176432672943282</v>
      </c>
      <c r="AG85" s="9">
        <f t="shared" si="105"/>
        <v>1.4746959900417611</v>
      </c>
      <c r="AH85" s="9">
        <f t="shared" si="106"/>
        <v>7.482203439412545E-2</v>
      </c>
      <c r="AI85" s="9">
        <f t="shared" si="107"/>
        <v>1.0496351456238768</v>
      </c>
      <c r="AJ85" s="10">
        <f t="shared" si="108"/>
        <v>1.3963186431343884</v>
      </c>
      <c r="AK85" s="10">
        <f t="shared" si="109"/>
        <v>1.396552866028002</v>
      </c>
      <c r="AL85" s="10">
        <f t="shared" si="110"/>
        <v>1.3981466268882612</v>
      </c>
      <c r="AM85" s="12">
        <f t="shared" si="111"/>
        <v>10626.722168574659</v>
      </c>
      <c r="AN85" s="12">
        <f t="shared" si="112"/>
        <v>10615.202938211094</v>
      </c>
      <c r="AO85" s="12">
        <f t="shared" si="113"/>
        <v>10633.411175200476</v>
      </c>
      <c r="AP85" s="13">
        <f t="shared" si="114"/>
        <v>10625.112093995411</v>
      </c>
      <c r="AR85" s="12">
        <f t="shared" si="76"/>
        <v>15416.595556465682</v>
      </c>
      <c r="AS85" s="12">
        <f t="shared" si="50"/>
        <v>15393.369963685889</v>
      </c>
      <c r="AT85" s="12">
        <f t="shared" si="51"/>
        <v>15375.576371392532</v>
      </c>
      <c r="AU85" s="13">
        <f t="shared" si="52"/>
        <v>15395.180630514702</v>
      </c>
      <c r="AW85" s="12">
        <f t="shared" si="53"/>
        <v>18769.506927989391</v>
      </c>
      <c r="AX85" s="12">
        <f t="shared" si="54"/>
        <v>18738.086881518248</v>
      </c>
      <c r="AY85" s="12">
        <f t="shared" si="55"/>
        <v>18695.09200872697</v>
      </c>
      <c r="AZ85" s="13">
        <f t="shared" si="56"/>
        <v>18734.228606078203</v>
      </c>
    </row>
    <row r="86" spans="1:52">
      <c r="B86" s="26" t="s">
        <v>720</v>
      </c>
      <c r="C86" s="26"/>
      <c r="D86" s="26"/>
      <c r="E86" s="26"/>
      <c r="F86">
        <v>68.751999999999995</v>
      </c>
      <c r="G86">
        <v>3.5139999999999998</v>
      </c>
      <c r="H86">
        <v>3.4089999999999998</v>
      </c>
      <c r="I86">
        <v>68.491</v>
      </c>
      <c r="J86">
        <v>3.51</v>
      </c>
      <c r="K86">
        <v>3.4039999999999999</v>
      </c>
      <c r="L86">
        <v>68.430999999999997</v>
      </c>
      <c r="M86">
        <v>3.5049999999999999</v>
      </c>
      <c r="N86">
        <v>3.4009999999999998</v>
      </c>
      <c r="O86">
        <v>78.844999999999999</v>
      </c>
      <c r="P86">
        <v>8.1850000000000005</v>
      </c>
      <c r="Q86">
        <v>8.2550000000000008</v>
      </c>
      <c r="R86">
        <v>79.153000000000006</v>
      </c>
      <c r="S86">
        <v>8.2899999999999991</v>
      </c>
      <c r="T86">
        <v>8.3650000000000002</v>
      </c>
      <c r="U86">
        <v>79.447999999999993</v>
      </c>
      <c r="V86">
        <v>8.3970000000000002</v>
      </c>
      <c r="W86">
        <v>8.4749999999999996</v>
      </c>
      <c r="X86" s="9">
        <f t="shared" si="96"/>
        <v>0.16271466366017209</v>
      </c>
      <c r="Y86" s="9">
        <f t="shared" si="97"/>
        <v>1.4673729987711088</v>
      </c>
      <c r="Z86" s="9">
        <f t="shared" si="98"/>
        <v>0.10322584249057146</v>
      </c>
      <c r="AA86" s="9">
        <f t="shared" si="99"/>
        <v>1.0869813162520396</v>
      </c>
      <c r="AB86" s="9">
        <f t="shared" si="100"/>
        <v>0.16436649284527183</v>
      </c>
      <c r="AC86" s="9">
        <f t="shared" si="101"/>
        <v>1.4680104485874497</v>
      </c>
      <c r="AD86" s="9">
        <f t="shared" si="102"/>
        <v>0.10153262017300967</v>
      </c>
      <c r="AE86" s="9">
        <f t="shared" si="103"/>
        <v>1.0814454694497264</v>
      </c>
      <c r="AF86" s="9">
        <f t="shared" si="104"/>
        <v>0.16474711349910537</v>
      </c>
      <c r="AG86" s="9">
        <f t="shared" si="105"/>
        <v>1.4683933680672778</v>
      </c>
      <c r="AH86" s="9">
        <f t="shared" si="106"/>
        <v>9.991703111735073E-2</v>
      </c>
      <c r="AI86" s="9">
        <f t="shared" si="107"/>
        <v>1.0758758468141751</v>
      </c>
      <c r="AJ86" s="10">
        <f t="shared" si="108"/>
        <v>1.3262018559576298</v>
      </c>
      <c r="AK86" s="10">
        <f t="shared" si="109"/>
        <v>1.3303672430710654</v>
      </c>
      <c r="AL86" s="10">
        <f t="shared" si="110"/>
        <v>1.3357594947665723</v>
      </c>
      <c r="AM86" s="12">
        <f t="shared" si="111"/>
        <v>8791.8808665998531</v>
      </c>
      <c r="AN86" s="12">
        <f t="shared" si="112"/>
        <v>8869.3672249850242</v>
      </c>
      <c r="AO86" s="12">
        <f t="shared" si="113"/>
        <v>8977.7601605760374</v>
      </c>
      <c r="AP86" s="13">
        <f t="shared" si="114"/>
        <v>8879.669417386971</v>
      </c>
      <c r="AR86" s="12">
        <f t="shared" si="76"/>
        <v>14718.180236065977</v>
      </c>
      <c r="AS86" s="12">
        <f t="shared" si="50"/>
        <v>14706.736766174017</v>
      </c>
      <c r="AT86" s="12">
        <f t="shared" si="51"/>
        <v>14706.762699810746</v>
      </c>
      <c r="AU86" s="13">
        <f t="shared" si="52"/>
        <v>14710.559900683578</v>
      </c>
      <c r="AW86" s="12">
        <f t="shared" si="53"/>
        <v>18866.589794692263</v>
      </c>
      <c r="AX86" s="12">
        <f t="shared" si="54"/>
        <v>18792.895445006314</v>
      </c>
      <c r="AY86" s="12">
        <f t="shared" si="55"/>
        <v>18717.064477275038</v>
      </c>
      <c r="AZ86" s="13">
        <f t="shared" si="56"/>
        <v>18792.183238991205</v>
      </c>
    </row>
    <row r="87" spans="1:52">
      <c r="A87" s="2" t="s">
        <v>234</v>
      </c>
      <c r="B87" s="26" t="s">
        <v>721</v>
      </c>
      <c r="C87" s="26"/>
      <c r="D87" s="26"/>
      <c r="E87" s="26"/>
      <c r="F87">
        <v>68.751999999999995</v>
      </c>
      <c r="G87">
        <v>3.5139999999999998</v>
      </c>
      <c r="H87">
        <v>3.4089999999999998</v>
      </c>
      <c r="I87">
        <v>68.491</v>
      </c>
      <c r="J87">
        <v>3.51</v>
      </c>
      <c r="K87">
        <v>3.4039999999999999</v>
      </c>
      <c r="L87">
        <v>68.430999999999997</v>
      </c>
      <c r="M87">
        <v>3.5049999999999999</v>
      </c>
      <c r="N87">
        <v>3.4009999999999998</v>
      </c>
      <c r="O87">
        <v>87.528999999999996</v>
      </c>
      <c r="P87">
        <v>11.382</v>
      </c>
      <c r="Q87">
        <v>11.659000000000001</v>
      </c>
      <c r="R87">
        <v>87.513999999999996</v>
      </c>
      <c r="S87">
        <v>11.378</v>
      </c>
      <c r="T87">
        <v>11.657999999999999</v>
      </c>
      <c r="U87">
        <v>87.537000000000006</v>
      </c>
      <c r="V87">
        <v>11.377000000000001</v>
      </c>
      <c r="W87">
        <v>11.657999999999999</v>
      </c>
      <c r="X87" s="9">
        <f t="shared" si="96"/>
        <v>0.16271466366017209</v>
      </c>
      <c r="Y87" s="9">
        <f t="shared" si="97"/>
        <v>1.4673729987711088</v>
      </c>
      <c r="Z87" s="9">
        <f t="shared" si="98"/>
        <v>5.7848033225217803E-2</v>
      </c>
      <c r="AA87" s="9">
        <f t="shared" si="99"/>
        <v>0.94378141872769383</v>
      </c>
      <c r="AB87" s="9">
        <f t="shared" si="100"/>
        <v>0.16436649284527183</v>
      </c>
      <c r="AC87" s="9">
        <f t="shared" si="101"/>
        <v>1.4680104485874497</v>
      </c>
      <c r="AD87" s="9">
        <f t="shared" si="102"/>
        <v>5.7922465418958756E-2</v>
      </c>
      <c r="AE87" s="9">
        <f t="shared" si="103"/>
        <v>0.9439340705682473</v>
      </c>
      <c r="AF87" s="9">
        <f t="shared" si="104"/>
        <v>0.16474711349910537</v>
      </c>
      <c r="AG87" s="9">
        <f t="shared" si="105"/>
        <v>1.4683933680672778</v>
      </c>
      <c r="AH87" s="9">
        <f t="shared" si="106"/>
        <v>5.7808341270667543E-2</v>
      </c>
      <c r="AI87" s="9">
        <f t="shared" si="107"/>
        <v>0.94397224191363793</v>
      </c>
      <c r="AJ87" s="10">
        <f t="shared" si="108"/>
        <v>1.4726370587907938</v>
      </c>
      <c r="AK87" s="10">
        <f t="shared" si="109"/>
        <v>1.4713621674543647</v>
      </c>
      <c r="AL87" s="10">
        <f t="shared" si="110"/>
        <v>1.4711118943372565</v>
      </c>
      <c r="AM87" s="12">
        <f t="shared" si="111"/>
        <v>11471.944679301349</v>
      </c>
      <c r="AN87" s="12">
        <f t="shared" si="112"/>
        <v>11442.010385978218</v>
      </c>
      <c r="AO87" s="12">
        <f t="shared" si="113"/>
        <v>11437.900878112978</v>
      </c>
      <c r="AP87" s="13">
        <f t="shared" si="114"/>
        <v>11450.618647797513</v>
      </c>
      <c r="AR87" s="12">
        <f t="shared" si="76"/>
        <v>14718.180236065977</v>
      </c>
      <c r="AS87" s="12">
        <f t="shared" si="50"/>
        <v>14706.736766174017</v>
      </c>
      <c r="AT87" s="12">
        <f t="shared" si="51"/>
        <v>14706.762699810746</v>
      </c>
      <c r="AU87" s="13">
        <f t="shared" si="52"/>
        <v>14710.559900683578</v>
      </c>
      <c r="AW87" s="12">
        <f t="shared" si="53"/>
        <v>16990.545125801218</v>
      </c>
      <c r="AX87" s="12">
        <f t="shared" si="54"/>
        <v>16992.045232311077</v>
      </c>
      <c r="AY87" s="12">
        <f t="shared" si="55"/>
        <v>16994.965974999181</v>
      </c>
      <c r="AZ87" s="13">
        <f t="shared" si="56"/>
        <v>16992.518777703826</v>
      </c>
    </row>
    <row r="88" spans="1:52">
      <c r="B88" s="26" t="s">
        <v>126</v>
      </c>
      <c r="C88" s="26"/>
      <c r="D88" s="26"/>
      <c r="E88" s="26"/>
      <c r="F88">
        <v>139.55799999999999</v>
      </c>
      <c r="G88">
        <v>143.18199999999999</v>
      </c>
      <c r="H88">
        <v>143.297</v>
      </c>
      <c r="I88">
        <v>139.542</v>
      </c>
      <c r="J88">
        <v>143.16900000000001</v>
      </c>
      <c r="K88">
        <v>143.29499999999999</v>
      </c>
      <c r="L88">
        <v>139.566</v>
      </c>
      <c r="M88">
        <v>143.17500000000001</v>
      </c>
      <c r="N88">
        <v>143.274</v>
      </c>
      <c r="O88">
        <v>96.587999999999994</v>
      </c>
      <c r="P88">
        <v>9.4860000000000007</v>
      </c>
      <c r="Q88">
        <v>9.468</v>
      </c>
      <c r="R88">
        <v>97.117999999999995</v>
      </c>
      <c r="S88">
        <v>9.6630000000000003</v>
      </c>
      <c r="T88">
        <v>9.6530000000000005</v>
      </c>
      <c r="U88">
        <v>97.466999999999999</v>
      </c>
      <c r="V88">
        <v>9.8179999999999996</v>
      </c>
      <c r="W88">
        <v>9.8109999999999999</v>
      </c>
      <c r="X88" s="9">
        <f t="shared" si="96"/>
        <v>-0.14475473696418129</v>
      </c>
      <c r="Y88" s="9">
        <f t="shared" si="97"/>
        <v>-0.15623709830324892</v>
      </c>
      <c r="Z88" s="9">
        <f t="shared" si="98"/>
        <v>1.5076826560773748E-2</v>
      </c>
      <c r="AA88" s="9">
        <f t="shared" si="99"/>
        <v>1.0229168796841472</v>
      </c>
      <c r="AB88" s="9">
        <f t="shared" si="100"/>
        <v>-0.14470494325785344</v>
      </c>
      <c r="AC88" s="9">
        <f t="shared" si="101"/>
        <v>-0.15623103680143569</v>
      </c>
      <c r="AD88" s="9">
        <f t="shared" si="102"/>
        <v>1.2700269822229845E-2</v>
      </c>
      <c r="AE88" s="9">
        <f t="shared" si="103"/>
        <v>1.0148880204606461</v>
      </c>
      <c r="AF88" s="9">
        <f t="shared" si="104"/>
        <v>-0.14477963167661154</v>
      </c>
      <c r="AG88" s="9">
        <f t="shared" si="105"/>
        <v>-0.15616738592408122</v>
      </c>
      <c r="AH88" s="9">
        <f t="shared" si="106"/>
        <v>1.1142401161133464E-2</v>
      </c>
      <c r="AI88" s="9">
        <f t="shared" si="107"/>
        <v>1.0079769722361493</v>
      </c>
      <c r="AJ88" s="10">
        <f t="shared" si="108"/>
        <v>-1.139303930567446E-2</v>
      </c>
      <c r="AK88" s="10">
        <f t="shared" si="109"/>
        <v>-1.150093237144424E-2</v>
      </c>
      <c r="AL88" s="10">
        <f t="shared" si="110"/>
        <v>-1.1423915841109716E-2</v>
      </c>
      <c r="AM88" s="12">
        <f t="shared" si="111"/>
        <v>-27926.710266535134</v>
      </c>
      <c r="AN88" s="12">
        <f t="shared" si="112"/>
        <v>-27773.050428382732</v>
      </c>
      <c r="AO88" s="12">
        <f t="shared" si="113"/>
        <v>-27622.59748637251</v>
      </c>
      <c r="AP88" s="13">
        <f t="shared" si="114"/>
        <v>-27774.119393763456</v>
      </c>
      <c r="AR88" s="12">
        <f t="shared" si="76"/>
        <v>-129.53541871915689</v>
      </c>
      <c r="AS88" s="12">
        <f t="shared" si="50"/>
        <v>-130.02877276507414</v>
      </c>
      <c r="AT88" s="12">
        <f t="shared" si="51"/>
        <v>-128.46813222101775</v>
      </c>
      <c r="AU88" s="13">
        <f t="shared" si="52"/>
        <v>-129.3441079017496</v>
      </c>
      <c r="AW88" s="12">
        <f t="shared" si="53"/>
        <v>19328.486974752028</v>
      </c>
      <c r="AX88" s="12">
        <f t="shared" si="54"/>
        <v>19220.086386167281</v>
      </c>
      <c r="AY88" s="12">
        <f t="shared" si="55"/>
        <v>19117.422415685029</v>
      </c>
      <c r="AZ88" s="13">
        <f t="shared" si="56"/>
        <v>19221.998592201446</v>
      </c>
    </row>
    <row r="89" spans="1:52">
      <c r="A89" s="2" t="s">
        <v>240</v>
      </c>
      <c r="B89" s="26" t="s">
        <v>722</v>
      </c>
      <c r="C89" s="26"/>
      <c r="D89" s="26"/>
      <c r="E89" s="26"/>
      <c r="F89">
        <v>76.239000000000004</v>
      </c>
      <c r="G89">
        <v>3.5059999999999998</v>
      </c>
      <c r="H89">
        <v>3.3580000000000001</v>
      </c>
      <c r="I89">
        <v>78.772999999999996</v>
      </c>
      <c r="J89">
        <v>3.6219999999999999</v>
      </c>
      <c r="K89">
        <v>3.4670000000000001</v>
      </c>
      <c r="L89">
        <v>80.697999999999993</v>
      </c>
      <c r="M89">
        <v>3.7109999999999999</v>
      </c>
      <c r="N89">
        <v>3.5510000000000002</v>
      </c>
      <c r="O89">
        <v>96.587999999999994</v>
      </c>
      <c r="P89">
        <v>9.4860000000000007</v>
      </c>
      <c r="Q89">
        <v>9.468</v>
      </c>
      <c r="R89">
        <v>97.117999999999995</v>
      </c>
      <c r="S89">
        <v>9.6630000000000003</v>
      </c>
      <c r="T89">
        <v>9.6530000000000005</v>
      </c>
      <c r="U89">
        <v>97.466999999999999</v>
      </c>
      <c r="V89">
        <v>9.8179999999999996</v>
      </c>
      <c r="W89">
        <v>9.8109999999999999</v>
      </c>
      <c r="X89" s="9">
        <f t="shared" si="96"/>
        <v>0.11782280881949567</v>
      </c>
      <c r="Y89" s="9">
        <f t="shared" si="97"/>
        <v>1.47391930819797</v>
      </c>
      <c r="Z89" s="9">
        <f t="shared" si="98"/>
        <v>1.5076826560773748E-2</v>
      </c>
      <c r="AA89" s="9">
        <f t="shared" si="99"/>
        <v>1.0229168796841472</v>
      </c>
      <c r="AB89" s="9">
        <f t="shared" si="100"/>
        <v>0.10362261449468248</v>
      </c>
      <c r="AC89" s="9">
        <f t="shared" si="101"/>
        <v>1.4600461583436033</v>
      </c>
      <c r="AD89" s="9">
        <f t="shared" si="102"/>
        <v>1.2700269822229845E-2</v>
      </c>
      <c r="AE89" s="9">
        <f t="shared" si="103"/>
        <v>1.0148880204606461</v>
      </c>
      <c r="AF89" s="9">
        <f t="shared" si="104"/>
        <v>9.3137228595490576E-2</v>
      </c>
      <c r="AG89" s="9">
        <f t="shared" si="105"/>
        <v>1.4496493276983846</v>
      </c>
      <c r="AH89" s="9">
        <f t="shared" si="106"/>
        <v>1.1142401161133464E-2</v>
      </c>
      <c r="AI89" s="9">
        <f t="shared" si="107"/>
        <v>1.0079769722361493</v>
      </c>
      <c r="AJ89" s="10">
        <f t="shared" si="108"/>
        <v>1.3455473367781201</v>
      </c>
      <c r="AK89" s="10">
        <f t="shared" si="109"/>
        <v>1.3534625053886842</v>
      </c>
      <c r="AL89" s="10">
        <f t="shared" si="110"/>
        <v>1.3608196770703802</v>
      </c>
      <c r="AM89" s="12">
        <f t="shared" si="111"/>
        <v>9541.2959972516383</v>
      </c>
      <c r="AN89" s="12">
        <f t="shared" si="112"/>
        <v>9705.1141254880404</v>
      </c>
      <c r="AO89" s="12">
        <f t="shared" si="113"/>
        <v>9854.2031177793124</v>
      </c>
      <c r="AP89" s="13">
        <f t="shared" si="114"/>
        <v>9700.2044135063315</v>
      </c>
      <c r="AR89" s="12">
        <f t="shared" si="76"/>
        <v>15298.46716048716</v>
      </c>
      <c r="AS89" s="12">
        <f t="shared" si="50"/>
        <v>15302.156631769949</v>
      </c>
      <c r="AT89" s="12">
        <f t="shared" si="51"/>
        <v>15303.155645959145</v>
      </c>
      <c r="AU89" s="13">
        <f t="shared" si="52"/>
        <v>15301.259812738752</v>
      </c>
      <c r="AW89" s="12">
        <f t="shared" si="53"/>
        <v>19328.486974752028</v>
      </c>
      <c r="AX89" s="12">
        <f t="shared" si="54"/>
        <v>19220.086386167281</v>
      </c>
      <c r="AY89" s="12">
        <f t="shared" si="55"/>
        <v>19117.422415685029</v>
      </c>
      <c r="AZ89" s="13">
        <f t="shared" si="56"/>
        <v>19221.998592201446</v>
      </c>
    </row>
    <row r="90" spans="1:52">
      <c r="A90" s="2" t="s">
        <v>251</v>
      </c>
      <c r="B90" s="27" t="s">
        <v>172</v>
      </c>
      <c r="C90" s="27"/>
      <c r="D90" s="27"/>
      <c r="E90" s="27"/>
      <c r="F90">
        <v>52.557000000000002</v>
      </c>
      <c r="G90">
        <v>0.35399999999999998</v>
      </c>
      <c r="H90">
        <v>0.33300000000000002</v>
      </c>
      <c r="I90">
        <v>53.792999999999999</v>
      </c>
      <c r="J90">
        <v>0.36199999999999999</v>
      </c>
      <c r="K90">
        <v>0.33900000000000002</v>
      </c>
      <c r="L90">
        <v>54.886000000000003</v>
      </c>
      <c r="M90">
        <v>0.36799999999999999</v>
      </c>
      <c r="N90">
        <v>0.34300000000000003</v>
      </c>
      <c r="O90">
        <v>79.221000000000004</v>
      </c>
      <c r="P90">
        <v>1.3520000000000001</v>
      </c>
      <c r="Q90">
        <v>1.337</v>
      </c>
      <c r="R90">
        <v>79.444999999999993</v>
      </c>
      <c r="S90">
        <v>1.36</v>
      </c>
      <c r="T90">
        <v>1.3440000000000001</v>
      </c>
      <c r="U90">
        <v>79.546000000000006</v>
      </c>
      <c r="V90">
        <v>1.3660000000000001</v>
      </c>
      <c r="W90">
        <v>1.35</v>
      </c>
      <c r="X90" s="9">
        <f t="shared" si="96"/>
        <v>0.2793694326535624</v>
      </c>
      <c r="Y90" s="9">
        <f t="shared" si="97"/>
        <v>2.4775557664936803</v>
      </c>
      <c r="Z90" s="9">
        <f t="shared" si="98"/>
        <v>0.10115967983451732</v>
      </c>
      <c r="AA90" s="9">
        <f t="shared" si="99"/>
        <v>1.8690233083943828</v>
      </c>
      <c r="AB90" s="9">
        <f t="shared" si="100"/>
        <v>0.26927423472699352</v>
      </c>
      <c r="AC90" s="9">
        <f t="shared" si="101"/>
        <v>2.4698003017969179</v>
      </c>
      <c r="AD90" s="9">
        <f t="shared" si="102"/>
        <v>9.9933430624514263E-2</v>
      </c>
      <c r="AE90" s="9">
        <f t="shared" si="103"/>
        <v>1.8664610916297824</v>
      </c>
      <c r="AF90" s="9">
        <f t="shared" si="104"/>
        <v>0.26053841872152567</v>
      </c>
      <c r="AG90" s="9">
        <f t="shared" si="105"/>
        <v>2.4647058799572297</v>
      </c>
      <c r="AH90" s="9">
        <f t="shared" si="106"/>
        <v>9.9381654126817584E-2</v>
      </c>
      <c r="AI90" s="9">
        <f t="shared" si="107"/>
        <v>1.8645493006544862</v>
      </c>
      <c r="AJ90" s="10">
        <f t="shared" si="108"/>
        <v>1.2434139705848246</v>
      </c>
      <c r="AK90" s="10">
        <f t="shared" si="109"/>
        <v>1.2456788057412491</v>
      </c>
      <c r="AL90" s="10">
        <f t="shared" si="110"/>
        <v>1.248701484854206</v>
      </c>
      <c r="AM90" s="12">
        <f t="shared" si="111"/>
        <v>11789.692192544255</v>
      </c>
      <c r="AN90" s="12">
        <f t="shared" si="112"/>
        <v>11890.396571625974</v>
      </c>
      <c r="AO90" s="12">
        <f t="shared" si="113"/>
        <v>12027.421803413747</v>
      </c>
      <c r="AP90" s="13">
        <f t="shared" si="114"/>
        <v>11902.503522527992</v>
      </c>
      <c r="AR90" s="12">
        <f t="shared" si="76"/>
        <v>24798.295295576303</v>
      </c>
      <c r="AS90" s="12">
        <f t="shared" si="50"/>
        <v>24824.690417160124</v>
      </c>
      <c r="AT90" s="12">
        <f t="shared" si="51"/>
        <v>24865.769904563193</v>
      </c>
      <c r="AU90" s="13">
        <f t="shared" si="52"/>
        <v>24829.585205766536</v>
      </c>
      <c r="AW90" s="12">
        <f t="shared" si="53"/>
        <v>33904.31746769874</v>
      </c>
      <c r="AX90" s="12">
        <f t="shared" si="54"/>
        <v>33878.696109034034</v>
      </c>
      <c r="AY90" s="12">
        <f t="shared" si="55"/>
        <v>33852.613575367817</v>
      </c>
      <c r="AZ90" s="13">
        <f t="shared" si="56"/>
        <v>33878.542384033528</v>
      </c>
    </row>
    <row r="91" spans="1:52">
      <c r="B91" s="27" t="s">
        <v>723</v>
      </c>
      <c r="C91" s="27"/>
      <c r="D91" s="27"/>
      <c r="E91" s="27"/>
      <c r="F91">
        <v>40.256</v>
      </c>
      <c r="G91">
        <v>0.20399999999999999</v>
      </c>
      <c r="H91">
        <v>0.191</v>
      </c>
      <c r="I91">
        <v>41.17</v>
      </c>
      <c r="J91">
        <v>0.20899999999999999</v>
      </c>
      <c r="K91">
        <v>0.19500000000000001</v>
      </c>
      <c r="L91">
        <v>42.323</v>
      </c>
      <c r="M91">
        <v>0.215</v>
      </c>
      <c r="N91">
        <v>0.20100000000000001</v>
      </c>
      <c r="O91">
        <v>64.423000000000002</v>
      </c>
      <c r="P91">
        <v>0.72</v>
      </c>
      <c r="Q91">
        <v>0.70799999999999996</v>
      </c>
      <c r="R91">
        <v>65.835999999999999</v>
      </c>
      <c r="S91">
        <v>0.746</v>
      </c>
      <c r="T91">
        <v>0.73399999999999999</v>
      </c>
      <c r="U91">
        <v>67.2</v>
      </c>
      <c r="V91">
        <v>0.77200000000000002</v>
      </c>
      <c r="W91">
        <v>0.75800000000000001</v>
      </c>
      <c r="X91" s="9">
        <f t="shared" si="96"/>
        <v>0.39516938057084389</v>
      </c>
      <c r="Y91" s="9">
        <f t="shared" si="97"/>
        <v>2.7189666327522723</v>
      </c>
      <c r="Z91" s="9">
        <f t="shared" si="98"/>
        <v>0.19095905515883893</v>
      </c>
      <c r="AA91" s="9">
        <f t="shared" si="99"/>
        <v>2.1426675035687315</v>
      </c>
      <c r="AB91" s="9">
        <f t="shared" si="100"/>
        <v>0.38541913300251396</v>
      </c>
      <c r="AC91" s="9">
        <f t="shared" si="101"/>
        <v>2.7099653886374822</v>
      </c>
      <c r="AD91" s="9">
        <f t="shared" si="102"/>
        <v>0.18153656343824456</v>
      </c>
      <c r="AE91" s="9">
        <f t="shared" si="103"/>
        <v>2.1272611725273314</v>
      </c>
      <c r="AF91" s="9">
        <f t="shared" si="104"/>
        <v>0.37342355559318763</v>
      </c>
      <c r="AG91" s="9">
        <f t="shared" si="105"/>
        <v>2.6968039425795109</v>
      </c>
      <c r="AH91" s="9">
        <f t="shared" si="106"/>
        <v>0.17263072694617473</v>
      </c>
      <c r="AI91" s="9">
        <f t="shared" si="107"/>
        <v>2.1123826996642636</v>
      </c>
      <c r="AJ91" s="10">
        <f t="shared" si="108"/>
        <v>1.1906477394585684</v>
      </c>
      <c r="AK91" s="10">
        <f t="shared" si="109"/>
        <v>1.1946943800660623</v>
      </c>
      <c r="AL91" s="10">
        <f t="shared" si="110"/>
        <v>1.1977718902539238</v>
      </c>
      <c r="AM91" s="12">
        <f t="shared" si="111"/>
        <v>10194.238907058014</v>
      </c>
      <c r="AN91" s="12">
        <f t="shared" si="112"/>
        <v>10378.700807200215</v>
      </c>
      <c r="AO91" s="12">
        <f t="shared" si="113"/>
        <v>10510.393397882108</v>
      </c>
      <c r="AP91" s="13">
        <f t="shared" si="114"/>
        <v>10361.111037380113</v>
      </c>
      <c r="AR91" s="12">
        <f t="shared" si="76"/>
        <v>26215.343794797343</v>
      </c>
      <c r="AS91" s="12">
        <f t="shared" si="50"/>
        <v>26223.793491955559</v>
      </c>
      <c r="AT91" s="12">
        <f t="shared" si="51"/>
        <v>26210.641033230902</v>
      </c>
      <c r="AU91" s="13">
        <f t="shared" si="52"/>
        <v>26216.592773327935</v>
      </c>
      <c r="AW91" s="12">
        <f t="shared" si="53"/>
        <v>37430.117216214872</v>
      </c>
      <c r="AX91" s="12">
        <f t="shared" si="54"/>
        <v>37315.35837128431</v>
      </c>
      <c r="AY91" s="12">
        <f t="shared" si="55"/>
        <v>37200.814377975054</v>
      </c>
      <c r="AZ91" s="13">
        <f t="shared" si="56"/>
        <v>37315.429988491414</v>
      </c>
    </row>
  </sheetData>
  <autoFilter ref="A6:AZ9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5"/>
  <sheetViews>
    <sheetView workbookViewId="0"/>
  </sheetViews>
  <sheetFormatPr defaultRowHeight="15"/>
  <cols>
    <col min="4" max="4" width="10.140625" bestFit="1" customWidth="1"/>
    <col min="5" max="5" width="15.28515625" bestFit="1" customWidth="1"/>
  </cols>
  <sheetData>
    <row r="1" spans="1:5">
      <c r="A1" t="s">
        <v>727</v>
      </c>
    </row>
    <row r="3" spans="1:5">
      <c r="A3" t="s">
        <v>728</v>
      </c>
    </row>
    <row r="5" spans="1:5">
      <c r="A5" t="s">
        <v>729</v>
      </c>
    </row>
    <row r="6" spans="1:5">
      <c r="B6" t="s">
        <v>730</v>
      </c>
    </row>
    <row r="8" spans="1:5">
      <c r="A8" t="s">
        <v>732</v>
      </c>
    </row>
    <row r="9" spans="1:5">
      <c r="B9" t="s">
        <v>733</v>
      </c>
    </row>
    <row r="11" spans="1:5">
      <c r="A11" t="s">
        <v>731</v>
      </c>
    </row>
    <row r="12" spans="1:5">
      <c r="B12" t="s">
        <v>734</v>
      </c>
    </row>
    <row r="13" spans="1:5">
      <c r="B13" t="s">
        <v>735</v>
      </c>
    </row>
    <row r="14" spans="1:5">
      <c r="C14" t="s">
        <v>736</v>
      </c>
    </row>
    <row r="15" spans="1:5">
      <c r="C15" t="s">
        <v>737</v>
      </c>
    </row>
    <row r="16" spans="1:5">
      <c r="D16" s="3" t="s">
        <v>201</v>
      </c>
      <c r="E16" t="s">
        <v>738</v>
      </c>
    </row>
    <row r="17" spans="4:5">
      <c r="D17" s="2" t="s">
        <v>203</v>
      </c>
      <c r="E17" t="s">
        <v>738</v>
      </c>
    </row>
    <row r="18" spans="4:5">
      <c r="D18" s="3" t="s">
        <v>211</v>
      </c>
      <c r="E18" t="s">
        <v>738</v>
      </c>
    </row>
    <row r="19" spans="4:5">
      <c r="D19" s="2" t="s">
        <v>214</v>
      </c>
      <c r="E19" t="s">
        <v>739</v>
      </c>
    </row>
    <row r="20" spans="4:5">
      <c r="D20" s="2" t="s">
        <v>215</v>
      </c>
      <c r="E20" t="s">
        <v>738</v>
      </c>
    </row>
    <row r="21" spans="4:5">
      <c r="D21" s="3" t="s">
        <v>229</v>
      </c>
      <c r="E21" t="s">
        <v>738</v>
      </c>
    </row>
    <row r="22" spans="4:5">
      <c r="D22" s="3" t="s">
        <v>233</v>
      </c>
      <c r="E22" t="s">
        <v>740</v>
      </c>
    </row>
    <row r="23" spans="4:5">
      <c r="D23" s="2" t="s">
        <v>234</v>
      </c>
      <c r="E23" t="s">
        <v>738</v>
      </c>
    </row>
    <row r="24" spans="4:5">
      <c r="D24" s="2" t="s">
        <v>240</v>
      </c>
      <c r="E24" t="s">
        <v>738</v>
      </c>
    </row>
    <row r="25" spans="4:5">
      <c r="D25" s="2" t="s">
        <v>251</v>
      </c>
      <c r="E25" t="s">
        <v>738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02"/>
  <sheetViews>
    <sheetView workbookViewId="0">
      <pane ySplit="7" topLeftCell="A8" activePane="bottomLeft" state="frozen"/>
      <selection pane="bottomLeft" activeCell="A8" sqref="A8"/>
    </sheetView>
  </sheetViews>
  <sheetFormatPr defaultRowHeight="15"/>
  <cols>
    <col min="1" max="1" width="11.85546875" customWidth="1"/>
  </cols>
  <sheetData>
    <row r="1" spans="1:10">
      <c r="A1" t="s">
        <v>683</v>
      </c>
    </row>
    <row r="2" spans="1:10">
      <c r="A2" t="s">
        <v>684</v>
      </c>
    </row>
    <row r="3" spans="1:10">
      <c r="A3" t="s">
        <v>685</v>
      </c>
    </row>
    <row r="4" spans="1:10">
      <c r="A4" s="20" t="s">
        <v>726</v>
      </c>
    </row>
    <row r="7" spans="1:10">
      <c r="A7" t="s">
        <v>1</v>
      </c>
      <c r="B7" t="s">
        <v>405</v>
      </c>
      <c r="C7" t="s">
        <v>406</v>
      </c>
      <c r="D7" t="s">
        <v>407</v>
      </c>
      <c r="E7" t="s">
        <v>3</v>
      </c>
      <c r="F7" t="s">
        <v>4</v>
      </c>
      <c r="G7" t="s">
        <v>5</v>
      </c>
      <c r="H7" t="s">
        <v>6</v>
      </c>
      <c r="I7" t="s">
        <v>408</v>
      </c>
      <c r="J7" t="s">
        <v>694</v>
      </c>
    </row>
    <row r="8" spans="1:10">
      <c r="A8" s="21" t="s">
        <v>686</v>
      </c>
      <c r="B8" t="s">
        <v>409</v>
      </c>
      <c r="D8">
        <v>102.968</v>
      </c>
      <c r="E8">
        <v>99.962000000000003</v>
      </c>
      <c r="F8">
        <v>99.96</v>
      </c>
      <c r="I8" s="18" t="str">
        <f>IF(ISNUMBER(A8)=TRUE,TEXT(A8,0),A8)</f>
        <v>Blank</v>
      </c>
    </row>
    <row r="9" spans="1:10">
      <c r="A9" s="21" t="s">
        <v>687</v>
      </c>
      <c r="B9" t="s">
        <v>409</v>
      </c>
      <c r="D9">
        <v>103.18899999999999</v>
      </c>
      <c r="E9">
        <v>100.17400000000001</v>
      </c>
      <c r="F9">
        <v>100.113</v>
      </c>
      <c r="I9" s="18" t="str">
        <f t="shared" ref="I9:I72" si="0">IF(ISNUMBER(A9)=TRUE,TEXT(A9,0),A9)</f>
        <v>Blank-2</v>
      </c>
    </row>
    <row r="10" spans="1:10">
      <c r="A10" s="21" t="s">
        <v>688</v>
      </c>
      <c r="B10" t="s">
        <v>409</v>
      </c>
      <c r="D10">
        <v>103.226</v>
      </c>
      <c r="E10">
        <v>100.157</v>
      </c>
      <c r="F10">
        <v>100.081</v>
      </c>
      <c r="I10" s="18" t="str">
        <f t="shared" si="0"/>
        <v>Blank-3</v>
      </c>
    </row>
    <row r="11" spans="1:10">
      <c r="A11" t="s">
        <v>410</v>
      </c>
      <c r="B11" t="s">
        <v>411</v>
      </c>
      <c r="D11">
        <v>103.128</v>
      </c>
      <c r="E11">
        <v>100.098</v>
      </c>
      <c r="F11">
        <v>100.051</v>
      </c>
      <c r="G11">
        <v>1.0999999999999999E-2</v>
      </c>
      <c r="H11" t="s">
        <v>412</v>
      </c>
      <c r="I11" s="18" t="str">
        <f t="shared" si="0"/>
        <v>Blalnk-Avg</v>
      </c>
    </row>
    <row r="12" spans="1:10">
      <c r="A12" s="17">
        <v>19000</v>
      </c>
      <c r="B12" t="s">
        <v>409</v>
      </c>
      <c r="D12">
        <v>104.111</v>
      </c>
      <c r="E12">
        <v>19.608000000000001</v>
      </c>
      <c r="F12">
        <v>19.213999999999999</v>
      </c>
      <c r="I12" s="18" t="str">
        <f t="shared" si="0"/>
        <v>19000</v>
      </c>
    </row>
    <row r="13" spans="1:10">
      <c r="A13" s="17" t="s">
        <v>413</v>
      </c>
      <c r="B13" t="s">
        <v>409</v>
      </c>
      <c r="D13">
        <v>104.376</v>
      </c>
      <c r="E13">
        <v>19.614000000000001</v>
      </c>
      <c r="F13">
        <v>19.22</v>
      </c>
      <c r="I13" s="18" t="str">
        <f t="shared" si="0"/>
        <v>19000-2</v>
      </c>
    </row>
    <row r="14" spans="1:10">
      <c r="A14" s="17" t="s">
        <v>414</v>
      </c>
      <c r="B14" t="s">
        <v>409</v>
      </c>
      <c r="D14">
        <v>104.56399999999999</v>
      </c>
      <c r="E14">
        <v>19.681999999999999</v>
      </c>
      <c r="F14">
        <v>19.221</v>
      </c>
      <c r="I14" s="18" t="str">
        <f t="shared" si="0"/>
        <v>19000-3</v>
      </c>
    </row>
    <row r="15" spans="1:10">
      <c r="A15" t="s">
        <v>415</v>
      </c>
      <c r="B15" t="s">
        <v>411</v>
      </c>
      <c r="D15">
        <v>104.35</v>
      </c>
      <c r="E15">
        <v>19.635000000000002</v>
      </c>
      <c r="F15">
        <v>19.218</v>
      </c>
      <c r="G15">
        <v>-0.57399999999999995</v>
      </c>
      <c r="H15" t="s">
        <v>412</v>
      </c>
      <c r="I15" s="18" t="str">
        <f t="shared" si="0"/>
        <v>19000-Avg</v>
      </c>
    </row>
    <row r="16" spans="1:10">
      <c r="A16" s="17" t="s">
        <v>416</v>
      </c>
      <c r="B16" t="s">
        <v>409</v>
      </c>
      <c r="D16">
        <v>101.68300000000001</v>
      </c>
      <c r="E16">
        <v>31.337</v>
      </c>
      <c r="F16">
        <v>31.58</v>
      </c>
      <c r="I16" s="18" t="str">
        <f t="shared" si="0"/>
        <v>19000A</v>
      </c>
    </row>
    <row r="17" spans="1:10">
      <c r="A17" s="17" t="s">
        <v>417</v>
      </c>
      <c r="B17" t="s">
        <v>409</v>
      </c>
      <c r="D17">
        <v>101.66800000000001</v>
      </c>
      <c r="E17">
        <v>31.39</v>
      </c>
      <c r="F17">
        <v>31.638999999999999</v>
      </c>
      <c r="I17" s="18" t="str">
        <f t="shared" si="0"/>
        <v>19000A-2</v>
      </c>
    </row>
    <row r="18" spans="1:10">
      <c r="A18" s="17" t="s">
        <v>418</v>
      </c>
      <c r="B18" t="s">
        <v>409</v>
      </c>
      <c r="D18">
        <v>101.72</v>
      </c>
      <c r="E18">
        <v>31.443999999999999</v>
      </c>
      <c r="F18">
        <v>31.693000000000001</v>
      </c>
      <c r="I18" s="18" t="str">
        <f t="shared" si="0"/>
        <v>19000A-3</v>
      </c>
    </row>
    <row r="19" spans="1:10">
      <c r="A19" t="s">
        <v>419</v>
      </c>
      <c r="B19" t="s">
        <v>411</v>
      </c>
      <c r="D19">
        <v>101.69</v>
      </c>
      <c r="E19">
        <v>31.39</v>
      </c>
      <c r="F19">
        <v>31.637</v>
      </c>
      <c r="G19">
        <v>-1.0609999999999999</v>
      </c>
      <c r="H19" t="s">
        <v>412</v>
      </c>
      <c r="I19" s="18" t="str">
        <f t="shared" si="0"/>
        <v>19000A-Avg</v>
      </c>
    </row>
    <row r="20" spans="1:10">
      <c r="A20" s="17">
        <v>14976</v>
      </c>
      <c r="B20" t="s">
        <v>409</v>
      </c>
      <c r="D20">
        <v>92.852999999999994</v>
      </c>
      <c r="E20">
        <v>46.683</v>
      </c>
      <c r="F20">
        <v>46.472000000000001</v>
      </c>
      <c r="I20" s="18" t="str">
        <f t="shared" si="0"/>
        <v>14976</v>
      </c>
      <c r="J20" t="s">
        <v>695</v>
      </c>
    </row>
    <row r="21" spans="1:10">
      <c r="A21" s="17" t="s">
        <v>420</v>
      </c>
      <c r="B21" t="s">
        <v>409</v>
      </c>
      <c r="D21">
        <v>93.289000000000001</v>
      </c>
      <c r="E21">
        <v>46.887</v>
      </c>
      <c r="F21">
        <v>46.674999999999997</v>
      </c>
      <c r="I21" s="18" t="str">
        <f t="shared" si="0"/>
        <v>14976-2</v>
      </c>
      <c r="J21" t="s">
        <v>695</v>
      </c>
    </row>
    <row r="22" spans="1:10">
      <c r="A22" s="17" t="s">
        <v>421</v>
      </c>
      <c r="B22" t="s">
        <v>409</v>
      </c>
      <c r="D22">
        <v>93.62</v>
      </c>
      <c r="E22">
        <v>47.095999999999997</v>
      </c>
      <c r="F22">
        <v>46.889000000000003</v>
      </c>
      <c r="I22" s="18" t="str">
        <f t="shared" si="0"/>
        <v>14976-3</v>
      </c>
      <c r="J22" t="s">
        <v>695</v>
      </c>
    </row>
    <row r="23" spans="1:10">
      <c r="A23" t="s">
        <v>422</v>
      </c>
      <c r="B23" t="s">
        <v>411</v>
      </c>
      <c r="D23">
        <v>93.254000000000005</v>
      </c>
      <c r="E23">
        <v>46.889000000000003</v>
      </c>
      <c r="F23">
        <v>46.679000000000002</v>
      </c>
      <c r="G23">
        <v>-0.33200000000000002</v>
      </c>
      <c r="H23" t="s">
        <v>412</v>
      </c>
      <c r="I23" s="18" t="str">
        <f t="shared" si="0"/>
        <v>14976-Avg</v>
      </c>
    </row>
    <row r="24" spans="1:10">
      <c r="A24" s="17" t="s">
        <v>423</v>
      </c>
      <c r="B24" t="s">
        <v>409</v>
      </c>
      <c r="D24">
        <v>97.957999999999998</v>
      </c>
      <c r="E24">
        <v>55.307000000000002</v>
      </c>
      <c r="F24">
        <v>55.436999999999998</v>
      </c>
      <c r="I24" s="18" t="str">
        <f t="shared" si="0"/>
        <v>14976A</v>
      </c>
      <c r="J24" t="s">
        <v>695</v>
      </c>
    </row>
    <row r="25" spans="1:10">
      <c r="A25" s="17" t="s">
        <v>424</v>
      </c>
      <c r="B25" t="s">
        <v>409</v>
      </c>
      <c r="D25">
        <v>98.135000000000005</v>
      </c>
      <c r="E25">
        <v>55.488999999999997</v>
      </c>
      <c r="F25">
        <v>55.597999999999999</v>
      </c>
      <c r="I25" s="18" t="str">
        <f t="shared" si="0"/>
        <v>14976A-2</v>
      </c>
      <c r="J25" t="s">
        <v>695</v>
      </c>
    </row>
    <row r="26" spans="1:10">
      <c r="A26" s="17" t="s">
        <v>425</v>
      </c>
      <c r="B26" t="s">
        <v>409</v>
      </c>
      <c r="D26">
        <v>98.215000000000003</v>
      </c>
      <c r="E26">
        <v>55.615000000000002</v>
      </c>
      <c r="F26">
        <v>55.756</v>
      </c>
      <c r="I26" s="18" t="str">
        <f t="shared" si="0"/>
        <v>14976A-3</v>
      </c>
      <c r="J26" t="s">
        <v>695</v>
      </c>
    </row>
    <row r="27" spans="1:10">
      <c r="A27" t="s">
        <v>426</v>
      </c>
      <c r="B27" t="s">
        <v>411</v>
      </c>
      <c r="D27">
        <v>98.102999999999994</v>
      </c>
      <c r="E27">
        <v>55.47</v>
      </c>
      <c r="F27">
        <v>55.597000000000001</v>
      </c>
      <c r="G27">
        <v>-0.621</v>
      </c>
      <c r="H27" t="s">
        <v>412</v>
      </c>
      <c r="I27" s="18" t="str">
        <f t="shared" si="0"/>
        <v>14976A-Avg</v>
      </c>
    </row>
    <row r="28" spans="1:10">
      <c r="A28" s="17">
        <v>14975</v>
      </c>
      <c r="B28" t="s">
        <v>409</v>
      </c>
      <c r="D28">
        <v>78.605999999999995</v>
      </c>
      <c r="E28">
        <v>49.503</v>
      </c>
      <c r="F28">
        <v>49.378999999999998</v>
      </c>
      <c r="I28" s="18" t="str">
        <f t="shared" si="0"/>
        <v>14975</v>
      </c>
      <c r="J28" t="s">
        <v>695</v>
      </c>
    </row>
    <row r="29" spans="1:10">
      <c r="A29" s="17" t="s">
        <v>427</v>
      </c>
      <c r="B29" t="s">
        <v>409</v>
      </c>
      <c r="D29">
        <v>79.738</v>
      </c>
      <c r="E29">
        <v>50.081000000000003</v>
      </c>
      <c r="F29">
        <v>49.966000000000001</v>
      </c>
      <c r="I29" s="18" t="str">
        <f t="shared" si="0"/>
        <v>14975-2</v>
      </c>
      <c r="J29" t="s">
        <v>695</v>
      </c>
    </row>
    <row r="30" spans="1:10">
      <c r="A30" s="17" t="s">
        <v>428</v>
      </c>
      <c r="B30" t="s">
        <v>409</v>
      </c>
      <c r="D30">
        <v>80.38</v>
      </c>
      <c r="E30">
        <v>50.564999999999998</v>
      </c>
      <c r="F30">
        <v>50.447000000000003</v>
      </c>
      <c r="I30" s="18" t="str">
        <f t="shared" si="0"/>
        <v>14975-3</v>
      </c>
      <c r="J30" t="s">
        <v>695</v>
      </c>
    </row>
    <row r="31" spans="1:10">
      <c r="A31" t="s">
        <v>429</v>
      </c>
      <c r="B31" t="s">
        <v>411</v>
      </c>
      <c r="D31">
        <v>79.575000000000003</v>
      </c>
      <c r="E31">
        <v>50.048999999999999</v>
      </c>
      <c r="F31">
        <v>49.930999999999997</v>
      </c>
      <c r="G31">
        <v>-0.22600000000000001</v>
      </c>
      <c r="H31" t="s">
        <v>412</v>
      </c>
      <c r="I31" s="18" t="str">
        <f t="shared" si="0"/>
        <v>14975-Avg</v>
      </c>
    </row>
    <row r="32" spans="1:10">
      <c r="A32" s="17" t="s">
        <v>430</v>
      </c>
      <c r="B32" t="s">
        <v>409</v>
      </c>
      <c r="D32">
        <v>95.052999999999997</v>
      </c>
      <c r="E32">
        <v>63.207999999999998</v>
      </c>
      <c r="F32">
        <v>63.195999999999998</v>
      </c>
      <c r="I32" s="18" t="str">
        <f t="shared" si="0"/>
        <v>14975a</v>
      </c>
      <c r="J32" t="s">
        <v>695</v>
      </c>
    </row>
    <row r="33" spans="1:10">
      <c r="A33" s="17" t="s">
        <v>431</v>
      </c>
      <c r="B33" t="s">
        <v>409</v>
      </c>
      <c r="D33">
        <v>95.215999999999994</v>
      </c>
      <c r="E33">
        <v>63.408999999999999</v>
      </c>
      <c r="F33">
        <v>63.405000000000001</v>
      </c>
      <c r="I33" s="18" t="str">
        <f t="shared" si="0"/>
        <v>14975a-2</v>
      </c>
      <c r="J33" t="s">
        <v>695</v>
      </c>
    </row>
    <row r="34" spans="1:10">
      <c r="A34" s="17" t="s">
        <v>432</v>
      </c>
      <c r="B34" t="s">
        <v>409</v>
      </c>
      <c r="D34">
        <v>95.447000000000003</v>
      </c>
      <c r="E34">
        <v>63.631</v>
      </c>
      <c r="F34">
        <v>63.628999999999998</v>
      </c>
      <c r="I34" s="18" t="str">
        <f t="shared" si="0"/>
        <v>14975a-3</v>
      </c>
      <c r="J34" t="s">
        <v>695</v>
      </c>
    </row>
    <row r="35" spans="1:10">
      <c r="A35" t="s">
        <v>433</v>
      </c>
      <c r="B35" t="s">
        <v>411</v>
      </c>
      <c r="D35">
        <v>95.239000000000004</v>
      </c>
      <c r="E35">
        <v>63.415999999999997</v>
      </c>
      <c r="F35">
        <v>63.41</v>
      </c>
      <c r="G35">
        <v>-0.36399999999999999</v>
      </c>
      <c r="H35" t="s">
        <v>412</v>
      </c>
      <c r="I35" s="18" t="str">
        <f t="shared" si="0"/>
        <v>14975a-Avg</v>
      </c>
    </row>
    <row r="36" spans="1:10">
      <c r="A36" s="17">
        <v>14949</v>
      </c>
      <c r="B36" t="s">
        <v>409</v>
      </c>
      <c r="D36">
        <v>70.188999999999993</v>
      </c>
      <c r="E36">
        <v>40.192999999999998</v>
      </c>
      <c r="F36">
        <v>40.076999999999998</v>
      </c>
      <c r="I36" s="18" t="str">
        <f t="shared" si="0"/>
        <v>14949</v>
      </c>
    </row>
    <row r="37" spans="1:10">
      <c r="A37" s="17" t="s">
        <v>434</v>
      </c>
      <c r="B37" t="s">
        <v>409</v>
      </c>
      <c r="D37">
        <v>71.885999999999996</v>
      </c>
      <c r="E37">
        <v>41.115000000000002</v>
      </c>
      <c r="F37">
        <v>40.996000000000002</v>
      </c>
      <c r="I37" s="18" t="str">
        <f t="shared" si="0"/>
        <v>14949-2</v>
      </c>
    </row>
    <row r="38" spans="1:10">
      <c r="A38" s="17" t="s">
        <v>435</v>
      </c>
      <c r="B38" t="s">
        <v>409</v>
      </c>
      <c r="D38">
        <v>73.528999999999996</v>
      </c>
      <c r="E38">
        <v>42.052</v>
      </c>
      <c r="F38">
        <v>41.945999999999998</v>
      </c>
      <c r="I38" s="18" t="str">
        <f t="shared" si="0"/>
        <v>14949-3</v>
      </c>
    </row>
    <row r="39" spans="1:10">
      <c r="A39" t="s">
        <v>436</v>
      </c>
      <c r="B39" t="s">
        <v>411</v>
      </c>
      <c r="D39">
        <v>71.867999999999995</v>
      </c>
      <c r="E39">
        <v>41.12</v>
      </c>
      <c r="F39">
        <v>41.006</v>
      </c>
      <c r="G39">
        <v>-0.245</v>
      </c>
      <c r="H39" t="s">
        <v>412</v>
      </c>
      <c r="I39" s="18" t="str">
        <f t="shared" si="0"/>
        <v>14949-Avg</v>
      </c>
    </row>
    <row r="40" spans="1:10">
      <c r="A40" s="17" t="s">
        <v>437</v>
      </c>
      <c r="B40" t="s">
        <v>409</v>
      </c>
      <c r="D40">
        <v>91.516000000000005</v>
      </c>
      <c r="E40">
        <v>59.66</v>
      </c>
      <c r="F40">
        <v>59.779000000000003</v>
      </c>
      <c r="I40" s="18" t="str">
        <f t="shared" si="0"/>
        <v>14949a</v>
      </c>
    </row>
    <row r="41" spans="1:10">
      <c r="A41" s="17" t="s">
        <v>438</v>
      </c>
      <c r="B41" t="s">
        <v>409</v>
      </c>
      <c r="D41">
        <v>91.771000000000001</v>
      </c>
      <c r="E41">
        <v>59.874000000000002</v>
      </c>
      <c r="F41">
        <v>59.99</v>
      </c>
      <c r="I41" s="18" t="str">
        <f t="shared" si="0"/>
        <v>14949a-2</v>
      </c>
    </row>
    <row r="42" spans="1:10">
      <c r="A42" s="17" t="s">
        <v>439</v>
      </c>
      <c r="B42" t="s">
        <v>409</v>
      </c>
      <c r="D42">
        <v>91.992000000000004</v>
      </c>
      <c r="E42">
        <v>60.094000000000001</v>
      </c>
      <c r="F42">
        <v>60.201999999999998</v>
      </c>
      <c r="I42" s="18" t="str">
        <f t="shared" si="0"/>
        <v>14949a-3</v>
      </c>
    </row>
    <row r="43" spans="1:10">
      <c r="A43" t="s">
        <v>440</v>
      </c>
      <c r="B43" t="s">
        <v>411</v>
      </c>
      <c r="D43">
        <v>91.76</v>
      </c>
      <c r="E43">
        <v>59.875999999999998</v>
      </c>
      <c r="F43">
        <v>59.99</v>
      </c>
      <c r="G43">
        <v>-0.48399999999999999</v>
      </c>
      <c r="H43" t="s">
        <v>412</v>
      </c>
      <c r="I43" s="18" t="str">
        <f t="shared" si="0"/>
        <v>14949a-Avg</v>
      </c>
    </row>
    <row r="44" spans="1:10">
      <c r="A44" s="17">
        <v>14961</v>
      </c>
      <c r="B44" t="s">
        <v>409</v>
      </c>
      <c r="D44">
        <v>94.006</v>
      </c>
      <c r="E44">
        <v>61.247</v>
      </c>
      <c r="F44">
        <v>61.006</v>
      </c>
      <c r="I44" s="18" t="str">
        <f t="shared" si="0"/>
        <v>14961</v>
      </c>
      <c r="J44" t="s">
        <v>695</v>
      </c>
    </row>
    <row r="45" spans="1:10">
      <c r="A45" s="17" t="s">
        <v>441</v>
      </c>
      <c r="B45" t="s">
        <v>409</v>
      </c>
      <c r="D45">
        <v>94.07</v>
      </c>
      <c r="E45">
        <v>60.939</v>
      </c>
      <c r="F45">
        <v>60.738999999999997</v>
      </c>
      <c r="I45" s="18" t="str">
        <f t="shared" si="0"/>
        <v>14961-2</v>
      </c>
      <c r="J45" t="s">
        <v>695</v>
      </c>
    </row>
    <row r="46" spans="1:10">
      <c r="A46" s="17" t="s">
        <v>442</v>
      </c>
      <c r="B46" t="s">
        <v>409</v>
      </c>
      <c r="D46">
        <v>94.010999999999996</v>
      </c>
      <c r="E46">
        <v>61.106999999999999</v>
      </c>
      <c r="F46">
        <v>60.850999999999999</v>
      </c>
      <c r="I46" s="18" t="str">
        <f t="shared" si="0"/>
        <v>14961-3</v>
      </c>
      <c r="J46" t="s">
        <v>695</v>
      </c>
    </row>
    <row r="47" spans="1:10">
      <c r="A47" t="s">
        <v>443</v>
      </c>
      <c r="B47" t="s">
        <v>411</v>
      </c>
      <c r="D47">
        <v>94.028999999999996</v>
      </c>
      <c r="E47">
        <v>61.097999999999999</v>
      </c>
      <c r="F47">
        <v>60.865000000000002</v>
      </c>
      <c r="G47">
        <v>-0.153</v>
      </c>
      <c r="H47" t="s">
        <v>412</v>
      </c>
      <c r="I47" s="18" t="str">
        <f t="shared" si="0"/>
        <v>14961-Avg</v>
      </c>
    </row>
    <row r="48" spans="1:10">
      <c r="A48" s="17" t="s">
        <v>444</v>
      </c>
      <c r="B48" t="s">
        <v>409</v>
      </c>
      <c r="D48">
        <v>95.703000000000003</v>
      </c>
      <c r="E48">
        <v>69.272000000000006</v>
      </c>
      <c r="F48">
        <v>69.445999999999998</v>
      </c>
      <c r="I48" s="18" t="str">
        <f t="shared" si="0"/>
        <v>14961a</v>
      </c>
      <c r="J48" t="s">
        <v>695</v>
      </c>
    </row>
    <row r="49" spans="1:10">
      <c r="A49" s="17" t="s">
        <v>445</v>
      </c>
      <c r="B49" t="s">
        <v>409</v>
      </c>
      <c r="D49">
        <v>95.701999999999998</v>
      </c>
      <c r="E49">
        <v>69.364999999999995</v>
      </c>
      <c r="F49">
        <v>69.552999999999997</v>
      </c>
      <c r="I49" s="18" t="str">
        <f t="shared" si="0"/>
        <v>14961a-2</v>
      </c>
      <c r="J49" t="s">
        <v>695</v>
      </c>
    </row>
    <row r="50" spans="1:10">
      <c r="A50" s="17" t="s">
        <v>446</v>
      </c>
      <c r="B50" t="s">
        <v>409</v>
      </c>
      <c r="D50">
        <v>95.826999999999998</v>
      </c>
      <c r="E50">
        <v>69.492000000000004</v>
      </c>
      <c r="F50">
        <v>69.680999999999997</v>
      </c>
      <c r="I50" s="18" t="str">
        <f t="shared" si="0"/>
        <v>14961a-3</v>
      </c>
      <c r="J50" t="s">
        <v>695</v>
      </c>
    </row>
    <row r="51" spans="1:10">
      <c r="A51" t="s">
        <v>447</v>
      </c>
      <c r="B51" t="s">
        <v>411</v>
      </c>
      <c r="D51">
        <v>95.744</v>
      </c>
      <c r="E51">
        <v>69.376000000000005</v>
      </c>
      <c r="F51">
        <v>69.56</v>
      </c>
      <c r="G51">
        <v>-0.48799999999999999</v>
      </c>
      <c r="H51" t="s">
        <v>412</v>
      </c>
      <c r="I51" s="18" t="str">
        <f t="shared" si="0"/>
        <v>14961a-Avg</v>
      </c>
    </row>
    <row r="52" spans="1:10">
      <c r="A52" s="17">
        <v>14947</v>
      </c>
      <c r="B52" t="s">
        <v>409</v>
      </c>
      <c r="D52">
        <v>80.567999999999998</v>
      </c>
      <c r="E52">
        <v>34.761000000000003</v>
      </c>
      <c r="F52">
        <v>34.517000000000003</v>
      </c>
      <c r="I52" s="18" t="str">
        <f t="shared" si="0"/>
        <v>14947</v>
      </c>
      <c r="J52" t="s">
        <v>695</v>
      </c>
    </row>
    <row r="53" spans="1:10">
      <c r="A53" s="17" t="s">
        <v>448</v>
      </c>
      <c r="B53" t="s">
        <v>409</v>
      </c>
      <c r="D53">
        <v>81.099999999999994</v>
      </c>
      <c r="E53">
        <v>35.012999999999998</v>
      </c>
      <c r="F53">
        <v>34.779000000000003</v>
      </c>
      <c r="I53" s="18" t="str">
        <f t="shared" si="0"/>
        <v>14947-2</v>
      </c>
      <c r="J53" t="s">
        <v>695</v>
      </c>
    </row>
    <row r="54" spans="1:10">
      <c r="A54" s="17" t="s">
        <v>449</v>
      </c>
      <c r="B54" t="s">
        <v>409</v>
      </c>
      <c r="D54">
        <v>81.712000000000003</v>
      </c>
      <c r="E54">
        <v>35.26</v>
      </c>
      <c r="F54">
        <v>35.027000000000001</v>
      </c>
      <c r="I54" s="18" t="str">
        <f t="shared" si="0"/>
        <v>14947-3</v>
      </c>
      <c r="J54" t="s">
        <v>695</v>
      </c>
    </row>
    <row r="55" spans="1:10">
      <c r="A55" t="s">
        <v>450</v>
      </c>
      <c r="B55" t="s">
        <v>411</v>
      </c>
      <c r="D55">
        <v>81.126999999999995</v>
      </c>
      <c r="E55">
        <v>35.011000000000003</v>
      </c>
      <c r="F55">
        <v>34.774000000000001</v>
      </c>
      <c r="G55">
        <v>-0.30199999999999999</v>
      </c>
      <c r="H55" t="s">
        <v>412</v>
      </c>
      <c r="I55" s="18" t="str">
        <f t="shared" si="0"/>
        <v>14947-Avg</v>
      </c>
    </row>
    <row r="56" spans="1:10">
      <c r="A56" s="17" t="s">
        <v>451</v>
      </c>
      <c r="B56" t="s">
        <v>409</v>
      </c>
      <c r="D56">
        <v>95.061000000000007</v>
      </c>
      <c r="E56">
        <v>53.241999999999997</v>
      </c>
      <c r="F56">
        <v>53.585999999999999</v>
      </c>
      <c r="I56" s="18" t="str">
        <f t="shared" si="0"/>
        <v>14947a</v>
      </c>
      <c r="J56" t="s">
        <v>695</v>
      </c>
    </row>
    <row r="57" spans="1:10">
      <c r="A57" s="17" t="s">
        <v>452</v>
      </c>
      <c r="B57" t="s">
        <v>409</v>
      </c>
      <c r="D57">
        <v>95.12</v>
      </c>
      <c r="E57">
        <v>53.344999999999999</v>
      </c>
      <c r="F57">
        <v>53.694000000000003</v>
      </c>
      <c r="I57" s="18" t="str">
        <f t="shared" si="0"/>
        <v>14947a-2</v>
      </c>
      <c r="J57" t="s">
        <v>695</v>
      </c>
    </row>
    <row r="58" spans="1:10">
      <c r="A58" s="17" t="s">
        <v>453</v>
      </c>
      <c r="B58" t="s">
        <v>409</v>
      </c>
      <c r="D58">
        <v>95.164000000000001</v>
      </c>
      <c r="E58">
        <v>53.435000000000002</v>
      </c>
      <c r="F58">
        <v>53.780999999999999</v>
      </c>
      <c r="I58" s="18" t="str">
        <f t="shared" si="0"/>
        <v>14947a-3</v>
      </c>
      <c r="J58" t="s">
        <v>695</v>
      </c>
    </row>
    <row r="59" spans="1:10">
      <c r="A59" t="s">
        <v>454</v>
      </c>
      <c r="B59" t="s">
        <v>411</v>
      </c>
      <c r="D59">
        <v>95.114999999999995</v>
      </c>
      <c r="E59">
        <v>53.341000000000001</v>
      </c>
      <c r="F59">
        <v>53.686999999999998</v>
      </c>
      <c r="G59">
        <v>-0.82799999999999996</v>
      </c>
      <c r="H59" t="s">
        <v>412</v>
      </c>
      <c r="I59" s="18" t="str">
        <f t="shared" si="0"/>
        <v>14947a-Avg</v>
      </c>
    </row>
    <row r="60" spans="1:10">
      <c r="A60" s="17">
        <v>14977</v>
      </c>
      <c r="B60" t="s">
        <v>409</v>
      </c>
      <c r="D60">
        <v>87.266999999999996</v>
      </c>
      <c r="E60">
        <v>43.378</v>
      </c>
      <c r="F60">
        <v>43.201999999999998</v>
      </c>
      <c r="I60" s="18" t="str">
        <f t="shared" si="0"/>
        <v>14977</v>
      </c>
      <c r="J60" t="s">
        <v>695</v>
      </c>
    </row>
    <row r="61" spans="1:10">
      <c r="A61" s="17" t="s">
        <v>165</v>
      </c>
      <c r="B61" t="s">
        <v>409</v>
      </c>
      <c r="D61">
        <v>87.588999999999999</v>
      </c>
      <c r="E61">
        <v>43.575000000000003</v>
      </c>
      <c r="F61">
        <v>43.384999999999998</v>
      </c>
      <c r="I61" s="18" t="str">
        <f t="shared" si="0"/>
        <v>14977-2</v>
      </c>
      <c r="J61" t="s">
        <v>695</v>
      </c>
    </row>
    <row r="62" spans="1:10">
      <c r="A62" s="17" t="s">
        <v>166</v>
      </c>
      <c r="B62" t="s">
        <v>409</v>
      </c>
      <c r="D62">
        <v>87.912000000000006</v>
      </c>
      <c r="E62">
        <v>43.73</v>
      </c>
      <c r="F62">
        <v>43.53</v>
      </c>
      <c r="I62" s="18" t="str">
        <f t="shared" si="0"/>
        <v>14977-3</v>
      </c>
      <c r="J62" t="s">
        <v>695</v>
      </c>
    </row>
    <row r="63" spans="1:10">
      <c r="A63" t="s">
        <v>455</v>
      </c>
      <c r="B63" t="s">
        <v>411</v>
      </c>
      <c r="D63">
        <v>87.588999999999999</v>
      </c>
      <c r="E63">
        <v>43.561</v>
      </c>
      <c r="F63">
        <v>43.372999999999998</v>
      </c>
      <c r="G63">
        <v>-0.32600000000000001</v>
      </c>
      <c r="H63" t="s">
        <v>412</v>
      </c>
      <c r="I63" s="18" t="str">
        <f t="shared" si="0"/>
        <v>14977-Avg</v>
      </c>
    </row>
    <row r="64" spans="1:10">
      <c r="A64" s="17" t="s">
        <v>456</v>
      </c>
      <c r="B64" t="s">
        <v>409</v>
      </c>
      <c r="D64">
        <v>91.385000000000005</v>
      </c>
      <c r="E64">
        <v>52.689</v>
      </c>
      <c r="F64">
        <v>52.881999999999998</v>
      </c>
      <c r="I64" s="18" t="str">
        <f t="shared" si="0"/>
        <v>14977a</v>
      </c>
      <c r="J64" t="s">
        <v>695</v>
      </c>
    </row>
    <row r="65" spans="1:10">
      <c r="A65" s="17" t="s">
        <v>457</v>
      </c>
      <c r="B65" t="s">
        <v>409</v>
      </c>
      <c r="D65">
        <v>91.519000000000005</v>
      </c>
      <c r="E65">
        <v>52.863999999999997</v>
      </c>
      <c r="F65">
        <v>53.058999999999997</v>
      </c>
      <c r="I65" s="18" t="str">
        <f t="shared" si="0"/>
        <v>14977a-2</v>
      </c>
      <c r="J65" t="s">
        <v>695</v>
      </c>
    </row>
    <row r="66" spans="1:10">
      <c r="A66" s="17" t="s">
        <v>458</v>
      </c>
      <c r="B66" t="s">
        <v>409</v>
      </c>
      <c r="D66">
        <v>91.661000000000001</v>
      </c>
      <c r="E66">
        <v>53.029000000000003</v>
      </c>
      <c r="F66">
        <v>53.228999999999999</v>
      </c>
      <c r="I66" s="18" t="str">
        <f t="shared" si="0"/>
        <v>14977a-3</v>
      </c>
      <c r="J66" t="s">
        <v>695</v>
      </c>
    </row>
    <row r="67" spans="1:10">
      <c r="A67" t="s">
        <v>459</v>
      </c>
      <c r="B67" t="s">
        <v>411</v>
      </c>
      <c r="D67">
        <v>91.522000000000006</v>
      </c>
      <c r="E67">
        <v>52.860999999999997</v>
      </c>
      <c r="F67">
        <v>53.057000000000002</v>
      </c>
      <c r="G67">
        <v>-0.64400000000000002</v>
      </c>
      <c r="H67" t="s">
        <v>412</v>
      </c>
      <c r="I67" s="18" t="str">
        <f t="shared" si="0"/>
        <v>14977a-Avg</v>
      </c>
    </row>
    <row r="68" spans="1:10">
      <c r="A68" s="17">
        <v>14991</v>
      </c>
      <c r="B68" t="s">
        <v>409</v>
      </c>
      <c r="D68">
        <v>91.85</v>
      </c>
      <c r="E68">
        <v>70.02</v>
      </c>
      <c r="F68">
        <v>69.912999999999997</v>
      </c>
      <c r="I68" s="18" t="str">
        <f t="shared" si="0"/>
        <v>14991</v>
      </c>
      <c r="J68" t="s">
        <v>695</v>
      </c>
    </row>
    <row r="69" spans="1:10">
      <c r="A69" s="17" t="s">
        <v>460</v>
      </c>
      <c r="B69" t="s">
        <v>409</v>
      </c>
      <c r="D69">
        <v>92.438000000000002</v>
      </c>
      <c r="E69">
        <v>70.266999999999996</v>
      </c>
      <c r="F69">
        <v>70.087999999999994</v>
      </c>
      <c r="I69" s="18" t="str">
        <f t="shared" si="0"/>
        <v>14991-2</v>
      </c>
      <c r="J69" t="s">
        <v>695</v>
      </c>
    </row>
    <row r="70" spans="1:10">
      <c r="A70" s="17" t="s">
        <v>461</v>
      </c>
      <c r="B70" t="s">
        <v>409</v>
      </c>
      <c r="D70">
        <v>92.692999999999998</v>
      </c>
      <c r="E70">
        <v>70.474000000000004</v>
      </c>
      <c r="F70">
        <v>70.355000000000004</v>
      </c>
      <c r="I70" s="18" t="str">
        <f t="shared" si="0"/>
        <v>14991-3</v>
      </c>
      <c r="J70" t="s">
        <v>695</v>
      </c>
    </row>
    <row r="71" spans="1:10">
      <c r="A71" t="s">
        <v>462</v>
      </c>
      <c r="B71" t="s">
        <v>411</v>
      </c>
      <c r="D71">
        <v>92.326999999999998</v>
      </c>
      <c r="E71">
        <v>70.253</v>
      </c>
      <c r="F71">
        <v>70.119</v>
      </c>
      <c r="G71">
        <v>-0.123</v>
      </c>
      <c r="H71" t="s">
        <v>412</v>
      </c>
      <c r="I71" s="18" t="str">
        <f t="shared" si="0"/>
        <v>14991-Avg</v>
      </c>
    </row>
    <row r="72" spans="1:10">
      <c r="A72" s="17" t="s">
        <v>463</v>
      </c>
      <c r="B72" t="s">
        <v>409</v>
      </c>
      <c r="D72">
        <v>94.435000000000002</v>
      </c>
      <c r="E72">
        <v>74.129000000000005</v>
      </c>
      <c r="F72">
        <v>74.260000000000005</v>
      </c>
      <c r="I72" s="18" t="str">
        <f t="shared" si="0"/>
        <v>14991a</v>
      </c>
      <c r="J72" t="s">
        <v>695</v>
      </c>
    </row>
    <row r="73" spans="1:10">
      <c r="A73" s="17" t="s">
        <v>464</v>
      </c>
      <c r="B73" t="s">
        <v>409</v>
      </c>
      <c r="D73">
        <v>94.611999999999995</v>
      </c>
      <c r="E73">
        <v>74.305999999999997</v>
      </c>
      <c r="F73">
        <v>74.429000000000002</v>
      </c>
      <c r="I73" s="18" t="str">
        <f t="shared" ref="I73:I136" si="1">IF(ISNUMBER(A73)=TRUE,TEXT(A73,0),A73)</f>
        <v>14991a-2</v>
      </c>
      <c r="J73" t="s">
        <v>695</v>
      </c>
    </row>
    <row r="74" spans="1:10">
      <c r="A74" s="17" t="s">
        <v>465</v>
      </c>
      <c r="B74" t="s">
        <v>409</v>
      </c>
      <c r="D74">
        <v>94.748999999999995</v>
      </c>
      <c r="E74">
        <v>74.492999999999995</v>
      </c>
      <c r="F74">
        <v>74.623000000000005</v>
      </c>
      <c r="I74" s="18" t="str">
        <f t="shared" si="1"/>
        <v>14991a-3</v>
      </c>
      <c r="J74" t="s">
        <v>695</v>
      </c>
    </row>
    <row r="75" spans="1:10">
      <c r="A75" t="s">
        <v>466</v>
      </c>
      <c r="B75" t="s">
        <v>411</v>
      </c>
      <c r="D75">
        <v>94.599000000000004</v>
      </c>
      <c r="E75">
        <v>74.308999999999997</v>
      </c>
      <c r="F75">
        <v>74.436999999999998</v>
      </c>
      <c r="G75">
        <v>-0.36299999999999999</v>
      </c>
      <c r="H75" t="s">
        <v>412</v>
      </c>
      <c r="I75" s="18" t="str">
        <f t="shared" si="1"/>
        <v>14991a-Avg</v>
      </c>
    </row>
    <row r="76" spans="1:10">
      <c r="A76" s="17">
        <v>14978</v>
      </c>
      <c r="B76" t="s">
        <v>409</v>
      </c>
      <c r="D76">
        <v>90.346000000000004</v>
      </c>
      <c r="E76">
        <v>51.48</v>
      </c>
      <c r="F76">
        <v>51.34</v>
      </c>
      <c r="I76" s="18" t="str">
        <f t="shared" si="1"/>
        <v>14978</v>
      </c>
      <c r="J76" t="s">
        <v>695</v>
      </c>
    </row>
    <row r="77" spans="1:10">
      <c r="A77" s="17" t="s">
        <v>467</v>
      </c>
      <c r="B77" t="s">
        <v>409</v>
      </c>
      <c r="D77">
        <v>90.528999999999996</v>
      </c>
      <c r="E77">
        <v>51.558</v>
      </c>
      <c r="F77">
        <v>51.406999999999996</v>
      </c>
      <c r="I77" s="18" t="str">
        <f t="shared" si="1"/>
        <v>14978-2</v>
      </c>
      <c r="J77" t="s">
        <v>695</v>
      </c>
    </row>
    <row r="78" spans="1:10">
      <c r="A78" s="17" t="s">
        <v>468</v>
      </c>
      <c r="B78" t="s">
        <v>409</v>
      </c>
      <c r="D78">
        <v>90.637</v>
      </c>
      <c r="E78">
        <v>51.648000000000003</v>
      </c>
      <c r="F78">
        <v>51.494999999999997</v>
      </c>
      <c r="I78" s="18" t="str">
        <f t="shared" si="1"/>
        <v>14978-3</v>
      </c>
      <c r="J78" t="s">
        <v>695</v>
      </c>
    </row>
    <row r="79" spans="1:10">
      <c r="A79" t="s">
        <v>469</v>
      </c>
      <c r="B79" t="s">
        <v>411</v>
      </c>
      <c r="D79">
        <v>90.504000000000005</v>
      </c>
      <c r="E79">
        <v>51.561999999999998</v>
      </c>
      <c r="F79">
        <v>51.414000000000001</v>
      </c>
      <c r="G79">
        <v>-0.307</v>
      </c>
      <c r="H79" t="s">
        <v>412</v>
      </c>
      <c r="I79" s="18" t="str">
        <f t="shared" si="1"/>
        <v>14978-Avg</v>
      </c>
    </row>
    <row r="80" spans="1:10">
      <c r="A80" s="17" t="s">
        <v>470</v>
      </c>
      <c r="B80" t="s">
        <v>409</v>
      </c>
      <c r="D80">
        <v>96.213999999999999</v>
      </c>
      <c r="E80">
        <v>63.183999999999997</v>
      </c>
      <c r="F80">
        <v>63.322000000000003</v>
      </c>
      <c r="I80" s="18" t="str">
        <f t="shared" si="1"/>
        <v>14978a</v>
      </c>
      <c r="J80" t="s">
        <v>695</v>
      </c>
    </row>
    <row r="81" spans="1:10">
      <c r="A81" s="17" t="s">
        <v>471</v>
      </c>
      <c r="B81" t="s">
        <v>409</v>
      </c>
      <c r="D81">
        <v>96.352000000000004</v>
      </c>
      <c r="E81">
        <v>63.383000000000003</v>
      </c>
      <c r="F81">
        <v>63.527999999999999</v>
      </c>
      <c r="I81" s="18" t="str">
        <f t="shared" si="1"/>
        <v>14978a-2</v>
      </c>
      <c r="J81" t="s">
        <v>695</v>
      </c>
    </row>
    <row r="82" spans="1:10">
      <c r="A82" s="17" t="s">
        <v>472</v>
      </c>
      <c r="B82" t="s">
        <v>409</v>
      </c>
      <c r="D82">
        <v>96.49</v>
      </c>
      <c r="E82">
        <v>63.546999999999997</v>
      </c>
      <c r="F82">
        <v>63.695999999999998</v>
      </c>
      <c r="I82" s="18" t="str">
        <f t="shared" si="1"/>
        <v>14978a-3</v>
      </c>
      <c r="J82" t="s">
        <v>695</v>
      </c>
    </row>
    <row r="83" spans="1:10">
      <c r="A83" t="s">
        <v>473</v>
      </c>
      <c r="B83" t="s">
        <v>411</v>
      </c>
      <c r="D83">
        <v>96.352000000000004</v>
      </c>
      <c r="E83">
        <v>63.371000000000002</v>
      </c>
      <c r="F83">
        <v>63.515999999999998</v>
      </c>
      <c r="G83">
        <v>-0.52600000000000002</v>
      </c>
      <c r="H83" t="s">
        <v>412</v>
      </c>
      <c r="I83" s="18" t="str">
        <f t="shared" si="1"/>
        <v>14978a-Avg</v>
      </c>
    </row>
    <row r="84" spans="1:10">
      <c r="A84" s="17">
        <v>14948</v>
      </c>
      <c r="B84" t="s">
        <v>409</v>
      </c>
      <c r="D84">
        <v>93.802000000000007</v>
      </c>
      <c r="E84">
        <v>30.324000000000002</v>
      </c>
      <c r="F84">
        <v>30.268999999999998</v>
      </c>
      <c r="I84" s="18" t="str">
        <f t="shared" si="1"/>
        <v>14948</v>
      </c>
      <c r="J84" t="s">
        <v>695</v>
      </c>
    </row>
    <row r="85" spans="1:10">
      <c r="A85" s="17" t="s">
        <v>474</v>
      </c>
      <c r="B85" t="s">
        <v>409</v>
      </c>
      <c r="D85">
        <v>94.388999999999996</v>
      </c>
      <c r="E85">
        <v>30.263999999999999</v>
      </c>
      <c r="F85">
        <v>30.370999999999999</v>
      </c>
      <c r="I85" s="18" t="str">
        <f t="shared" si="1"/>
        <v>14948-2</v>
      </c>
      <c r="J85" t="s">
        <v>695</v>
      </c>
    </row>
    <row r="86" spans="1:10">
      <c r="A86" s="17" t="s">
        <v>475</v>
      </c>
      <c r="B86" t="s">
        <v>409</v>
      </c>
      <c r="D86">
        <v>94.567999999999998</v>
      </c>
      <c r="E86">
        <v>30.498000000000001</v>
      </c>
      <c r="F86">
        <v>30.425999999999998</v>
      </c>
      <c r="I86" s="18" t="str">
        <f t="shared" si="1"/>
        <v>14948-3</v>
      </c>
      <c r="J86" t="s">
        <v>695</v>
      </c>
    </row>
    <row r="87" spans="1:10">
      <c r="A87" t="s">
        <v>476</v>
      </c>
      <c r="B87" t="s">
        <v>411</v>
      </c>
      <c r="D87">
        <v>94.253</v>
      </c>
      <c r="E87">
        <v>30.361999999999998</v>
      </c>
      <c r="F87">
        <v>30.355</v>
      </c>
      <c r="G87">
        <v>-0.73599999999999999</v>
      </c>
      <c r="H87" t="s">
        <v>412</v>
      </c>
      <c r="I87" s="18" t="str">
        <f t="shared" si="1"/>
        <v>14948-Avg</v>
      </c>
    </row>
    <row r="88" spans="1:10">
      <c r="A88" s="17" t="s">
        <v>477</v>
      </c>
      <c r="B88" t="s">
        <v>409</v>
      </c>
      <c r="D88">
        <v>96.019000000000005</v>
      </c>
      <c r="E88">
        <v>42.087000000000003</v>
      </c>
      <c r="F88">
        <v>42.545000000000002</v>
      </c>
      <c r="I88" s="18" t="str">
        <f t="shared" si="1"/>
        <v>14948a</v>
      </c>
      <c r="J88" t="s">
        <v>695</v>
      </c>
    </row>
    <row r="89" spans="1:10">
      <c r="A89" s="17" t="s">
        <v>478</v>
      </c>
      <c r="B89" t="s">
        <v>409</v>
      </c>
      <c r="D89">
        <v>96.013999999999996</v>
      </c>
      <c r="E89">
        <v>42.164999999999999</v>
      </c>
      <c r="F89">
        <v>42.633000000000003</v>
      </c>
      <c r="I89" s="18" t="str">
        <f t="shared" si="1"/>
        <v>14948a-2</v>
      </c>
      <c r="J89" t="s">
        <v>695</v>
      </c>
    </row>
    <row r="90" spans="1:10">
      <c r="A90" s="17" t="s">
        <v>479</v>
      </c>
      <c r="B90" t="s">
        <v>409</v>
      </c>
      <c r="D90">
        <v>96.007999999999996</v>
      </c>
      <c r="E90">
        <v>42.238999999999997</v>
      </c>
      <c r="F90">
        <v>42.722000000000001</v>
      </c>
      <c r="I90" s="18" t="str">
        <f t="shared" si="1"/>
        <v>14948a-3</v>
      </c>
      <c r="J90" t="s">
        <v>695</v>
      </c>
    </row>
    <row r="91" spans="1:10">
      <c r="A91" t="s">
        <v>480</v>
      </c>
      <c r="B91" t="s">
        <v>411</v>
      </c>
      <c r="D91">
        <v>96.013999999999996</v>
      </c>
      <c r="E91">
        <v>42.164000000000001</v>
      </c>
      <c r="F91">
        <v>42.633000000000003</v>
      </c>
      <c r="G91">
        <v>-1.0900000000000001</v>
      </c>
      <c r="H91" t="s">
        <v>412</v>
      </c>
      <c r="I91" s="18" t="str">
        <f t="shared" si="1"/>
        <v>14948a-Avg</v>
      </c>
    </row>
    <row r="92" spans="1:10">
      <c r="A92" s="17">
        <v>14945</v>
      </c>
      <c r="B92" t="s">
        <v>409</v>
      </c>
      <c r="D92">
        <v>91.179000000000002</v>
      </c>
      <c r="E92">
        <v>18.928999999999998</v>
      </c>
      <c r="F92">
        <v>18.84</v>
      </c>
      <c r="I92" s="18" t="str">
        <f t="shared" si="1"/>
        <v>14945</v>
      </c>
      <c r="J92" t="s">
        <v>695</v>
      </c>
    </row>
    <row r="93" spans="1:10">
      <c r="A93" s="17" t="s">
        <v>481</v>
      </c>
      <c r="B93" t="s">
        <v>409</v>
      </c>
      <c r="D93">
        <v>91.393000000000001</v>
      </c>
      <c r="E93">
        <v>19</v>
      </c>
      <c r="F93">
        <v>18.895</v>
      </c>
      <c r="I93" s="18" t="str">
        <f t="shared" si="1"/>
        <v>14945-2</v>
      </c>
      <c r="J93" t="s">
        <v>695</v>
      </c>
    </row>
    <row r="94" spans="1:10">
      <c r="A94" s="17" t="s">
        <v>482</v>
      </c>
      <c r="B94" t="s">
        <v>409</v>
      </c>
      <c r="D94">
        <v>91.42</v>
      </c>
      <c r="E94">
        <v>19.065999999999999</v>
      </c>
      <c r="F94">
        <v>18.986999999999998</v>
      </c>
      <c r="I94" s="18" t="str">
        <f t="shared" si="1"/>
        <v>14945-3</v>
      </c>
      <c r="J94" t="s">
        <v>695</v>
      </c>
    </row>
    <row r="95" spans="1:10">
      <c r="A95" t="s">
        <v>483</v>
      </c>
      <c r="B95" t="s">
        <v>411</v>
      </c>
      <c r="D95">
        <v>91.33</v>
      </c>
      <c r="E95">
        <v>18.998000000000001</v>
      </c>
      <c r="F95">
        <v>18.907</v>
      </c>
      <c r="G95">
        <v>-0.751</v>
      </c>
      <c r="H95" t="s">
        <v>412</v>
      </c>
      <c r="I95" s="18" t="str">
        <f t="shared" si="1"/>
        <v>14945-Avg</v>
      </c>
    </row>
    <row r="96" spans="1:10">
      <c r="A96" s="17" t="s">
        <v>484</v>
      </c>
      <c r="B96" t="s">
        <v>409</v>
      </c>
      <c r="D96">
        <v>95.456999999999994</v>
      </c>
      <c r="E96">
        <v>31.052</v>
      </c>
      <c r="F96">
        <v>31.451000000000001</v>
      </c>
      <c r="I96" s="18" t="str">
        <f t="shared" si="1"/>
        <v>14945a</v>
      </c>
      <c r="J96" t="s">
        <v>695</v>
      </c>
    </row>
    <row r="97" spans="1:10">
      <c r="A97" s="17" t="s">
        <v>485</v>
      </c>
      <c r="B97" t="s">
        <v>409</v>
      </c>
      <c r="D97">
        <v>95.471000000000004</v>
      </c>
      <c r="E97">
        <v>31.151</v>
      </c>
      <c r="F97">
        <v>31.561</v>
      </c>
      <c r="I97" s="18" t="str">
        <f t="shared" si="1"/>
        <v>14945a-2</v>
      </c>
      <c r="J97" t="s">
        <v>695</v>
      </c>
    </row>
    <row r="98" spans="1:10">
      <c r="A98" s="17" t="s">
        <v>486</v>
      </c>
      <c r="B98" t="s">
        <v>409</v>
      </c>
      <c r="D98">
        <v>95.453000000000003</v>
      </c>
      <c r="E98">
        <v>31.256</v>
      </c>
      <c r="F98">
        <v>31.681999999999999</v>
      </c>
      <c r="I98" s="18" t="str">
        <f t="shared" si="1"/>
        <v>14945a-3</v>
      </c>
      <c r="J98" t="s">
        <v>695</v>
      </c>
    </row>
    <row r="99" spans="1:10">
      <c r="A99" t="s">
        <v>487</v>
      </c>
      <c r="B99" t="s">
        <v>411</v>
      </c>
      <c r="D99">
        <v>95.460999999999999</v>
      </c>
      <c r="E99">
        <v>31.152999999999999</v>
      </c>
      <c r="F99">
        <v>31.565000000000001</v>
      </c>
      <c r="G99">
        <v>-1.155</v>
      </c>
      <c r="H99" t="s">
        <v>412</v>
      </c>
      <c r="I99" s="18" t="str">
        <f t="shared" si="1"/>
        <v>14945a-Avg</v>
      </c>
    </row>
    <row r="100" spans="1:10">
      <c r="A100" s="17">
        <v>15003</v>
      </c>
      <c r="B100" t="s">
        <v>409</v>
      </c>
      <c r="D100">
        <v>88.792000000000002</v>
      </c>
      <c r="E100">
        <v>19.460999999999999</v>
      </c>
      <c r="F100">
        <v>19.254999999999999</v>
      </c>
      <c r="I100" s="18" t="str">
        <f t="shared" si="1"/>
        <v>15003</v>
      </c>
      <c r="J100" t="s">
        <v>695</v>
      </c>
    </row>
    <row r="101" spans="1:10">
      <c r="A101" s="17" t="s">
        <v>488</v>
      </c>
      <c r="B101" t="s">
        <v>409</v>
      </c>
      <c r="D101">
        <v>89.308000000000007</v>
      </c>
      <c r="E101">
        <v>19.559000000000001</v>
      </c>
      <c r="F101">
        <v>19.350000000000001</v>
      </c>
      <c r="I101" s="18" t="str">
        <f t="shared" si="1"/>
        <v>15003-2</v>
      </c>
      <c r="J101" t="s">
        <v>695</v>
      </c>
    </row>
    <row r="102" spans="1:10">
      <c r="A102" s="17" t="s">
        <v>489</v>
      </c>
      <c r="B102" t="s">
        <v>409</v>
      </c>
      <c r="D102">
        <v>89.691000000000003</v>
      </c>
      <c r="E102">
        <v>19.638000000000002</v>
      </c>
      <c r="F102">
        <v>19.422999999999998</v>
      </c>
      <c r="I102" s="18" t="str">
        <f t="shared" si="1"/>
        <v>15003-3</v>
      </c>
      <c r="J102" t="s">
        <v>695</v>
      </c>
    </row>
    <row r="103" spans="1:10">
      <c r="A103" t="s">
        <v>490</v>
      </c>
      <c r="B103" t="s">
        <v>411</v>
      </c>
      <c r="D103">
        <v>89.263999999999996</v>
      </c>
      <c r="E103">
        <v>19.553000000000001</v>
      </c>
      <c r="F103">
        <v>19.343</v>
      </c>
      <c r="G103">
        <v>-0.60299999999999998</v>
      </c>
      <c r="H103" t="s">
        <v>412</v>
      </c>
      <c r="I103" s="18" t="str">
        <f t="shared" si="1"/>
        <v>15003-Avg</v>
      </c>
    </row>
    <row r="104" spans="1:10">
      <c r="A104" s="17" t="s">
        <v>491</v>
      </c>
      <c r="B104" t="s">
        <v>409</v>
      </c>
      <c r="D104">
        <v>95.07</v>
      </c>
      <c r="E104">
        <v>30.547999999999998</v>
      </c>
      <c r="F104">
        <v>30.76</v>
      </c>
      <c r="I104" s="18" t="str">
        <f t="shared" si="1"/>
        <v>15003a</v>
      </c>
      <c r="J104" t="s">
        <v>695</v>
      </c>
    </row>
    <row r="105" spans="1:10">
      <c r="A105" s="17" t="s">
        <v>492</v>
      </c>
      <c r="B105" t="s">
        <v>409</v>
      </c>
      <c r="D105">
        <v>95.197999999999993</v>
      </c>
      <c r="E105">
        <v>30.699000000000002</v>
      </c>
      <c r="F105">
        <v>30.922999999999998</v>
      </c>
      <c r="I105" s="18" t="str">
        <f t="shared" si="1"/>
        <v>15003a-2</v>
      </c>
      <c r="J105" t="s">
        <v>695</v>
      </c>
    </row>
    <row r="106" spans="1:10">
      <c r="A106" s="17" t="s">
        <v>493</v>
      </c>
      <c r="B106" t="s">
        <v>409</v>
      </c>
      <c r="D106">
        <v>95.274000000000001</v>
      </c>
      <c r="E106">
        <v>30.852</v>
      </c>
      <c r="F106">
        <v>31.073</v>
      </c>
      <c r="I106" s="18" t="str">
        <f t="shared" si="1"/>
        <v>15003a-3</v>
      </c>
      <c r="J106" t="s">
        <v>695</v>
      </c>
    </row>
    <row r="107" spans="1:10">
      <c r="A107" t="s">
        <v>494</v>
      </c>
      <c r="B107" t="s">
        <v>411</v>
      </c>
      <c r="D107">
        <v>95.180999999999997</v>
      </c>
      <c r="E107">
        <v>30.7</v>
      </c>
      <c r="F107">
        <v>30.919</v>
      </c>
      <c r="G107">
        <v>-0.96599999999999997</v>
      </c>
      <c r="H107" t="s">
        <v>412</v>
      </c>
      <c r="I107" s="18" t="str">
        <f t="shared" si="1"/>
        <v>15003a-Avg</v>
      </c>
    </row>
    <row r="108" spans="1:10">
      <c r="A108" s="17">
        <v>14951</v>
      </c>
      <c r="B108" t="s">
        <v>409</v>
      </c>
      <c r="D108">
        <v>82.236999999999995</v>
      </c>
      <c r="E108">
        <v>5.7619999999999996</v>
      </c>
      <c r="F108">
        <v>5.6440000000000001</v>
      </c>
      <c r="I108" s="18" t="str">
        <f t="shared" si="1"/>
        <v>14951</v>
      </c>
    </row>
    <row r="109" spans="1:10">
      <c r="A109" s="17" t="s">
        <v>495</v>
      </c>
      <c r="B109" t="s">
        <v>409</v>
      </c>
      <c r="D109">
        <v>82.802000000000007</v>
      </c>
      <c r="E109">
        <v>5.8040000000000003</v>
      </c>
      <c r="F109">
        <v>5.6870000000000003</v>
      </c>
      <c r="I109" s="18" t="str">
        <f t="shared" si="1"/>
        <v>14951-2</v>
      </c>
    </row>
    <row r="110" spans="1:10">
      <c r="A110" s="17" t="s">
        <v>496</v>
      </c>
      <c r="B110" t="s">
        <v>409</v>
      </c>
      <c r="D110">
        <v>83.346999999999994</v>
      </c>
      <c r="E110">
        <v>5.84</v>
      </c>
      <c r="F110">
        <v>5.7220000000000004</v>
      </c>
      <c r="I110" s="18" t="str">
        <f t="shared" si="1"/>
        <v>14951-3</v>
      </c>
    </row>
    <row r="111" spans="1:10">
      <c r="A111" t="s">
        <v>497</v>
      </c>
      <c r="B111" t="s">
        <v>411</v>
      </c>
      <c r="D111">
        <v>82.795000000000002</v>
      </c>
      <c r="E111">
        <v>5.8019999999999996</v>
      </c>
      <c r="F111">
        <v>5.6840000000000002</v>
      </c>
      <c r="G111">
        <v>-0.77900000000000003</v>
      </c>
      <c r="H111" t="s">
        <v>412</v>
      </c>
      <c r="I111" s="18" t="str">
        <f t="shared" si="1"/>
        <v>14951-Avg</v>
      </c>
    </row>
    <row r="112" spans="1:10">
      <c r="A112" s="17" t="s">
        <v>498</v>
      </c>
      <c r="B112" t="s">
        <v>409</v>
      </c>
      <c r="D112">
        <v>91.667000000000002</v>
      </c>
      <c r="E112">
        <v>13.127000000000001</v>
      </c>
      <c r="F112">
        <v>13.305999999999999</v>
      </c>
      <c r="I112" s="18" t="str">
        <f t="shared" si="1"/>
        <v>14951a</v>
      </c>
    </row>
    <row r="113" spans="1:10">
      <c r="A113" s="17" t="s">
        <v>499</v>
      </c>
      <c r="B113" t="s">
        <v>409</v>
      </c>
      <c r="D113">
        <v>91.781999999999996</v>
      </c>
      <c r="E113">
        <v>13.215999999999999</v>
      </c>
      <c r="F113">
        <v>13.394</v>
      </c>
      <c r="I113" s="18" t="str">
        <f t="shared" si="1"/>
        <v>14951a-2</v>
      </c>
    </row>
    <row r="114" spans="1:10">
      <c r="A114" s="17" t="s">
        <v>500</v>
      </c>
      <c r="B114" t="s">
        <v>409</v>
      </c>
      <c r="D114">
        <v>91.900999999999996</v>
      </c>
      <c r="E114">
        <v>13.295</v>
      </c>
      <c r="F114">
        <v>13.478</v>
      </c>
      <c r="I114" s="18" t="str">
        <f t="shared" si="1"/>
        <v>14951a-3</v>
      </c>
    </row>
    <row r="115" spans="1:10">
      <c r="A115" t="s">
        <v>501</v>
      </c>
      <c r="B115" t="s">
        <v>411</v>
      </c>
      <c r="D115">
        <v>91.783000000000001</v>
      </c>
      <c r="E115">
        <v>13.212999999999999</v>
      </c>
      <c r="F115">
        <v>13.393000000000001</v>
      </c>
      <c r="G115">
        <v>-1.0920000000000001</v>
      </c>
      <c r="H115" t="s">
        <v>412</v>
      </c>
      <c r="I115" s="18" t="str">
        <f t="shared" si="1"/>
        <v>14951a-Avg</v>
      </c>
    </row>
    <row r="116" spans="1:10">
      <c r="A116" s="17">
        <v>14968</v>
      </c>
      <c r="B116" t="s">
        <v>409</v>
      </c>
      <c r="D116">
        <v>82.311999999999998</v>
      </c>
      <c r="E116">
        <v>4.1349999999999998</v>
      </c>
      <c r="F116">
        <v>3.9729999999999999</v>
      </c>
      <c r="I116" s="18" t="str">
        <f t="shared" si="1"/>
        <v>14968</v>
      </c>
      <c r="J116" t="s">
        <v>695</v>
      </c>
    </row>
    <row r="117" spans="1:10">
      <c r="A117" s="17" t="s">
        <v>502</v>
      </c>
      <c r="B117" t="s">
        <v>409</v>
      </c>
      <c r="D117">
        <v>82.406999999999996</v>
      </c>
      <c r="E117">
        <v>4.1379999999999999</v>
      </c>
      <c r="F117">
        <v>3.9750000000000001</v>
      </c>
      <c r="I117" s="18" t="str">
        <f t="shared" si="1"/>
        <v>14968-2</v>
      </c>
      <c r="J117" t="s">
        <v>695</v>
      </c>
    </row>
    <row r="118" spans="1:10">
      <c r="A118" s="17" t="s">
        <v>503</v>
      </c>
      <c r="B118" t="s">
        <v>409</v>
      </c>
      <c r="D118">
        <v>82.497</v>
      </c>
      <c r="E118">
        <v>4.1429999999999998</v>
      </c>
      <c r="F118">
        <v>3.9780000000000002</v>
      </c>
      <c r="I118" s="18" t="str">
        <f t="shared" si="1"/>
        <v>14968-3</v>
      </c>
      <c r="J118" t="s">
        <v>695</v>
      </c>
    </row>
    <row r="119" spans="1:10">
      <c r="A119" t="s">
        <v>504</v>
      </c>
      <c r="B119" t="s">
        <v>411</v>
      </c>
      <c r="D119">
        <v>82.405000000000001</v>
      </c>
      <c r="E119">
        <v>4.1390000000000002</v>
      </c>
      <c r="F119">
        <v>3.9750000000000001</v>
      </c>
      <c r="G119">
        <v>-0.749</v>
      </c>
      <c r="H119" t="s">
        <v>412</v>
      </c>
      <c r="I119" s="18" t="str">
        <f t="shared" si="1"/>
        <v>14968-Avg</v>
      </c>
    </row>
    <row r="120" spans="1:10">
      <c r="A120" s="21" t="s">
        <v>705</v>
      </c>
      <c r="B120" t="s">
        <v>409</v>
      </c>
      <c r="D120">
        <v>91.686999999999998</v>
      </c>
      <c r="E120">
        <v>10.667</v>
      </c>
      <c r="F120">
        <v>10.722</v>
      </c>
      <c r="I120" s="18" t="str">
        <f t="shared" si="1"/>
        <v>14968a</v>
      </c>
      <c r="J120" t="s">
        <v>695</v>
      </c>
    </row>
    <row r="121" spans="1:10">
      <c r="A121" s="21" t="s">
        <v>706</v>
      </c>
      <c r="B121" t="s">
        <v>409</v>
      </c>
      <c r="D121">
        <v>91.793999999999997</v>
      </c>
      <c r="E121">
        <v>10.802</v>
      </c>
      <c r="F121">
        <v>10.861000000000001</v>
      </c>
      <c r="I121" s="18" t="str">
        <f t="shared" si="1"/>
        <v>14968a-2</v>
      </c>
      <c r="J121" t="s">
        <v>695</v>
      </c>
    </row>
    <row r="122" spans="1:10">
      <c r="A122" s="21" t="s">
        <v>707</v>
      </c>
      <c r="B122" t="s">
        <v>409</v>
      </c>
      <c r="D122">
        <v>91.911000000000001</v>
      </c>
      <c r="E122">
        <v>10.928000000000001</v>
      </c>
      <c r="F122">
        <v>10.994</v>
      </c>
      <c r="I122" s="18" t="str">
        <f t="shared" si="1"/>
        <v>14968a-3</v>
      </c>
      <c r="J122" t="s">
        <v>695</v>
      </c>
    </row>
    <row r="123" spans="1:10">
      <c r="A123" t="s">
        <v>505</v>
      </c>
      <c r="B123" t="s">
        <v>411</v>
      </c>
      <c r="D123">
        <v>91.796999999999997</v>
      </c>
      <c r="E123">
        <v>10.798999999999999</v>
      </c>
      <c r="F123">
        <v>10.859</v>
      </c>
      <c r="G123">
        <v>-1.0009999999999999</v>
      </c>
      <c r="H123" t="s">
        <v>412</v>
      </c>
      <c r="I123" s="18" t="str">
        <f t="shared" si="1"/>
        <v>149638a-Avg</v>
      </c>
    </row>
    <row r="124" spans="1:10">
      <c r="A124" s="17">
        <v>14967</v>
      </c>
      <c r="B124" t="s">
        <v>409</v>
      </c>
      <c r="D124">
        <v>88.700999999999993</v>
      </c>
      <c r="E124">
        <v>6.3289999999999997</v>
      </c>
      <c r="F124">
        <v>6.0620000000000003</v>
      </c>
      <c r="I124" s="18" t="str">
        <f t="shared" si="1"/>
        <v>14967</v>
      </c>
      <c r="J124" t="s">
        <v>695</v>
      </c>
    </row>
    <row r="125" spans="1:10">
      <c r="A125" s="17" t="s">
        <v>506</v>
      </c>
      <c r="B125" t="s">
        <v>409</v>
      </c>
      <c r="D125">
        <v>88.878</v>
      </c>
      <c r="E125">
        <v>6.3419999999999996</v>
      </c>
      <c r="F125">
        <v>6.0750000000000002</v>
      </c>
      <c r="I125" s="18" t="str">
        <f t="shared" si="1"/>
        <v>14967-2</v>
      </c>
      <c r="J125" t="s">
        <v>695</v>
      </c>
    </row>
    <row r="126" spans="1:10">
      <c r="A126" s="17" t="s">
        <v>507</v>
      </c>
      <c r="B126" t="s">
        <v>409</v>
      </c>
      <c r="D126">
        <v>89.093000000000004</v>
      </c>
      <c r="E126">
        <v>6.3550000000000004</v>
      </c>
      <c r="F126">
        <v>6.085</v>
      </c>
      <c r="I126" s="18" t="str">
        <f t="shared" si="1"/>
        <v>14967-3</v>
      </c>
      <c r="J126" t="s">
        <v>695</v>
      </c>
    </row>
    <row r="127" spans="1:10">
      <c r="A127" t="s">
        <v>508</v>
      </c>
      <c r="B127" t="s">
        <v>411</v>
      </c>
      <c r="D127">
        <v>88.891000000000005</v>
      </c>
      <c r="E127">
        <v>6.3419999999999996</v>
      </c>
      <c r="F127">
        <v>6.0739999999999998</v>
      </c>
      <c r="G127">
        <v>-0.69499999999999995</v>
      </c>
      <c r="H127" t="s">
        <v>412</v>
      </c>
      <c r="I127" s="18" t="str">
        <f t="shared" si="1"/>
        <v>14967-Avg</v>
      </c>
    </row>
    <row r="128" spans="1:10">
      <c r="A128" s="17" t="s">
        <v>509</v>
      </c>
      <c r="B128" t="s">
        <v>409</v>
      </c>
      <c r="D128">
        <v>91.704999999999998</v>
      </c>
      <c r="E128">
        <v>13.948</v>
      </c>
      <c r="F128">
        <v>14.026</v>
      </c>
      <c r="I128" s="18" t="str">
        <f t="shared" si="1"/>
        <v>14967a</v>
      </c>
      <c r="J128" t="s">
        <v>695</v>
      </c>
    </row>
    <row r="129" spans="1:10">
      <c r="A129" s="17" t="s">
        <v>510</v>
      </c>
      <c r="B129" t="s">
        <v>409</v>
      </c>
      <c r="D129">
        <v>91.768000000000001</v>
      </c>
      <c r="E129">
        <v>14.061</v>
      </c>
      <c r="F129">
        <v>14.138999999999999</v>
      </c>
      <c r="I129" s="18" t="str">
        <f t="shared" si="1"/>
        <v>14967a-2</v>
      </c>
      <c r="J129" t="s">
        <v>695</v>
      </c>
    </row>
    <row r="130" spans="1:10">
      <c r="A130" s="17" t="s">
        <v>511</v>
      </c>
      <c r="B130" t="s">
        <v>409</v>
      </c>
      <c r="D130">
        <v>91.861999999999995</v>
      </c>
      <c r="E130">
        <v>14.166</v>
      </c>
      <c r="F130">
        <v>14.253</v>
      </c>
      <c r="I130" s="18" t="str">
        <f t="shared" si="1"/>
        <v>14967a-3</v>
      </c>
      <c r="J130" t="s">
        <v>695</v>
      </c>
    </row>
    <row r="131" spans="1:10">
      <c r="A131" t="s">
        <v>512</v>
      </c>
      <c r="B131" t="s">
        <v>411</v>
      </c>
      <c r="D131">
        <v>91.778999999999996</v>
      </c>
      <c r="E131">
        <v>14.058</v>
      </c>
      <c r="F131">
        <v>14.138999999999999</v>
      </c>
      <c r="G131">
        <v>-0.98399999999999999</v>
      </c>
      <c r="H131" t="s">
        <v>412</v>
      </c>
      <c r="I131" s="18" t="str">
        <f t="shared" si="1"/>
        <v>14967a-Avg</v>
      </c>
    </row>
    <row r="132" spans="1:10">
      <c r="A132" s="17">
        <v>14982</v>
      </c>
      <c r="B132" t="s">
        <v>409</v>
      </c>
      <c r="D132">
        <v>68.751999999999995</v>
      </c>
      <c r="E132">
        <v>3.5139999999999998</v>
      </c>
      <c r="F132">
        <v>3.4089999999999998</v>
      </c>
      <c r="I132" s="18" t="str">
        <f t="shared" si="1"/>
        <v>14982</v>
      </c>
      <c r="J132" t="s">
        <v>695</v>
      </c>
    </row>
    <row r="133" spans="1:10">
      <c r="A133" s="17" t="s">
        <v>513</v>
      </c>
      <c r="B133" t="s">
        <v>409</v>
      </c>
      <c r="D133">
        <v>68.491</v>
      </c>
      <c r="E133">
        <v>3.51</v>
      </c>
      <c r="F133">
        <v>3.4039999999999999</v>
      </c>
      <c r="I133" s="18" t="str">
        <f t="shared" si="1"/>
        <v>14982-2</v>
      </c>
      <c r="J133" t="s">
        <v>695</v>
      </c>
    </row>
    <row r="134" spans="1:10">
      <c r="A134" s="17" t="s">
        <v>514</v>
      </c>
      <c r="B134" t="s">
        <v>409</v>
      </c>
      <c r="D134">
        <v>68.430999999999997</v>
      </c>
      <c r="E134">
        <v>3.5049999999999999</v>
      </c>
      <c r="F134">
        <v>3.4009999999999998</v>
      </c>
      <c r="I134" s="18" t="str">
        <f t="shared" si="1"/>
        <v>14982-3</v>
      </c>
      <c r="J134" t="s">
        <v>695</v>
      </c>
    </row>
    <row r="135" spans="1:10">
      <c r="A135" t="s">
        <v>515</v>
      </c>
      <c r="B135" t="s">
        <v>411</v>
      </c>
      <c r="D135">
        <v>68.558000000000007</v>
      </c>
      <c r="E135">
        <v>3.51</v>
      </c>
      <c r="F135">
        <v>3.4049999999999998</v>
      </c>
      <c r="G135">
        <v>-0.65300000000000002</v>
      </c>
      <c r="H135" t="s">
        <v>412</v>
      </c>
      <c r="I135" s="18" t="str">
        <f t="shared" si="1"/>
        <v>14982-Avg</v>
      </c>
    </row>
    <row r="136" spans="1:10">
      <c r="A136" s="17" t="s">
        <v>516</v>
      </c>
      <c r="B136" t="s">
        <v>409</v>
      </c>
      <c r="D136">
        <v>78.844999999999999</v>
      </c>
      <c r="E136">
        <v>8.1850000000000005</v>
      </c>
      <c r="F136">
        <v>8.2550000000000008</v>
      </c>
      <c r="I136" s="18" t="str">
        <f t="shared" si="1"/>
        <v>14982a</v>
      </c>
    </row>
    <row r="137" spans="1:10">
      <c r="A137" s="17" t="s">
        <v>517</v>
      </c>
      <c r="B137" t="s">
        <v>409</v>
      </c>
      <c r="D137">
        <v>79.153000000000006</v>
      </c>
      <c r="E137">
        <v>8.2899999999999991</v>
      </c>
      <c r="F137">
        <v>8.3650000000000002</v>
      </c>
      <c r="I137" s="18" t="str">
        <f t="shared" ref="I137:I200" si="2">IF(ISNUMBER(A137)=TRUE,TEXT(A137,0),A137)</f>
        <v>14982a-2</v>
      </c>
    </row>
    <row r="138" spans="1:10">
      <c r="A138" s="17" t="s">
        <v>518</v>
      </c>
      <c r="B138" t="s">
        <v>409</v>
      </c>
      <c r="D138">
        <v>79.447999999999993</v>
      </c>
      <c r="E138">
        <v>8.3970000000000002</v>
      </c>
      <c r="F138">
        <v>8.4749999999999996</v>
      </c>
      <c r="I138" s="18" t="str">
        <f t="shared" si="2"/>
        <v>14982a-3</v>
      </c>
    </row>
    <row r="139" spans="1:10">
      <c r="A139" t="s">
        <v>519</v>
      </c>
      <c r="B139" t="s">
        <v>411</v>
      </c>
      <c r="D139">
        <v>79.149000000000001</v>
      </c>
      <c r="E139">
        <v>8.2910000000000004</v>
      </c>
      <c r="F139">
        <v>8.3650000000000002</v>
      </c>
      <c r="G139">
        <v>-0.89700000000000002</v>
      </c>
      <c r="H139" t="s">
        <v>412</v>
      </c>
      <c r="I139" s="18" t="str">
        <f t="shared" si="2"/>
        <v>14982a-Avg</v>
      </c>
    </row>
    <row r="140" spans="1:10">
      <c r="A140" s="17" t="s">
        <v>520</v>
      </c>
      <c r="B140" t="s">
        <v>409</v>
      </c>
      <c r="D140">
        <v>87.528999999999996</v>
      </c>
      <c r="E140">
        <v>11.382</v>
      </c>
      <c r="F140">
        <v>11.659000000000001</v>
      </c>
      <c r="I140" s="18" t="str">
        <f t="shared" si="2"/>
        <v>14982A2</v>
      </c>
      <c r="J140" t="s">
        <v>695</v>
      </c>
    </row>
    <row r="141" spans="1:10">
      <c r="A141" s="17" t="s">
        <v>521</v>
      </c>
      <c r="B141" t="s">
        <v>409</v>
      </c>
      <c r="D141">
        <v>87.513999999999996</v>
      </c>
      <c r="E141">
        <v>11.378</v>
      </c>
      <c r="F141">
        <v>11.657999999999999</v>
      </c>
      <c r="I141" s="18" t="str">
        <f t="shared" si="2"/>
        <v>14982A2-2</v>
      </c>
      <c r="J141" t="s">
        <v>695</v>
      </c>
    </row>
    <row r="142" spans="1:10">
      <c r="A142" s="17" t="s">
        <v>522</v>
      </c>
      <c r="B142" t="s">
        <v>409</v>
      </c>
      <c r="D142">
        <v>87.537000000000006</v>
      </c>
      <c r="E142">
        <v>11.377000000000001</v>
      </c>
      <c r="F142">
        <v>11.657999999999999</v>
      </c>
      <c r="I142" s="18" t="str">
        <f t="shared" si="2"/>
        <v>14982A2-3</v>
      </c>
      <c r="J142" t="s">
        <v>695</v>
      </c>
    </row>
    <row r="143" spans="1:10">
      <c r="A143" t="s">
        <v>523</v>
      </c>
      <c r="B143" t="s">
        <v>411</v>
      </c>
      <c r="D143">
        <v>87.525999999999996</v>
      </c>
      <c r="E143">
        <v>11.379</v>
      </c>
      <c r="F143">
        <v>11.657999999999999</v>
      </c>
      <c r="G143">
        <v>-1.161</v>
      </c>
      <c r="H143" t="s">
        <v>412</v>
      </c>
      <c r="I143" s="18" t="str">
        <f t="shared" si="2"/>
        <v>14982A2-Avg</v>
      </c>
    </row>
    <row r="144" spans="1:10">
      <c r="A144" s="17">
        <v>14965</v>
      </c>
      <c r="B144" t="s">
        <v>409</v>
      </c>
      <c r="D144">
        <v>94.278999999999996</v>
      </c>
      <c r="E144">
        <v>3.9780000000000002</v>
      </c>
      <c r="F144">
        <v>3.8010000000000002</v>
      </c>
      <c r="I144" s="18" t="str">
        <f t="shared" si="2"/>
        <v>14965</v>
      </c>
      <c r="J144" t="s">
        <v>695</v>
      </c>
    </row>
    <row r="145" spans="1:10">
      <c r="A145" s="17" t="s">
        <v>524</v>
      </c>
      <c r="B145" t="s">
        <v>409</v>
      </c>
      <c r="D145">
        <v>94.350999999999999</v>
      </c>
      <c r="E145">
        <v>3.9889999999999999</v>
      </c>
      <c r="F145">
        <v>3.8149999999999999</v>
      </c>
      <c r="I145" s="18" t="str">
        <f t="shared" si="2"/>
        <v>14965-2</v>
      </c>
      <c r="J145" t="s">
        <v>695</v>
      </c>
    </row>
    <row r="146" spans="1:10">
      <c r="A146" s="17" t="s">
        <v>525</v>
      </c>
      <c r="B146" t="s">
        <v>409</v>
      </c>
      <c r="D146">
        <v>94.263999999999996</v>
      </c>
      <c r="E146">
        <v>3.9980000000000002</v>
      </c>
      <c r="F146">
        <v>3.8210000000000002</v>
      </c>
      <c r="I146" s="18" t="str">
        <f t="shared" si="2"/>
        <v>14965-3</v>
      </c>
      <c r="J146" t="s">
        <v>695</v>
      </c>
    </row>
    <row r="147" spans="1:10">
      <c r="A147" t="s">
        <v>526</v>
      </c>
      <c r="B147" t="s">
        <v>411</v>
      </c>
      <c r="D147">
        <v>94.298000000000002</v>
      </c>
      <c r="E147">
        <v>3.988</v>
      </c>
      <c r="F147">
        <v>3.8119999999999998</v>
      </c>
      <c r="G147">
        <v>-0.876</v>
      </c>
      <c r="H147" t="s">
        <v>412</v>
      </c>
      <c r="I147" s="18" t="str">
        <f t="shared" si="2"/>
        <v>14965-Avg</v>
      </c>
    </row>
    <row r="148" spans="1:10">
      <c r="A148" s="21" t="s">
        <v>698</v>
      </c>
      <c r="B148" t="s">
        <v>409</v>
      </c>
      <c r="D148">
        <v>94.241</v>
      </c>
      <c r="E148">
        <v>11.343</v>
      </c>
      <c r="F148">
        <v>11.496</v>
      </c>
      <c r="I148" s="18" t="str">
        <f t="shared" si="2"/>
        <v>14965a</v>
      </c>
      <c r="J148" t="s">
        <v>695</v>
      </c>
    </row>
    <row r="149" spans="1:10">
      <c r="A149" s="21" t="s">
        <v>699</v>
      </c>
      <c r="B149" t="s">
        <v>409</v>
      </c>
      <c r="D149">
        <v>94.241</v>
      </c>
      <c r="E149">
        <v>11.417</v>
      </c>
      <c r="F149">
        <v>11.577999999999999</v>
      </c>
      <c r="I149" s="18" t="str">
        <f t="shared" si="2"/>
        <v>14965a-2</v>
      </c>
      <c r="J149" t="s">
        <v>695</v>
      </c>
    </row>
    <row r="150" spans="1:10">
      <c r="A150" s="21" t="s">
        <v>700</v>
      </c>
      <c r="B150" t="s">
        <v>409</v>
      </c>
      <c r="D150">
        <v>94.242999999999995</v>
      </c>
      <c r="E150">
        <v>11.487</v>
      </c>
      <c r="F150">
        <v>11.654999999999999</v>
      </c>
      <c r="I150" s="18" t="str">
        <f t="shared" si="2"/>
        <v>14965a-3</v>
      </c>
      <c r="J150" t="s">
        <v>695</v>
      </c>
    </row>
    <row r="151" spans="1:10">
      <c r="A151" s="20" t="s">
        <v>701</v>
      </c>
      <c r="B151" t="s">
        <v>411</v>
      </c>
      <c r="D151">
        <v>94.242000000000004</v>
      </c>
      <c r="E151">
        <v>11.416</v>
      </c>
      <c r="F151">
        <v>11.576000000000001</v>
      </c>
      <c r="G151">
        <v>-1.1220000000000001</v>
      </c>
      <c r="H151" t="s">
        <v>412</v>
      </c>
      <c r="I151" s="18" t="str">
        <f t="shared" si="2"/>
        <v>14965a-Avg</v>
      </c>
    </row>
    <row r="152" spans="1:10">
      <c r="A152" s="21" t="s">
        <v>689</v>
      </c>
      <c r="B152" t="s">
        <v>409</v>
      </c>
      <c r="D152">
        <v>94.048000000000002</v>
      </c>
      <c r="E152">
        <v>3.044</v>
      </c>
      <c r="F152">
        <v>2.91</v>
      </c>
      <c r="I152" s="18" t="str">
        <f t="shared" si="2"/>
        <v>14951</v>
      </c>
    </row>
    <row r="153" spans="1:10">
      <c r="A153" s="17" t="s">
        <v>495</v>
      </c>
      <c r="B153" t="s">
        <v>409</v>
      </c>
      <c r="D153">
        <v>94.671999999999997</v>
      </c>
      <c r="E153">
        <v>3.0619999999999998</v>
      </c>
      <c r="F153">
        <v>2.927</v>
      </c>
      <c r="I153" s="18" t="str">
        <f t="shared" si="2"/>
        <v>14951-2</v>
      </c>
    </row>
    <row r="154" spans="1:10">
      <c r="A154" s="17" t="s">
        <v>496</v>
      </c>
      <c r="B154" t="s">
        <v>409</v>
      </c>
      <c r="D154">
        <v>94.706999999999994</v>
      </c>
      <c r="E154">
        <v>3.0720000000000001</v>
      </c>
      <c r="F154">
        <v>2.9340000000000002</v>
      </c>
      <c r="I154" s="18" t="str">
        <f t="shared" si="2"/>
        <v>14951-3</v>
      </c>
    </row>
    <row r="155" spans="1:10">
      <c r="A155" t="s">
        <v>497</v>
      </c>
      <c r="B155" t="s">
        <v>411</v>
      </c>
      <c r="D155">
        <v>94.474999999999994</v>
      </c>
      <c r="E155">
        <v>3.0590000000000002</v>
      </c>
      <c r="F155">
        <v>2.9239999999999999</v>
      </c>
      <c r="G155">
        <v>-0.92900000000000005</v>
      </c>
      <c r="H155" t="s">
        <v>412</v>
      </c>
      <c r="I155" s="18" t="str">
        <f t="shared" si="2"/>
        <v>14951-Avg</v>
      </c>
    </row>
    <row r="156" spans="1:10">
      <c r="A156" s="17" t="s">
        <v>498</v>
      </c>
      <c r="B156" t="s">
        <v>409</v>
      </c>
      <c r="D156">
        <v>94.617999999999995</v>
      </c>
      <c r="E156">
        <v>9.0350000000000001</v>
      </c>
      <c r="F156">
        <v>9.1709999999999994</v>
      </c>
      <c r="I156" s="18" t="str">
        <f t="shared" si="2"/>
        <v>14951a</v>
      </c>
    </row>
    <row r="157" spans="1:10">
      <c r="A157" s="17" t="s">
        <v>499</v>
      </c>
      <c r="B157" t="s">
        <v>409</v>
      </c>
      <c r="D157">
        <v>94.608000000000004</v>
      </c>
      <c r="E157">
        <v>9.1219999999999999</v>
      </c>
      <c r="F157">
        <v>9.2620000000000005</v>
      </c>
      <c r="I157" s="18" t="str">
        <f t="shared" si="2"/>
        <v>14951a-2</v>
      </c>
    </row>
    <row r="158" spans="1:10">
      <c r="A158" s="17" t="s">
        <v>500</v>
      </c>
      <c r="B158" t="s">
        <v>409</v>
      </c>
      <c r="D158">
        <v>94.617999999999995</v>
      </c>
      <c r="E158">
        <v>9.2029999999999994</v>
      </c>
      <c r="F158">
        <v>9.3480000000000008</v>
      </c>
      <c r="I158" s="18" t="str">
        <f t="shared" si="2"/>
        <v>14951a-3</v>
      </c>
    </row>
    <row r="159" spans="1:10">
      <c r="A159" t="s">
        <v>501</v>
      </c>
      <c r="B159" t="s">
        <v>411</v>
      </c>
      <c r="D159">
        <v>94.614999999999995</v>
      </c>
      <c r="E159">
        <v>9.1199999999999992</v>
      </c>
      <c r="F159">
        <v>9.26</v>
      </c>
      <c r="G159">
        <v>-1.133</v>
      </c>
      <c r="H159" t="s">
        <v>412</v>
      </c>
      <c r="I159" s="18" t="str">
        <f t="shared" si="2"/>
        <v>14951a-Avg</v>
      </c>
    </row>
    <row r="160" spans="1:10">
      <c r="A160" s="17">
        <v>14966</v>
      </c>
      <c r="B160" t="s">
        <v>409</v>
      </c>
      <c r="D160">
        <v>94.930999999999997</v>
      </c>
      <c r="E160">
        <v>4.1369999999999996</v>
      </c>
      <c r="F160">
        <v>3.9540000000000002</v>
      </c>
      <c r="I160" s="18" t="str">
        <f t="shared" si="2"/>
        <v>14966</v>
      </c>
      <c r="J160" t="s">
        <v>695</v>
      </c>
    </row>
    <row r="161" spans="1:10">
      <c r="A161" s="17" t="s">
        <v>527</v>
      </c>
      <c r="B161" t="s">
        <v>409</v>
      </c>
      <c r="D161">
        <v>94.983000000000004</v>
      </c>
      <c r="E161">
        <v>4.1429999999999998</v>
      </c>
      <c r="F161">
        <v>3.9609999999999999</v>
      </c>
      <c r="I161" s="18" t="str">
        <f t="shared" si="2"/>
        <v>14966-2</v>
      </c>
      <c r="J161" t="s">
        <v>695</v>
      </c>
    </row>
    <row r="162" spans="1:10">
      <c r="A162" s="17" t="s">
        <v>528</v>
      </c>
      <c r="B162" t="s">
        <v>409</v>
      </c>
      <c r="D162">
        <v>94.991</v>
      </c>
      <c r="E162">
        <v>4.1470000000000002</v>
      </c>
      <c r="F162">
        <v>3.964</v>
      </c>
      <c r="I162" s="18" t="str">
        <f t="shared" si="2"/>
        <v>14966-3</v>
      </c>
      <c r="J162" t="s">
        <v>695</v>
      </c>
    </row>
    <row r="163" spans="1:10">
      <c r="A163" t="s">
        <v>529</v>
      </c>
      <c r="B163" t="s">
        <v>411</v>
      </c>
      <c r="D163">
        <v>94.968000000000004</v>
      </c>
      <c r="E163">
        <v>4.1420000000000003</v>
      </c>
      <c r="F163">
        <v>3.96</v>
      </c>
      <c r="G163">
        <v>-0.876</v>
      </c>
      <c r="H163" t="s">
        <v>412</v>
      </c>
      <c r="I163" s="18" t="str">
        <f t="shared" si="2"/>
        <v>14966-Avg</v>
      </c>
    </row>
    <row r="164" spans="1:10">
      <c r="A164" s="21" t="s">
        <v>703</v>
      </c>
      <c r="B164" t="s">
        <v>409</v>
      </c>
      <c r="D164">
        <v>94.710999999999999</v>
      </c>
      <c r="E164">
        <v>9.74</v>
      </c>
      <c r="F164">
        <v>9.7639999999999993</v>
      </c>
      <c r="I164" s="18" t="str">
        <f t="shared" si="2"/>
        <v>14966a</v>
      </c>
      <c r="J164" t="s">
        <v>695</v>
      </c>
    </row>
    <row r="165" spans="1:10">
      <c r="A165" s="21" t="s">
        <v>702</v>
      </c>
      <c r="B165" t="s">
        <v>409</v>
      </c>
      <c r="D165">
        <v>94.712999999999994</v>
      </c>
      <c r="E165">
        <v>9.8190000000000008</v>
      </c>
      <c r="F165">
        <v>9.85</v>
      </c>
      <c r="I165" s="18" t="str">
        <f t="shared" si="2"/>
        <v>14966a-2</v>
      </c>
      <c r="J165" t="s">
        <v>695</v>
      </c>
    </row>
    <row r="166" spans="1:10">
      <c r="A166" s="21" t="s">
        <v>704</v>
      </c>
      <c r="B166" t="s">
        <v>409</v>
      </c>
      <c r="D166">
        <v>94.713999999999999</v>
      </c>
      <c r="E166">
        <v>9.8949999999999996</v>
      </c>
      <c r="F166">
        <v>9.9290000000000003</v>
      </c>
      <c r="I166" s="18" t="str">
        <f t="shared" si="2"/>
        <v>14966a-3</v>
      </c>
      <c r="J166" t="s">
        <v>695</v>
      </c>
    </row>
    <row r="167" spans="1:10">
      <c r="A167" t="s">
        <v>530</v>
      </c>
      <c r="B167" t="s">
        <v>411</v>
      </c>
      <c r="D167">
        <v>94.712999999999994</v>
      </c>
      <c r="E167">
        <v>9.8179999999999996</v>
      </c>
      <c r="F167">
        <v>9.8480000000000008</v>
      </c>
      <c r="G167">
        <v>-1.016</v>
      </c>
      <c r="H167" t="s">
        <v>412</v>
      </c>
      <c r="I167" s="18" t="str">
        <f t="shared" si="2"/>
        <v>149636a-Avg</v>
      </c>
    </row>
    <row r="168" spans="1:10">
      <c r="A168" s="17">
        <v>14969</v>
      </c>
      <c r="B168" t="s">
        <v>409</v>
      </c>
      <c r="D168">
        <v>94.838999999999999</v>
      </c>
      <c r="E168">
        <v>5.6120000000000001</v>
      </c>
      <c r="F168">
        <v>5.4020000000000001</v>
      </c>
      <c r="I168" s="18" t="str">
        <f t="shared" si="2"/>
        <v>14969</v>
      </c>
      <c r="J168" t="s">
        <v>695</v>
      </c>
    </row>
    <row r="169" spans="1:10">
      <c r="A169" s="17" t="s">
        <v>531</v>
      </c>
      <c r="B169" t="s">
        <v>409</v>
      </c>
      <c r="D169">
        <v>94.840999999999994</v>
      </c>
      <c r="E169">
        <v>5.6120000000000001</v>
      </c>
      <c r="F169">
        <v>5.4020000000000001</v>
      </c>
      <c r="I169" s="18" t="str">
        <f t="shared" si="2"/>
        <v>14969-2</v>
      </c>
      <c r="J169" t="s">
        <v>695</v>
      </c>
    </row>
    <row r="170" spans="1:10">
      <c r="A170" s="17" t="s">
        <v>532</v>
      </c>
      <c r="B170" t="s">
        <v>409</v>
      </c>
      <c r="D170">
        <v>94.843000000000004</v>
      </c>
      <c r="E170">
        <v>5.6120000000000001</v>
      </c>
      <c r="F170">
        <v>5.4029999999999996</v>
      </c>
      <c r="I170" s="18" t="str">
        <f t="shared" si="2"/>
        <v>14969-3</v>
      </c>
      <c r="J170" t="s">
        <v>695</v>
      </c>
    </row>
    <row r="171" spans="1:10">
      <c r="A171" t="s">
        <v>533</v>
      </c>
      <c r="B171" t="s">
        <v>411</v>
      </c>
      <c r="D171">
        <v>94.840999999999994</v>
      </c>
      <c r="E171">
        <v>5.6120000000000001</v>
      </c>
      <c r="F171">
        <v>5.4020000000000001</v>
      </c>
      <c r="G171">
        <v>-0.83</v>
      </c>
      <c r="H171" t="s">
        <v>412</v>
      </c>
      <c r="I171" s="18" t="str">
        <f t="shared" si="2"/>
        <v>14969-Avg</v>
      </c>
    </row>
    <row r="172" spans="1:10">
      <c r="A172" s="17" t="s">
        <v>534</v>
      </c>
      <c r="B172" t="s">
        <v>409</v>
      </c>
      <c r="D172">
        <v>94.701999999999998</v>
      </c>
      <c r="E172">
        <v>13.148</v>
      </c>
      <c r="F172">
        <v>13.24</v>
      </c>
      <c r="I172" s="18" t="str">
        <f t="shared" si="2"/>
        <v>14969a</v>
      </c>
      <c r="J172" t="s">
        <v>695</v>
      </c>
    </row>
    <row r="173" spans="1:10">
      <c r="A173" s="17" t="s">
        <v>535</v>
      </c>
      <c r="B173" t="s">
        <v>409</v>
      </c>
      <c r="D173">
        <v>94.727999999999994</v>
      </c>
      <c r="E173">
        <v>13.247999999999999</v>
      </c>
      <c r="F173">
        <v>13.342000000000001</v>
      </c>
      <c r="I173" s="18" t="str">
        <f t="shared" si="2"/>
        <v>14969a-2</v>
      </c>
      <c r="J173" t="s">
        <v>695</v>
      </c>
    </row>
    <row r="174" spans="1:10">
      <c r="A174" s="17" t="s">
        <v>536</v>
      </c>
      <c r="B174" t="s">
        <v>409</v>
      </c>
      <c r="D174">
        <v>94.742000000000004</v>
      </c>
      <c r="E174">
        <v>13.342000000000001</v>
      </c>
      <c r="F174">
        <v>13.443</v>
      </c>
      <c r="I174" s="18" t="str">
        <f t="shared" si="2"/>
        <v>14969a-3</v>
      </c>
      <c r="J174" t="s">
        <v>695</v>
      </c>
    </row>
    <row r="175" spans="1:10">
      <c r="A175" t="s">
        <v>537</v>
      </c>
      <c r="B175" t="s">
        <v>411</v>
      </c>
      <c r="D175">
        <v>94.724000000000004</v>
      </c>
      <c r="E175">
        <v>13.246</v>
      </c>
      <c r="F175">
        <v>13.342000000000001</v>
      </c>
      <c r="G175">
        <v>-1.042</v>
      </c>
      <c r="H175" t="s">
        <v>412</v>
      </c>
      <c r="I175" s="18" t="str">
        <f t="shared" si="2"/>
        <v>14969a-Avg</v>
      </c>
    </row>
    <row r="176" spans="1:10">
      <c r="A176" s="17">
        <v>14972</v>
      </c>
      <c r="B176" t="s">
        <v>409</v>
      </c>
      <c r="D176">
        <v>93.578000000000003</v>
      </c>
      <c r="E176">
        <v>2.609</v>
      </c>
      <c r="F176">
        <v>2.484</v>
      </c>
      <c r="I176" s="18" t="str">
        <f t="shared" si="2"/>
        <v>14972</v>
      </c>
      <c r="J176" t="s">
        <v>695</v>
      </c>
    </row>
    <row r="177" spans="1:10">
      <c r="A177" s="17" t="s">
        <v>538</v>
      </c>
      <c r="B177" t="s">
        <v>409</v>
      </c>
      <c r="D177">
        <v>94.53</v>
      </c>
      <c r="E177">
        <v>2.6280000000000001</v>
      </c>
      <c r="F177">
        <v>2.5049999999999999</v>
      </c>
      <c r="I177" s="18" t="str">
        <f t="shared" si="2"/>
        <v>14972-2</v>
      </c>
      <c r="J177" t="s">
        <v>695</v>
      </c>
    </row>
    <row r="178" spans="1:10">
      <c r="A178" s="17" t="s">
        <v>539</v>
      </c>
      <c r="B178" t="s">
        <v>409</v>
      </c>
      <c r="D178">
        <v>94.698999999999998</v>
      </c>
      <c r="E178">
        <v>2.6440000000000001</v>
      </c>
      <c r="F178">
        <v>2.5150000000000001</v>
      </c>
      <c r="I178" s="18" t="str">
        <f t="shared" si="2"/>
        <v>14972-3</v>
      </c>
      <c r="J178" t="s">
        <v>695</v>
      </c>
    </row>
    <row r="179" spans="1:10">
      <c r="A179" t="s">
        <v>540</v>
      </c>
      <c r="B179" t="s">
        <v>411</v>
      </c>
      <c r="D179">
        <v>94.269000000000005</v>
      </c>
      <c r="E179">
        <v>2.6269999999999998</v>
      </c>
      <c r="F179">
        <v>2.5009999999999999</v>
      </c>
      <c r="G179">
        <v>-0.94099999999999995</v>
      </c>
      <c r="H179" t="s">
        <v>412</v>
      </c>
      <c r="I179" s="18" t="str">
        <f t="shared" si="2"/>
        <v>14972-Avg</v>
      </c>
    </row>
    <row r="180" spans="1:10">
      <c r="A180" s="17" t="s">
        <v>541</v>
      </c>
      <c r="B180" t="s">
        <v>409</v>
      </c>
      <c r="D180">
        <v>94.753</v>
      </c>
      <c r="E180">
        <v>7.0739999999999998</v>
      </c>
      <c r="F180">
        <v>7.1139999999999999</v>
      </c>
      <c r="I180" s="18" t="str">
        <f t="shared" si="2"/>
        <v>14972a</v>
      </c>
      <c r="J180" t="s">
        <v>695</v>
      </c>
    </row>
    <row r="181" spans="1:10">
      <c r="A181" s="17" t="s">
        <v>542</v>
      </c>
      <c r="B181" t="s">
        <v>409</v>
      </c>
      <c r="D181">
        <v>94.745999999999995</v>
      </c>
      <c r="E181">
        <v>7.1470000000000002</v>
      </c>
      <c r="F181">
        <v>7.1950000000000003</v>
      </c>
      <c r="I181" s="18" t="str">
        <f t="shared" si="2"/>
        <v>14972a-2</v>
      </c>
      <c r="J181" t="s">
        <v>695</v>
      </c>
    </row>
    <row r="182" spans="1:10">
      <c r="A182" s="17" t="s">
        <v>543</v>
      </c>
      <c r="B182" t="s">
        <v>409</v>
      </c>
      <c r="D182">
        <v>94.754000000000005</v>
      </c>
      <c r="E182">
        <v>7.22</v>
      </c>
      <c r="F182">
        <v>7.2690000000000001</v>
      </c>
      <c r="I182" s="18" t="str">
        <f t="shared" si="2"/>
        <v>14972a-3</v>
      </c>
      <c r="J182" t="s">
        <v>695</v>
      </c>
    </row>
    <row r="183" spans="1:10">
      <c r="A183" t="s">
        <v>544</v>
      </c>
      <c r="B183" t="s">
        <v>411</v>
      </c>
      <c r="D183">
        <v>94.751000000000005</v>
      </c>
      <c r="E183">
        <v>7.1470000000000002</v>
      </c>
      <c r="F183">
        <v>7.1920000000000002</v>
      </c>
      <c r="G183">
        <v>-1.0629999999999999</v>
      </c>
      <c r="H183" t="s">
        <v>412</v>
      </c>
      <c r="I183" s="18" t="str">
        <f t="shared" si="2"/>
        <v>14972a-Avg</v>
      </c>
    </row>
    <row r="184" spans="1:10">
      <c r="A184" s="17">
        <v>14973</v>
      </c>
      <c r="B184" t="s">
        <v>409</v>
      </c>
      <c r="D184">
        <v>94.289000000000001</v>
      </c>
      <c r="E184">
        <v>1.1890000000000001</v>
      </c>
      <c r="F184">
        <v>1.111</v>
      </c>
      <c r="I184" s="18" t="str">
        <f t="shared" si="2"/>
        <v>14973</v>
      </c>
      <c r="J184" t="s">
        <v>695</v>
      </c>
    </row>
    <row r="185" spans="1:10">
      <c r="A185" s="17" t="s">
        <v>545</v>
      </c>
      <c r="B185" t="s">
        <v>409</v>
      </c>
      <c r="D185">
        <v>94.364999999999995</v>
      </c>
      <c r="E185">
        <v>1.1919999999999999</v>
      </c>
      <c r="F185">
        <v>1.1120000000000001</v>
      </c>
      <c r="I185" s="18" t="str">
        <f t="shared" si="2"/>
        <v>14973-2</v>
      </c>
      <c r="J185" t="s">
        <v>695</v>
      </c>
    </row>
    <row r="186" spans="1:10">
      <c r="A186" s="17" t="s">
        <v>546</v>
      </c>
      <c r="B186" t="s">
        <v>409</v>
      </c>
      <c r="D186">
        <v>94.376999999999995</v>
      </c>
      <c r="E186">
        <v>1.1950000000000001</v>
      </c>
      <c r="F186">
        <v>1.1140000000000001</v>
      </c>
      <c r="I186" s="18" t="str">
        <f t="shared" si="2"/>
        <v>14973-3</v>
      </c>
      <c r="J186" t="s">
        <v>695</v>
      </c>
    </row>
    <row r="187" spans="1:10">
      <c r="A187" t="s">
        <v>547</v>
      </c>
      <c r="B187" t="s">
        <v>411</v>
      </c>
      <c r="D187">
        <v>94.343999999999994</v>
      </c>
      <c r="E187">
        <v>1.1919999999999999</v>
      </c>
      <c r="F187">
        <v>1.1120000000000001</v>
      </c>
      <c r="G187">
        <v>-1.0049999999999999</v>
      </c>
      <c r="H187" t="s">
        <v>412</v>
      </c>
      <c r="I187" s="18" t="str">
        <f t="shared" si="2"/>
        <v>14973-Avg</v>
      </c>
    </row>
    <row r="188" spans="1:10">
      <c r="A188" s="17" t="s">
        <v>548</v>
      </c>
      <c r="B188" t="s">
        <v>409</v>
      </c>
      <c r="D188">
        <v>94.159000000000006</v>
      </c>
      <c r="E188">
        <v>4.0179999999999998</v>
      </c>
      <c r="F188">
        <v>4.03</v>
      </c>
      <c r="I188" s="18" t="str">
        <f t="shared" si="2"/>
        <v>14973A</v>
      </c>
      <c r="J188" t="s">
        <v>695</v>
      </c>
    </row>
    <row r="189" spans="1:10">
      <c r="A189" s="17" t="s">
        <v>549</v>
      </c>
      <c r="B189" t="s">
        <v>409</v>
      </c>
      <c r="D189">
        <v>94.153999999999996</v>
      </c>
      <c r="E189">
        <v>4.077</v>
      </c>
      <c r="F189">
        <v>4.0910000000000002</v>
      </c>
      <c r="I189" s="18" t="str">
        <f t="shared" si="2"/>
        <v>14973A-2</v>
      </c>
      <c r="J189" t="s">
        <v>695</v>
      </c>
    </row>
    <row r="190" spans="1:10">
      <c r="A190" s="17" t="s">
        <v>550</v>
      </c>
      <c r="B190" t="s">
        <v>409</v>
      </c>
      <c r="D190">
        <v>94.16</v>
      </c>
      <c r="E190">
        <v>4.1340000000000003</v>
      </c>
      <c r="F190">
        <v>4.1500000000000004</v>
      </c>
      <c r="I190" s="18" t="str">
        <f t="shared" si="2"/>
        <v>14973A-3</v>
      </c>
      <c r="J190" t="s">
        <v>695</v>
      </c>
    </row>
    <row r="191" spans="1:10">
      <c r="A191" t="s">
        <v>551</v>
      </c>
      <c r="B191" t="s">
        <v>411</v>
      </c>
      <c r="D191">
        <v>94.158000000000001</v>
      </c>
      <c r="E191">
        <v>4.0759999999999996</v>
      </c>
      <c r="F191">
        <v>4.09</v>
      </c>
      <c r="G191">
        <v>-1.0620000000000001</v>
      </c>
      <c r="H191" t="s">
        <v>412</v>
      </c>
      <c r="I191" s="18" t="str">
        <f t="shared" si="2"/>
        <v>14973A-Avg</v>
      </c>
    </row>
    <row r="192" spans="1:10">
      <c r="A192" s="17">
        <v>14970</v>
      </c>
      <c r="B192" t="s">
        <v>409</v>
      </c>
      <c r="D192">
        <v>94.757000000000005</v>
      </c>
      <c r="E192">
        <v>0.99299999999999999</v>
      </c>
      <c r="F192">
        <v>0.92500000000000004</v>
      </c>
      <c r="I192" s="18" t="str">
        <f t="shared" si="2"/>
        <v>14970</v>
      </c>
      <c r="J192" t="s">
        <v>695</v>
      </c>
    </row>
    <row r="193" spans="1:10">
      <c r="A193" s="17" t="s">
        <v>552</v>
      </c>
      <c r="B193" t="s">
        <v>409</v>
      </c>
      <c r="D193">
        <v>94.781000000000006</v>
      </c>
      <c r="E193">
        <v>0.995</v>
      </c>
      <c r="F193">
        <v>0.92600000000000005</v>
      </c>
      <c r="I193" s="18" t="str">
        <f t="shared" si="2"/>
        <v>14970-2</v>
      </c>
      <c r="J193" t="s">
        <v>695</v>
      </c>
    </row>
    <row r="194" spans="1:10">
      <c r="A194" s="17" t="s">
        <v>553</v>
      </c>
      <c r="B194" t="s">
        <v>409</v>
      </c>
      <c r="D194">
        <v>94.777000000000001</v>
      </c>
      <c r="E194">
        <v>0.996</v>
      </c>
      <c r="F194">
        <v>0.92800000000000005</v>
      </c>
      <c r="I194" s="18" t="str">
        <f t="shared" si="2"/>
        <v>14970-3</v>
      </c>
      <c r="J194" t="s">
        <v>695</v>
      </c>
    </row>
    <row r="195" spans="1:10">
      <c r="A195" t="s">
        <v>554</v>
      </c>
      <c r="B195" t="s">
        <v>411</v>
      </c>
      <c r="D195">
        <v>94.772000000000006</v>
      </c>
      <c r="E195">
        <v>0.995</v>
      </c>
      <c r="F195">
        <v>0.92600000000000005</v>
      </c>
      <c r="G195">
        <v>-1.0229999999999999</v>
      </c>
      <c r="H195" t="s">
        <v>412</v>
      </c>
      <c r="I195" s="18" t="str">
        <f t="shared" si="2"/>
        <v>14970-Avg</v>
      </c>
    </row>
    <row r="196" spans="1:10">
      <c r="A196" s="17" t="s">
        <v>555</v>
      </c>
      <c r="B196" t="s">
        <v>409</v>
      </c>
      <c r="D196">
        <v>94.463999999999999</v>
      </c>
      <c r="E196">
        <v>3.8239999999999998</v>
      </c>
      <c r="F196">
        <v>3.859</v>
      </c>
      <c r="I196" s="18" t="str">
        <f t="shared" si="2"/>
        <v>14970a</v>
      </c>
      <c r="J196" t="s">
        <v>695</v>
      </c>
    </row>
    <row r="197" spans="1:10">
      <c r="A197" s="17" t="s">
        <v>556</v>
      </c>
      <c r="B197" t="s">
        <v>409</v>
      </c>
      <c r="D197">
        <v>94.453000000000003</v>
      </c>
      <c r="E197">
        <v>3.859</v>
      </c>
      <c r="F197">
        <v>3.8969999999999998</v>
      </c>
      <c r="I197" s="18" t="str">
        <f t="shared" si="2"/>
        <v>14970a-2</v>
      </c>
      <c r="J197" t="s">
        <v>695</v>
      </c>
    </row>
    <row r="198" spans="1:10">
      <c r="A198" s="17" t="s">
        <v>557</v>
      </c>
      <c r="B198" t="s">
        <v>409</v>
      </c>
      <c r="D198">
        <v>94.471999999999994</v>
      </c>
      <c r="E198">
        <v>3.8940000000000001</v>
      </c>
      <c r="F198">
        <v>3.9350000000000001</v>
      </c>
      <c r="I198" s="18" t="str">
        <f t="shared" si="2"/>
        <v>14970a-3</v>
      </c>
      <c r="J198" t="s">
        <v>695</v>
      </c>
    </row>
    <row r="199" spans="1:10">
      <c r="A199" t="s">
        <v>558</v>
      </c>
      <c r="B199" t="s">
        <v>411</v>
      </c>
      <c r="D199">
        <v>94.462999999999994</v>
      </c>
      <c r="E199">
        <v>3.859</v>
      </c>
      <c r="F199">
        <v>3.8969999999999998</v>
      </c>
      <c r="G199">
        <v>-1.091</v>
      </c>
      <c r="H199" t="s">
        <v>412</v>
      </c>
      <c r="I199" s="18" t="str">
        <f t="shared" si="2"/>
        <v>14970a-Avg</v>
      </c>
    </row>
    <row r="200" spans="1:10">
      <c r="A200" s="17" t="s">
        <v>690</v>
      </c>
      <c r="B200" t="s">
        <v>409</v>
      </c>
      <c r="D200">
        <v>94.882000000000005</v>
      </c>
      <c r="E200">
        <v>0.79700000000000004</v>
      </c>
      <c r="F200">
        <v>0.746</v>
      </c>
      <c r="I200" s="18" t="str">
        <f t="shared" si="2"/>
        <v>14971</v>
      </c>
      <c r="J200" t="s">
        <v>695</v>
      </c>
    </row>
    <row r="201" spans="1:10">
      <c r="A201" s="17" t="s">
        <v>559</v>
      </c>
      <c r="B201" t="s">
        <v>409</v>
      </c>
      <c r="D201">
        <v>94.903999999999996</v>
      </c>
      <c r="E201">
        <v>0.79800000000000004</v>
      </c>
      <c r="F201">
        <v>0.746</v>
      </c>
      <c r="I201" s="18" t="str">
        <f t="shared" ref="I201:I264" si="3">IF(ISNUMBER(A201)=TRUE,TEXT(A201,0),A201)</f>
        <v>14971-2</v>
      </c>
      <c r="J201" t="s">
        <v>695</v>
      </c>
    </row>
    <row r="202" spans="1:10">
      <c r="A202" s="17" t="s">
        <v>560</v>
      </c>
      <c r="B202" t="s">
        <v>409</v>
      </c>
      <c r="D202">
        <v>93.97</v>
      </c>
      <c r="E202">
        <v>0.79800000000000004</v>
      </c>
      <c r="F202">
        <v>0.746</v>
      </c>
      <c r="I202" s="18" t="str">
        <f t="shared" si="3"/>
        <v>14971-3</v>
      </c>
      <c r="J202" t="s">
        <v>695</v>
      </c>
    </row>
    <row r="203" spans="1:10">
      <c r="A203" t="s">
        <v>561</v>
      </c>
      <c r="B203" t="s">
        <v>411</v>
      </c>
      <c r="D203">
        <v>94.584999999999994</v>
      </c>
      <c r="E203">
        <v>0.79800000000000004</v>
      </c>
      <c r="F203">
        <v>0.746</v>
      </c>
      <c r="G203">
        <v>-1.04</v>
      </c>
      <c r="H203" t="s">
        <v>412</v>
      </c>
      <c r="I203" s="18" t="str">
        <f t="shared" si="3"/>
        <v>14971-Avg</v>
      </c>
    </row>
    <row r="204" spans="1:10">
      <c r="A204" s="17" t="s">
        <v>562</v>
      </c>
      <c r="B204" t="s">
        <v>409</v>
      </c>
      <c r="D204">
        <v>94.566000000000003</v>
      </c>
      <c r="E204">
        <v>2.9020000000000001</v>
      </c>
      <c r="F204">
        <v>2.9209999999999998</v>
      </c>
      <c r="I204" s="18" t="str">
        <f t="shared" si="3"/>
        <v>14971a</v>
      </c>
      <c r="J204" t="s">
        <v>695</v>
      </c>
    </row>
    <row r="205" spans="1:10">
      <c r="A205" s="17" t="s">
        <v>563</v>
      </c>
      <c r="B205" t="s">
        <v>409</v>
      </c>
      <c r="D205">
        <v>94.558999999999997</v>
      </c>
      <c r="E205">
        <v>2.9430000000000001</v>
      </c>
      <c r="F205">
        <v>2.9649999999999999</v>
      </c>
      <c r="I205" s="18" t="str">
        <f t="shared" si="3"/>
        <v>14971a-2</v>
      </c>
      <c r="J205" t="s">
        <v>695</v>
      </c>
    </row>
    <row r="206" spans="1:10">
      <c r="A206" s="17" t="s">
        <v>564</v>
      </c>
      <c r="B206" t="s">
        <v>409</v>
      </c>
      <c r="D206">
        <v>94.570999999999998</v>
      </c>
      <c r="E206">
        <v>2.9830000000000001</v>
      </c>
      <c r="F206">
        <v>3.008</v>
      </c>
      <c r="I206" s="18" t="str">
        <f t="shared" si="3"/>
        <v>14971a-3</v>
      </c>
      <c r="J206" t="s">
        <v>695</v>
      </c>
    </row>
    <row r="207" spans="1:10">
      <c r="A207" t="s">
        <v>565</v>
      </c>
      <c r="B207" t="s">
        <v>411</v>
      </c>
      <c r="D207">
        <v>94.564999999999998</v>
      </c>
      <c r="E207">
        <v>2.9430000000000001</v>
      </c>
      <c r="F207">
        <v>2.964</v>
      </c>
      <c r="G207">
        <v>-1.0860000000000001</v>
      </c>
      <c r="H207" t="s">
        <v>412</v>
      </c>
      <c r="I207" s="18" t="str">
        <f t="shared" si="3"/>
        <v>14971a-Avg</v>
      </c>
    </row>
    <row r="208" spans="1:10">
      <c r="A208" s="21" t="s">
        <v>691</v>
      </c>
      <c r="B208" t="s">
        <v>409</v>
      </c>
      <c r="D208">
        <v>96.393000000000001</v>
      </c>
      <c r="E208">
        <v>78.522999999999996</v>
      </c>
      <c r="F208">
        <v>78.337000000000003</v>
      </c>
      <c r="I208" s="18" t="str">
        <f t="shared" si="3"/>
        <v>15000</v>
      </c>
      <c r="J208" t="s">
        <v>695</v>
      </c>
    </row>
    <row r="209" spans="1:10">
      <c r="A209" s="21" t="s">
        <v>692</v>
      </c>
      <c r="B209" t="s">
        <v>409</v>
      </c>
      <c r="D209">
        <v>96.561999999999998</v>
      </c>
      <c r="E209">
        <v>78.537000000000006</v>
      </c>
      <c r="F209">
        <v>78.346000000000004</v>
      </c>
      <c r="I209" s="18" t="str">
        <f t="shared" si="3"/>
        <v>15000-2</v>
      </c>
      <c r="J209" t="s">
        <v>695</v>
      </c>
    </row>
    <row r="210" spans="1:10">
      <c r="A210" s="21" t="s">
        <v>693</v>
      </c>
      <c r="B210" t="s">
        <v>409</v>
      </c>
      <c r="D210">
        <v>96.555999999999997</v>
      </c>
      <c r="E210">
        <v>78.558000000000007</v>
      </c>
      <c r="F210">
        <v>78.372</v>
      </c>
      <c r="I210" s="18" t="str">
        <f t="shared" si="3"/>
        <v>15000-3</v>
      </c>
      <c r="J210" t="s">
        <v>695</v>
      </c>
    </row>
    <row r="211" spans="1:10">
      <c r="A211" t="s">
        <v>566</v>
      </c>
      <c r="B211" t="s">
        <v>411</v>
      </c>
      <c r="D211">
        <v>96.504000000000005</v>
      </c>
      <c r="E211">
        <v>78.540000000000006</v>
      </c>
      <c r="F211">
        <v>78.352000000000004</v>
      </c>
      <c r="G211">
        <v>-2.3E-2</v>
      </c>
      <c r="H211" t="s">
        <v>412</v>
      </c>
      <c r="I211" s="18" t="str">
        <f t="shared" si="3"/>
        <v>10500-Avg</v>
      </c>
    </row>
    <row r="212" spans="1:10">
      <c r="A212" s="17" t="s">
        <v>567</v>
      </c>
      <c r="B212" t="s">
        <v>409</v>
      </c>
      <c r="D212">
        <v>96.338999999999999</v>
      </c>
      <c r="E212">
        <v>84.132000000000005</v>
      </c>
      <c r="F212">
        <v>84.257999999999996</v>
      </c>
      <c r="I212" s="18" t="str">
        <f t="shared" si="3"/>
        <v>15000a</v>
      </c>
      <c r="J212" t="s">
        <v>695</v>
      </c>
    </row>
    <row r="213" spans="1:10">
      <c r="A213" s="17" t="s">
        <v>568</v>
      </c>
      <c r="B213" t="s">
        <v>409</v>
      </c>
      <c r="D213">
        <v>96.308999999999997</v>
      </c>
      <c r="E213">
        <v>84.164000000000001</v>
      </c>
      <c r="F213">
        <v>84.293000000000006</v>
      </c>
      <c r="I213" s="18" t="str">
        <f t="shared" si="3"/>
        <v>15000a-2</v>
      </c>
      <c r="J213" t="s">
        <v>695</v>
      </c>
    </row>
    <row r="214" spans="1:10">
      <c r="A214" s="17" t="s">
        <v>569</v>
      </c>
      <c r="B214" t="s">
        <v>409</v>
      </c>
      <c r="D214">
        <v>96.346999999999994</v>
      </c>
      <c r="E214">
        <v>84.215000000000003</v>
      </c>
      <c r="F214">
        <v>84.343000000000004</v>
      </c>
      <c r="I214" s="18" t="str">
        <f t="shared" si="3"/>
        <v>15000a-3</v>
      </c>
      <c r="J214" t="s">
        <v>695</v>
      </c>
    </row>
    <row r="215" spans="1:10">
      <c r="A215" t="s">
        <v>570</v>
      </c>
      <c r="B215" t="s">
        <v>411</v>
      </c>
      <c r="D215">
        <v>96.331999999999994</v>
      </c>
      <c r="E215">
        <v>84.171000000000006</v>
      </c>
      <c r="F215">
        <v>84.298000000000002</v>
      </c>
      <c r="G215">
        <v>-0.26700000000000002</v>
      </c>
      <c r="H215" t="s">
        <v>412</v>
      </c>
      <c r="I215" s="18" t="str">
        <f t="shared" si="3"/>
        <v>15000a-Avg</v>
      </c>
    </row>
    <row r="216" spans="1:10">
      <c r="A216" s="17">
        <v>14980</v>
      </c>
      <c r="B216" t="s">
        <v>409</v>
      </c>
      <c r="D216">
        <v>96.97</v>
      </c>
      <c r="E216">
        <v>88.38</v>
      </c>
      <c r="F216">
        <v>88.492999999999995</v>
      </c>
      <c r="I216" s="18" t="str">
        <f t="shared" si="3"/>
        <v>14980</v>
      </c>
      <c r="J216" t="s">
        <v>695</v>
      </c>
    </row>
    <row r="217" spans="1:10">
      <c r="A217" s="17" t="s">
        <v>571</v>
      </c>
      <c r="B217" t="s">
        <v>409</v>
      </c>
      <c r="D217">
        <v>96.98</v>
      </c>
      <c r="E217">
        <v>88.578999999999994</v>
      </c>
      <c r="F217">
        <v>88.480999999999995</v>
      </c>
      <c r="I217" s="18" t="str">
        <f t="shared" si="3"/>
        <v>14980-2</v>
      </c>
      <c r="J217" t="s">
        <v>695</v>
      </c>
    </row>
    <row r="218" spans="1:10">
      <c r="A218" s="17" t="s">
        <v>572</v>
      </c>
      <c r="B218" t="s">
        <v>409</v>
      </c>
      <c r="D218">
        <v>96.971000000000004</v>
      </c>
      <c r="E218">
        <v>88.576999999999998</v>
      </c>
      <c r="F218">
        <v>88.477000000000004</v>
      </c>
      <c r="I218" s="18" t="str">
        <f t="shared" si="3"/>
        <v>14980-3</v>
      </c>
      <c r="J218" t="s">
        <v>695</v>
      </c>
    </row>
    <row r="219" spans="1:10">
      <c r="A219" t="s">
        <v>573</v>
      </c>
      <c r="B219" t="s">
        <v>411</v>
      </c>
      <c r="D219">
        <v>96.974000000000004</v>
      </c>
      <c r="E219">
        <v>88.512</v>
      </c>
      <c r="F219">
        <v>88.483999999999995</v>
      </c>
      <c r="G219">
        <v>-7.0000000000000007E-2</v>
      </c>
      <c r="H219" t="s">
        <v>412</v>
      </c>
      <c r="I219" s="18" t="str">
        <f t="shared" si="3"/>
        <v>14980-Avg</v>
      </c>
    </row>
    <row r="220" spans="1:10">
      <c r="A220" s="17" t="s">
        <v>574</v>
      </c>
      <c r="B220" t="s">
        <v>409</v>
      </c>
      <c r="D220">
        <v>96.635000000000005</v>
      </c>
      <c r="E220">
        <v>91.715999999999994</v>
      </c>
      <c r="F220">
        <v>91.792000000000002</v>
      </c>
      <c r="I220" s="18" t="str">
        <f t="shared" si="3"/>
        <v>14980a</v>
      </c>
      <c r="J220" t="s">
        <v>695</v>
      </c>
    </row>
    <row r="221" spans="1:10">
      <c r="A221" s="17" t="s">
        <v>575</v>
      </c>
      <c r="B221" t="s">
        <v>409</v>
      </c>
      <c r="D221">
        <v>96.632000000000005</v>
      </c>
      <c r="E221">
        <v>91.721999999999994</v>
      </c>
      <c r="F221">
        <v>91.784999999999997</v>
      </c>
      <c r="I221" s="18" t="str">
        <f t="shared" si="3"/>
        <v>14980a-2</v>
      </c>
      <c r="J221" t="s">
        <v>695</v>
      </c>
    </row>
    <row r="222" spans="1:10">
      <c r="A222" s="17" t="s">
        <v>576</v>
      </c>
      <c r="B222" t="s">
        <v>409</v>
      </c>
      <c r="D222">
        <v>96.688999999999993</v>
      </c>
      <c r="E222">
        <v>91.747</v>
      </c>
      <c r="F222">
        <v>91.814999999999998</v>
      </c>
      <c r="I222" s="18" t="str">
        <f t="shared" si="3"/>
        <v>14980a-3</v>
      </c>
      <c r="J222" t="s">
        <v>695</v>
      </c>
    </row>
    <row r="223" spans="1:10">
      <c r="A223" t="s">
        <v>577</v>
      </c>
      <c r="B223" t="s">
        <v>411</v>
      </c>
      <c r="D223">
        <v>96.652000000000001</v>
      </c>
      <c r="E223">
        <v>91.727999999999994</v>
      </c>
      <c r="F223">
        <v>91.796999999999997</v>
      </c>
      <c r="G223">
        <v>-0.126</v>
      </c>
      <c r="H223" t="s">
        <v>412</v>
      </c>
      <c r="I223" s="18" t="str">
        <f t="shared" si="3"/>
        <v>14980a-Avg</v>
      </c>
    </row>
    <row r="224" spans="1:10">
      <c r="A224" s="17" t="s">
        <v>1</v>
      </c>
      <c r="B224" t="s">
        <v>405</v>
      </c>
      <c r="C224" t="s">
        <v>406</v>
      </c>
      <c r="D224" t="s">
        <v>407</v>
      </c>
      <c r="E224" t="s">
        <v>3</v>
      </c>
      <c r="F224" t="s">
        <v>4</v>
      </c>
      <c r="G224" t="s">
        <v>5</v>
      </c>
      <c r="H224" t="s">
        <v>6</v>
      </c>
      <c r="I224" s="18" t="str">
        <f t="shared" si="3"/>
        <v>Sample ID</v>
      </c>
    </row>
    <row r="225" spans="1:10">
      <c r="A225" s="17">
        <v>14949</v>
      </c>
      <c r="B225" t="s">
        <v>409</v>
      </c>
      <c r="D225">
        <v>95.593000000000004</v>
      </c>
      <c r="E225">
        <v>60.02</v>
      </c>
      <c r="F225">
        <v>59.764000000000003</v>
      </c>
      <c r="I225" s="18" t="str">
        <f t="shared" si="3"/>
        <v>14949</v>
      </c>
      <c r="J225" t="s">
        <v>695</v>
      </c>
    </row>
    <row r="226" spans="1:10">
      <c r="A226" s="17" t="s">
        <v>434</v>
      </c>
      <c r="B226" t="s">
        <v>409</v>
      </c>
      <c r="D226">
        <v>95.674000000000007</v>
      </c>
      <c r="E226">
        <v>60.052</v>
      </c>
      <c r="F226">
        <v>59.784999999999997</v>
      </c>
      <c r="I226" s="18" t="str">
        <f t="shared" si="3"/>
        <v>14949-2</v>
      </c>
      <c r="J226" t="s">
        <v>695</v>
      </c>
    </row>
    <row r="227" spans="1:10">
      <c r="A227" s="17" t="s">
        <v>435</v>
      </c>
      <c r="B227" t="s">
        <v>409</v>
      </c>
      <c r="D227">
        <v>95.748999999999995</v>
      </c>
      <c r="E227">
        <v>60.121000000000002</v>
      </c>
      <c r="F227">
        <v>59.845999999999997</v>
      </c>
      <c r="I227" s="18" t="str">
        <f t="shared" si="3"/>
        <v>14949-3</v>
      </c>
      <c r="J227" t="s">
        <v>695</v>
      </c>
    </row>
    <row r="228" spans="1:10">
      <c r="A228" t="s">
        <v>436</v>
      </c>
      <c r="B228" t="s">
        <v>411</v>
      </c>
      <c r="D228">
        <v>95.671999999999997</v>
      </c>
      <c r="E228">
        <v>60.064999999999998</v>
      </c>
      <c r="F228">
        <v>59.798999999999999</v>
      </c>
      <c r="G228">
        <v>-0.151</v>
      </c>
      <c r="H228" t="s">
        <v>412</v>
      </c>
      <c r="I228" s="18" t="str">
        <f t="shared" si="3"/>
        <v>14949-Avg</v>
      </c>
    </row>
    <row r="229" spans="1:10">
      <c r="A229" s="17" t="s">
        <v>578</v>
      </c>
      <c r="B229" t="s">
        <v>409</v>
      </c>
      <c r="D229">
        <v>98.156999999999996</v>
      </c>
      <c r="E229">
        <v>70.528999999999996</v>
      </c>
      <c r="F229">
        <v>70.730999999999995</v>
      </c>
      <c r="I229" s="18" t="str">
        <f t="shared" si="3"/>
        <v>14949A</v>
      </c>
      <c r="J229" t="s">
        <v>695</v>
      </c>
    </row>
    <row r="230" spans="1:10">
      <c r="A230" s="17" t="s">
        <v>579</v>
      </c>
      <c r="B230" t="s">
        <v>409</v>
      </c>
      <c r="D230">
        <v>98.158000000000001</v>
      </c>
      <c r="E230">
        <v>70.597999999999999</v>
      </c>
      <c r="F230">
        <v>70.801000000000002</v>
      </c>
      <c r="I230" s="18" t="str">
        <f t="shared" si="3"/>
        <v>14949A-2</v>
      </c>
      <c r="J230" t="s">
        <v>695</v>
      </c>
    </row>
    <row r="231" spans="1:10">
      <c r="A231" s="17" t="s">
        <v>580</v>
      </c>
      <c r="B231" t="s">
        <v>409</v>
      </c>
      <c r="D231">
        <v>98.158000000000001</v>
      </c>
      <c r="E231">
        <v>70.641999999999996</v>
      </c>
      <c r="F231">
        <v>70.858999999999995</v>
      </c>
      <c r="I231" s="18" t="str">
        <f t="shared" si="3"/>
        <v>14949A-3</v>
      </c>
      <c r="J231" t="s">
        <v>695</v>
      </c>
    </row>
    <row r="232" spans="1:10">
      <c r="A232" t="s">
        <v>581</v>
      </c>
      <c r="B232" t="s">
        <v>411</v>
      </c>
      <c r="D232">
        <v>98.158000000000001</v>
      </c>
      <c r="E232">
        <v>70.59</v>
      </c>
      <c r="F232">
        <v>70.796999999999997</v>
      </c>
      <c r="G232">
        <v>-0.52500000000000002</v>
      </c>
      <c r="H232" t="s">
        <v>412</v>
      </c>
      <c r="I232" s="18" t="str">
        <f t="shared" si="3"/>
        <v>14949A-Avg</v>
      </c>
    </row>
    <row r="233" spans="1:10">
      <c r="A233" s="17">
        <v>14951</v>
      </c>
      <c r="B233" t="s">
        <v>409</v>
      </c>
      <c r="D233">
        <v>80.356999999999999</v>
      </c>
      <c r="E233">
        <v>3.5289999999999999</v>
      </c>
      <c r="F233">
        <v>3.3889999999999998</v>
      </c>
      <c r="I233" s="18" t="str">
        <f t="shared" si="3"/>
        <v>14951</v>
      </c>
      <c r="J233" t="s">
        <v>695</v>
      </c>
    </row>
    <row r="234" spans="1:10">
      <c r="A234" s="17" t="s">
        <v>582</v>
      </c>
      <c r="B234" t="s">
        <v>409</v>
      </c>
      <c r="D234">
        <v>81.058999999999997</v>
      </c>
      <c r="E234">
        <v>3.5510000000000002</v>
      </c>
      <c r="F234">
        <v>3.4089999999999998</v>
      </c>
      <c r="I234" s="18" t="str">
        <f t="shared" si="3"/>
        <v xml:space="preserve"> 14951-2</v>
      </c>
      <c r="J234" t="s">
        <v>695</v>
      </c>
    </row>
    <row r="235" spans="1:10">
      <c r="A235" s="17" t="s">
        <v>583</v>
      </c>
      <c r="B235" t="s">
        <v>409</v>
      </c>
      <c r="D235">
        <v>81.525999999999996</v>
      </c>
      <c r="E235">
        <v>3.5680000000000001</v>
      </c>
      <c r="F235">
        <v>3.4260000000000002</v>
      </c>
      <c r="I235" s="18" t="str">
        <f t="shared" si="3"/>
        <v xml:space="preserve"> 14951-3</v>
      </c>
      <c r="J235" t="s">
        <v>695</v>
      </c>
    </row>
    <row r="236" spans="1:10">
      <c r="A236" t="s">
        <v>584</v>
      </c>
      <c r="B236" t="s">
        <v>411</v>
      </c>
      <c r="D236">
        <v>80.980999999999995</v>
      </c>
      <c r="E236">
        <v>3.5489999999999999</v>
      </c>
      <c r="F236">
        <v>3.4079999999999999</v>
      </c>
      <c r="G236">
        <v>-0.76100000000000001</v>
      </c>
      <c r="H236" t="s">
        <v>412</v>
      </c>
      <c r="I236" s="18" t="str">
        <f t="shared" si="3"/>
        <v xml:space="preserve"> 14951-Avg</v>
      </c>
    </row>
    <row r="237" spans="1:10">
      <c r="A237" s="17" t="s">
        <v>404</v>
      </c>
      <c r="B237" t="s">
        <v>409</v>
      </c>
      <c r="D237">
        <v>87.405000000000001</v>
      </c>
      <c r="E237">
        <v>10.01</v>
      </c>
      <c r="F237">
        <v>10.122999999999999</v>
      </c>
      <c r="I237" s="18" t="str">
        <f t="shared" si="3"/>
        <v>14951A</v>
      </c>
      <c r="J237" t="s">
        <v>695</v>
      </c>
    </row>
    <row r="238" spans="1:10">
      <c r="A238" s="17" t="s">
        <v>585</v>
      </c>
      <c r="B238" t="s">
        <v>409</v>
      </c>
      <c r="D238">
        <v>87.427999999999997</v>
      </c>
      <c r="E238">
        <v>10.098000000000001</v>
      </c>
      <c r="F238">
        <v>10.211</v>
      </c>
      <c r="I238" s="18" t="str">
        <f t="shared" si="3"/>
        <v>14951A-2</v>
      </c>
      <c r="J238" t="s">
        <v>695</v>
      </c>
    </row>
    <row r="239" spans="1:10">
      <c r="A239" s="17" t="s">
        <v>586</v>
      </c>
      <c r="B239" t="s">
        <v>409</v>
      </c>
      <c r="D239">
        <v>87.510999999999996</v>
      </c>
      <c r="E239">
        <v>10.191000000000001</v>
      </c>
      <c r="F239">
        <v>10.313000000000001</v>
      </c>
      <c r="I239" s="18" t="str">
        <f t="shared" si="3"/>
        <v>14951A-3</v>
      </c>
      <c r="J239" t="s">
        <v>695</v>
      </c>
    </row>
    <row r="240" spans="1:10">
      <c r="A240" t="s">
        <v>587</v>
      </c>
      <c r="B240" t="s">
        <v>411</v>
      </c>
      <c r="D240">
        <v>87.447999999999993</v>
      </c>
      <c r="E240">
        <v>10.1</v>
      </c>
      <c r="F240">
        <v>10.215999999999999</v>
      </c>
      <c r="G240">
        <v>-1.014</v>
      </c>
      <c r="H240" t="s">
        <v>412</v>
      </c>
      <c r="I240" s="18" t="str">
        <f t="shared" si="3"/>
        <v>14951A-Avg</v>
      </c>
    </row>
    <row r="241" spans="1:10">
      <c r="A241" s="17">
        <v>14959</v>
      </c>
      <c r="B241" t="s">
        <v>409</v>
      </c>
      <c r="D241">
        <v>75.691000000000003</v>
      </c>
      <c r="E241">
        <v>1.147</v>
      </c>
      <c r="F241">
        <v>1.091</v>
      </c>
      <c r="I241" s="18" t="str">
        <f t="shared" si="3"/>
        <v>14959</v>
      </c>
      <c r="J241" t="s">
        <v>695</v>
      </c>
    </row>
    <row r="242" spans="1:10">
      <c r="A242" s="17" t="s">
        <v>96</v>
      </c>
      <c r="B242" t="s">
        <v>409</v>
      </c>
      <c r="D242">
        <v>76.099000000000004</v>
      </c>
      <c r="E242">
        <v>1.1579999999999999</v>
      </c>
      <c r="F242">
        <v>1.1020000000000001</v>
      </c>
      <c r="I242" s="18" t="str">
        <f t="shared" si="3"/>
        <v>14959-2</v>
      </c>
      <c r="J242" t="s">
        <v>695</v>
      </c>
    </row>
    <row r="243" spans="1:10">
      <c r="A243" s="17" t="s">
        <v>97</v>
      </c>
      <c r="B243" t="s">
        <v>409</v>
      </c>
      <c r="D243">
        <v>76.227000000000004</v>
      </c>
      <c r="E243">
        <v>1.1659999999999999</v>
      </c>
      <c r="F243">
        <v>1.109</v>
      </c>
      <c r="I243" s="18" t="str">
        <f t="shared" si="3"/>
        <v>14959-3</v>
      </c>
      <c r="J243" t="s">
        <v>695</v>
      </c>
    </row>
    <row r="244" spans="1:10">
      <c r="A244" t="s">
        <v>588</v>
      </c>
      <c r="B244" t="s">
        <v>411</v>
      </c>
      <c r="D244">
        <v>76.006</v>
      </c>
      <c r="E244">
        <v>1.157</v>
      </c>
      <c r="F244">
        <v>1.101</v>
      </c>
      <c r="G244">
        <v>-0.81499999999999995</v>
      </c>
      <c r="H244" t="s">
        <v>412</v>
      </c>
      <c r="I244" s="18" t="str">
        <f t="shared" si="3"/>
        <v>14959-Avg</v>
      </c>
    </row>
    <row r="245" spans="1:10">
      <c r="A245" s="17" t="s">
        <v>98</v>
      </c>
      <c r="B245" t="s">
        <v>409</v>
      </c>
      <c r="D245">
        <v>86.248999999999995</v>
      </c>
      <c r="E245">
        <v>5.5970000000000004</v>
      </c>
      <c r="F245">
        <v>5.702</v>
      </c>
      <c r="I245" s="18" t="str">
        <f t="shared" si="3"/>
        <v>14959A</v>
      </c>
      <c r="J245" t="s">
        <v>695</v>
      </c>
    </row>
    <row r="246" spans="1:10">
      <c r="A246" s="17" t="s">
        <v>99</v>
      </c>
      <c r="B246" t="s">
        <v>409</v>
      </c>
      <c r="D246">
        <v>86.278000000000006</v>
      </c>
      <c r="E246">
        <v>5.6369999999999996</v>
      </c>
      <c r="F246">
        <v>5.7460000000000004</v>
      </c>
      <c r="I246" s="18" t="str">
        <f t="shared" si="3"/>
        <v>14959A-2</v>
      </c>
      <c r="J246" t="s">
        <v>695</v>
      </c>
    </row>
    <row r="247" spans="1:10">
      <c r="A247" s="17" t="s">
        <v>100</v>
      </c>
      <c r="B247" t="s">
        <v>409</v>
      </c>
      <c r="D247">
        <v>86.33</v>
      </c>
      <c r="E247">
        <v>5.6760000000000002</v>
      </c>
      <c r="F247">
        <v>5.7880000000000003</v>
      </c>
      <c r="I247" s="18" t="str">
        <f t="shared" si="3"/>
        <v>14959A-3</v>
      </c>
      <c r="J247" t="s">
        <v>695</v>
      </c>
    </row>
    <row r="248" spans="1:10">
      <c r="A248" t="s">
        <v>589</v>
      </c>
      <c r="B248" t="s">
        <v>411</v>
      </c>
      <c r="D248">
        <v>86.284999999999997</v>
      </c>
      <c r="E248">
        <v>5.6369999999999996</v>
      </c>
      <c r="F248">
        <v>5.7450000000000001</v>
      </c>
      <c r="G248">
        <v>-1.0449999999999999</v>
      </c>
      <c r="H248" t="s">
        <v>412</v>
      </c>
      <c r="I248" s="18" t="str">
        <f t="shared" si="3"/>
        <v>14959A-Avg</v>
      </c>
    </row>
    <row r="249" spans="1:10">
      <c r="A249" s="17">
        <v>14963</v>
      </c>
      <c r="B249" t="s">
        <v>409</v>
      </c>
      <c r="D249">
        <v>6.5439999999999996</v>
      </c>
      <c r="E249">
        <v>0.71299999999999997</v>
      </c>
      <c r="F249">
        <v>0.70499999999999996</v>
      </c>
      <c r="I249" s="18" t="str">
        <f t="shared" si="3"/>
        <v>14963</v>
      </c>
    </row>
    <row r="250" spans="1:10">
      <c r="A250" s="19" t="s">
        <v>590</v>
      </c>
      <c r="B250" s="1" t="s">
        <v>409</v>
      </c>
      <c r="C250" s="1"/>
      <c r="D250" s="1">
        <v>7.0039999999999996</v>
      </c>
      <c r="E250" s="1">
        <v>0.77200000000000002</v>
      </c>
      <c r="F250" s="1">
        <v>0.76400000000000001</v>
      </c>
      <c r="G250" s="1"/>
      <c r="H250" s="1"/>
      <c r="I250" s="18" t="str">
        <f t="shared" si="3"/>
        <v>14963-2</v>
      </c>
    </row>
    <row r="251" spans="1:10">
      <c r="A251" s="19" t="s">
        <v>591</v>
      </c>
      <c r="B251" s="1" t="s">
        <v>409</v>
      </c>
      <c r="C251" s="1"/>
      <c r="D251" s="1">
        <v>7.4809999999999999</v>
      </c>
      <c r="E251" s="1">
        <v>0.81599999999999995</v>
      </c>
      <c r="F251" s="1">
        <v>0.80600000000000005</v>
      </c>
      <c r="G251" s="1"/>
      <c r="H251" s="1"/>
      <c r="I251" s="18" t="str">
        <f t="shared" si="3"/>
        <v>14963-3</v>
      </c>
    </row>
    <row r="252" spans="1:10">
      <c r="A252" s="1" t="s">
        <v>592</v>
      </c>
      <c r="B252" s="1" t="s">
        <v>411</v>
      </c>
      <c r="C252" s="1"/>
      <c r="D252" s="1">
        <v>7.01</v>
      </c>
      <c r="E252" s="1">
        <v>0.76700000000000002</v>
      </c>
      <c r="F252" s="1">
        <v>0.75800000000000001</v>
      </c>
      <c r="G252" s="1">
        <v>-6.4000000000000001E-2</v>
      </c>
      <c r="H252" s="1" t="s">
        <v>412</v>
      </c>
      <c r="I252" s="18" t="str">
        <f t="shared" si="3"/>
        <v>14963-Avg</v>
      </c>
    </row>
    <row r="253" spans="1:10">
      <c r="A253" s="17" t="s">
        <v>593</v>
      </c>
      <c r="B253" s="1" t="s">
        <v>409</v>
      </c>
      <c r="C253" s="1"/>
      <c r="D253" s="1">
        <v>16.783000000000001</v>
      </c>
      <c r="E253" s="1">
        <v>1.8939999999999999</v>
      </c>
      <c r="F253" s="1">
        <v>1.883</v>
      </c>
      <c r="G253" s="1"/>
      <c r="H253" s="1"/>
      <c r="I253" s="18" t="str">
        <f t="shared" si="3"/>
        <v>14963A</v>
      </c>
    </row>
    <row r="254" spans="1:10">
      <c r="A254" s="22" t="s">
        <v>682</v>
      </c>
      <c r="B254" s="1" t="s">
        <v>409</v>
      </c>
      <c r="C254" s="1"/>
      <c r="D254" s="1">
        <v>17.207000000000001</v>
      </c>
      <c r="E254" s="1">
        <v>1.9390000000000001</v>
      </c>
      <c r="F254" s="1">
        <v>1.927</v>
      </c>
      <c r="G254" s="1"/>
      <c r="H254" s="1"/>
      <c r="I254" s="18" t="str">
        <f t="shared" si="3"/>
        <v>14963A-2</v>
      </c>
    </row>
    <row r="255" spans="1:10">
      <c r="A255" s="19" t="s">
        <v>594</v>
      </c>
      <c r="B255" s="1" t="s">
        <v>409</v>
      </c>
      <c r="C255" s="1"/>
      <c r="D255" s="1">
        <v>17.599</v>
      </c>
      <c r="E255" s="1">
        <v>1.9790000000000001</v>
      </c>
      <c r="F255" s="1">
        <v>1.968</v>
      </c>
      <c r="G255" s="1"/>
      <c r="H255" s="1"/>
      <c r="I255" s="18" t="str">
        <f t="shared" si="3"/>
        <v>14963A-3</v>
      </c>
    </row>
    <row r="256" spans="1:10">
      <c r="A256" s="1" t="s">
        <v>595</v>
      </c>
      <c r="B256" s="1" t="s">
        <v>411</v>
      </c>
      <c r="C256" s="1"/>
      <c r="D256" s="1">
        <v>17.196999999999999</v>
      </c>
      <c r="E256" s="1">
        <v>1.9370000000000001</v>
      </c>
      <c r="F256" s="1">
        <v>1.9259999999999999</v>
      </c>
      <c r="G256" s="1">
        <v>-0.16600000000000001</v>
      </c>
      <c r="H256" s="1" t="s">
        <v>412</v>
      </c>
      <c r="I256" s="18" t="str">
        <f t="shared" si="3"/>
        <v>14963A-Avg</v>
      </c>
    </row>
    <row r="257" spans="1:10">
      <c r="A257" s="17">
        <v>14981</v>
      </c>
      <c r="B257" t="s">
        <v>409</v>
      </c>
      <c r="D257">
        <v>96.756</v>
      </c>
      <c r="E257">
        <v>6.8150000000000004</v>
      </c>
      <c r="F257">
        <v>6.6669999999999998</v>
      </c>
      <c r="I257" s="18" t="str">
        <f t="shared" si="3"/>
        <v>14981</v>
      </c>
    </row>
    <row r="258" spans="1:10">
      <c r="A258" s="17" t="s">
        <v>61</v>
      </c>
      <c r="B258" t="s">
        <v>409</v>
      </c>
      <c r="D258">
        <v>96.451999999999998</v>
      </c>
      <c r="E258">
        <v>6.83</v>
      </c>
      <c r="F258">
        <v>6.657</v>
      </c>
      <c r="I258" s="18" t="str">
        <f t="shared" si="3"/>
        <v>14981-2</v>
      </c>
    </row>
    <row r="259" spans="1:10">
      <c r="A259" s="17" t="s">
        <v>62</v>
      </c>
      <c r="B259" t="s">
        <v>409</v>
      </c>
      <c r="D259">
        <v>96.900999999999996</v>
      </c>
      <c r="E259">
        <v>6.8330000000000002</v>
      </c>
      <c r="F259">
        <v>6.6760000000000002</v>
      </c>
      <c r="I259" s="18" t="str">
        <f t="shared" si="3"/>
        <v>14981-3</v>
      </c>
    </row>
    <row r="260" spans="1:10">
      <c r="A260" t="s">
        <v>596</v>
      </c>
      <c r="B260" t="s">
        <v>411</v>
      </c>
      <c r="D260">
        <v>96.703000000000003</v>
      </c>
      <c r="E260">
        <v>6.8259999999999996</v>
      </c>
      <c r="F260">
        <v>6.6669999999999998</v>
      </c>
      <c r="G260">
        <v>-0.88800000000000001</v>
      </c>
      <c r="H260" t="s">
        <v>412</v>
      </c>
      <c r="I260" s="18" t="str">
        <f t="shared" si="3"/>
        <v>14981-Avg</v>
      </c>
    </row>
    <row r="261" spans="1:10">
      <c r="A261" s="17" t="s">
        <v>63</v>
      </c>
      <c r="B261" t="s">
        <v>409</v>
      </c>
      <c r="D261">
        <v>96.762</v>
      </c>
      <c r="E261">
        <v>13.911</v>
      </c>
      <c r="F261">
        <v>14.141999999999999</v>
      </c>
      <c r="I261" s="18" t="str">
        <f t="shared" si="3"/>
        <v>14981A</v>
      </c>
    </row>
    <row r="262" spans="1:10">
      <c r="A262" s="17" t="s">
        <v>64</v>
      </c>
      <c r="B262" t="s">
        <v>409</v>
      </c>
      <c r="D262">
        <v>96.763999999999996</v>
      </c>
      <c r="E262">
        <v>13.971</v>
      </c>
      <c r="F262">
        <v>14.204000000000001</v>
      </c>
      <c r="I262" s="18" t="str">
        <f t="shared" si="3"/>
        <v>14981A-2</v>
      </c>
    </row>
    <row r="263" spans="1:10">
      <c r="A263" s="17" t="s">
        <v>65</v>
      </c>
      <c r="B263" t="s">
        <v>409</v>
      </c>
      <c r="D263">
        <v>96.771000000000001</v>
      </c>
      <c r="E263">
        <v>14.026999999999999</v>
      </c>
      <c r="F263">
        <v>14.262</v>
      </c>
      <c r="I263" s="18" t="str">
        <f t="shared" si="3"/>
        <v>14981A-3</v>
      </c>
    </row>
    <row r="264" spans="1:10">
      <c r="A264" t="s">
        <v>597</v>
      </c>
      <c r="B264" t="s">
        <v>411</v>
      </c>
      <c r="D264">
        <v>96.766000000000005</v>
      </c>
      <c r="E264">
        <v>13.97</v>
      </c>
      <c r="F264">
        <v>14.202999999999999</v>
      </c>
      <c r="G264">
        <v>-1.1930000000000001</v>
      </c>
      <c r="H264" t="s">
        <v>412</v>
      </c>
      <c r="I264" s="18" t="str">
        <f t="shared" si="3"/>
        <v>14981A-Avg</v>
      </c>
    </row>
    <row r="265" spans="1:10">
      <c r="A265" s="17">
        <v>14997</v>
      </c>
      <c r="B265" t="s">
        <v>409</v>
      </c>
      <c r="D265">
        <v>80.236999999999995</v>
      </c>
      <c r="E265">
        <v>0.63500000000000001</v>
      </c>
      <c r="F265">
        <v>0.59799999999999998</v>
      </c>
      <c r="I265" s="18" t="str">
        <f t="shared" ref="I265:I328" si="4">IF(ISNUMBER(A265)=TRUE,TEXT(A265,0),A265)</f>
        <v>14997</v>
      </c>
      <c r="J265" t="s">
        <v>695</v>
      </c>
    </row>
    <row r="266" spans="1:10">
      <c r="A266" s="17" t="s">
        <v>598</v>
      </c>
      <c r="B266" t="s">
        <v>409</v>
      </c>
      <c r="D266">
        <v>80.507999999999996</v>
      </c>
      <c r="E266">
        <v>0.63800000000000001</v>
      </c>
      <c r="F266">
        <v>0.60099999999999998</v>
      </c>
      <c r="I266" s="18" t="str">
        <f t="shared" si="4"/>
        <v>14997-2</v>
      </c>
      <c r="J266" t="s">
        <v>695</v>
      </c>
    </row>
    <row r="267" spans="1:10">
      <c r="A267" s="17" t="s">
        <v>599</v>
      </c>
      <c r="B267" t="s">
        <v>409</v>
      </c>
      <c r="D267">
        <v>80.846999999999994</v>
      </c>
      <c r="E267">
        <v>0.64200000000000002</v>
      </c>
      <c r="F267">
        <v>0.60599999999999998</v>
      </c>
      <c r="I267" s="18" t="str">
        <f t="shared" si="4"/>
        <v>14997-3</v>
      </c>
      <c r="J267" t="s">
        <v>695</v>
      </c>
    </row>
    <row r="268" spans="1:10">
      <c r="A268" t="s">
        <v>600</v>
      </c>
      <c r="B268" t="s">
        <v>411</v>
      </c>
      <c r="D268">
        <v>80.531000000000006</v>
      </c>
      <c r="E268">
        <v>0.63800000000000001</v>
      </c>
      <c r="F268">
        <v>0.60199999999999998</v>
      </c>
      <c r="G268">
        <v>-0.89300000000000002</v>
      </c>
      <c r="H268" t="s">
        <v>412</v>
      </c>
      <c r="I268" s="18" t="str">
        <f t="shared" si="4"/>
        <v>14997-Avg</v>
      </c>
    </row>
    <row r="269" spans="1:10">
      <c r="A269" s="17" t="s">
        <v>601</v>
      </c>
      <c r="B269" t="s">
        <v>409</v>
      </c>
      <c r="D269">
        <v>92.212999999999994</v>
      </c>
      <c r="E269">
        <v>1.0860000000000001</v>
      </c>
      <c r="F269">
        <v>1.044</v>
      </c>
      <c r="I269" s="18" t="str">
        <f t="shared" si="4"/>
        <v>14997A</v>
      </c>
      <c r="J269" t="s">
        <v>695</v>
      </c>
    </row>
    <row r="270" spans="1:10">
      <c r="A270" s="17" t="s">
        <v>602</v>
      </c>
      <c r="B270" t="s">
        <v>409</v>
      </c>
      <c r="D270">
        <v>92.350999999999999</v>
      </c>
      <c r="E270">
        <v>1.093</v>
      </c>
      <c r="F270">
        <v>1.05</v>
      </c>
      <c r="I270" s="18" t="str">
        <f t="shared" si="4"/>
        <v>14997A-2</v>
      </c>
      <c r="J270" t="s">
        <v>695</v>
      </c>
    </row>
    <row r="271" spans="1:10">
      <c r="A271" s="17" t="s">
        <v>603</v>
      </c>
      <c r="B271" t="s">
        <v>409</v>
      </c>
      <c r="D271">
        <v>92.48</v>
      </c>
      <c r="E271">
        <v>1.097</v>
      </c>
      <c r="F271">
        <v>1.054</v>
      </c>
      <c r="I271" s="18" t="str">
        <f t="shared" si="4"/>
        <v>14997A-3</v>
      </c>
      <c r="J271" t="s">
        <v>695</v>
      </c>
    </row>
    <row r="272" spans="1:10">
      <c r="A272" t="s">
        <v>604</v>
      </c>
      <c r="B272" t="s">
        <v>411</v>
      </c>
      <c r="D272">
        <v>92.347999999999999</v>
      </c>
      <c r="E272">
        <v>1.0920000000000001</v>
      </c>
      <c r="F272">
        <v>1.0489999999999999</v>
      </c>
      <c r="G272">
        <v>-1.0189999999999999</v>
      </c>
      <c r="H272" t="s">
        <v>412</v>
      </c>
      <c r="I272" s="18" t="str">
        <f t="shared" si="4"/>
        <v>14997A-Avg</v>
      </c>
    </row>
    <row r="273" spans="1:10">
      <c r="A273" s="17">
        <v>14998</v>
      </c>
      <c r="B273" t="s">
        <v>409</v>
      </c>
      <c r="D273">
        <v>52.557000000000002</v>
      </c>
      <c r="E273">
        <v>0.35399999999999998</v>
      </c>
      <c r="F273">
        <v>0.33300000000000002</v>
      </c>
      <c r="I273" s="18" t="str">
        <f t="shared" si="4"/>
        <v>14998</v>
      </c>
      <c r="J273" t="s">
        <v>695</v>
      </c>
    </row>
    <row r="274" spans="1:10">
      <c r="A274" s="17" t="s">
        <v>170</v>
      </c>
      <c r="B274" t="s">
        <v>409</v>
      </c>
      <c r="D274">
        <v>53.792999999999999</v>
      </c>
      <c r="E274">
        <v>0.36199999999999999</v>
      </c>
      <c r="F274">
        <v>0.33900000000000002</v>
      </c>
      <c r="I274" s="18" t="str">
        <f t="shared" si="4"/>
        <v>14998-2</v>
      </c>
      <c r="J274" t="s">
        <v>695</v>
      </c>
    </row>
    <row r="275" spans="1:10">
      <c r="A275" s="17" t="s">
        <v>171</v>
      </c>
      <c r="B275" t="s">
        <v>409</v>
      </c>
      <c r="D275">
        <v>54.886000000000003</v>
      </c>
      <c r="E275">
        <v>0.36799999999999999</v>
      </c>
      <c r="F275">
        <v>0.34300000000000003</v>
      </c>
      <c r="I275" s="18" t="str">
        <f t="shared" si="4"/>
        <v>14998-3</v>
      </c>
      <c r="J275" t="s">
        <v>695</v>
      </c>
    </row>
    <row r="276" spans="1:10">
      <c r="A276" t="s">
        <v>605</v>
      </c>
      <c r="B276" t="s">
        <v>411</v>
      </c>
      <c r="D276">
        <v>53.746000000000002</v>
      </c>
      <c r="E276">
        <v>0.36099999999999999</v>
      </c>
      <c r="F276">
        <v>0.33800000000000002</v>
      </c>
      <c r="G276">
        <v>-0.59799999999999998</v>
      </c>
      <c r="H276" t="s">
        <v>412</v>
      </c>
      <c r="I276" s="18" t="str">
        <f t="shared" si="4"/>
        <v>14998-Avg</v>
      </c>
    </row>
    <row r="277" spans="1:10">
      <c r="A277" s="17" t="s">
        <v>172</v>
      </c>
      <c r="B277" t="s">
        <v>409</v>
      </c>
      <c r="D277">
        <v>79.221000000000004</v>
      </c>
      <c r="E277">
        <v>1.3520000000000001</v>
      </c>
      <c r="F277">
        <v>1.337</v>
      </c>
      <c r="I277" s="18" t="str">
        <f t="shared" si="4"/>
        <v>14998A</v>
      </c>
      <c r="J277" t="s">
        <v>695</v>
      </c>
    </row>
    <row r="278" spans="1:10">
      <c r="A278" s="17" t="s">
        <v>173</v>
      </c>
      <c r="B278" t="s">
        <v>409</v>
      </c>
      <c r="D278">
        <v>79.444999999999993</v>
      </c>
      <c r="E278">
        <v>1.36</v>
      </c>
      <c r="F278">
        <v>1.3440000000000001</v>
      </c>
      <c r="I278" s="18" t="str">
        <f t="shared" si="4"/>
        <v>14998A-2</v>
      </c>
      <c r="J278" t="s">
        <v>695</v>
      </c>
    </row>
    <row r="279" spans="1:10">
      <c r="A279" s="17" t="s">
        <v>174</v>
      </c>
      <c r="B279" t="s">
        <v>409</v>
      </c>
      <c r="D279">
        <v>79.546000000000006</v>
      </c>
      <c r="E279">
        <v>1.3660000000000001</v>
      </c>
      <c r="F279">
        <v>1.35</v>
      </c>
      <c r="I279" s="18" t="str">
        <f t="shared" si="4"/>
        <v>14998A-3</v>
      </c>
      <c r="J279" t="s">
        <v>695</v>
      </c>
    </row>
    <row r="280" spans="1:10">
      <c r="A280" t="s">
        <v>606</v>
      </c>
      <c r="B280" t="s">
        <v>411</v>
      </c>
      <c r="D280">
        <v>79.403999999999996</v>
      </c>
      <c r="E280">
        <v>1.359</v>
      </c>
      <c r="F280">
        <v>1.3440000000000001</v>
      </c>
      <c r="G280">
        <v>-0.89200000000000002</v>
      </c>
      <c r="H280" t="s">
        <v>412</v>
      </c>
      <c r="I280" s="18" t="str">
        <f t="shared" si="4"/>
        <v>14998A-Avg</v>
      </c>
    </row>
    <row r="281" spans="1:10">
      <c r="A281" s="17" t="s">
        <v>1</v>
      </c>
      <c r="B281" t="s">
        <v>405</v>
      </c>
      <c r="C281" t="s">
        <v>406</v>
      </c>
      <c r="D281" t="s">
        <v>2</v>
      </c>
      <c r="E281" t="s">
        <v>3</v>
      </c>
      <c r="F281" t="s">
        <v>4</v>
      </c>
      <c r="G281" t="s">
        <v>5</v>
      </c>
      <c r="H281" t="s">
        <v>6</v>
      </c>
      <c r="I281" s="18" t="str">
        <f t="shared" si="4"/>
        <v>Sample ID</v>
      </c>
    </row>
    <row r="282" spans="1:10">
      <c r="A282" s="17">
        <v>14979</v>
      </c>
      <c r="B282" t="s">
        <v>409</v>
      </c>
      <c r="D282">
        <v>104.417</v>
      </c>
      <c r="E282">
        <v>62.793999999999997</v>
      </c>
      <c r="F282">
        <v>62.734999999999999</v>
      </c>
      <c r="I282" s="18" t="str">
        <f t="shared" si="4"/>
        <v>14979</v>
      </c>
      <c r="J282" t="s">
        <v>695</v>
      </c>
    </row>
    <row r="283" spans="1:10">
      <c r="A283" s="17" t="s">
        <v>7</v>
      </c>
      <c r="B283" t="s">
        <v>409</v>
      </c>
      <c r="D283">
        <v>104.324</v>
      </c>
      <c r="E283">
        <v>62.869</v>
      </c>
      <c r="F283">
        <v>62.822000000000003</v>
      </c>
      <c r="I283" s="18" t="str">
        <f t="shared" si="4"/>
        <v>14979-2</v>
      </c>
      <c r="J283" t="s">
        <v>695</v>
      </c>
    </row>
    <row r="284" spans="1:10">
      <c r="A284" s="17" t="s">
        <v>8</v>
      </c>
      <c r="B284" t="s">
        <v>409</v>
      </c>
      <c r="D284">
        <v>104.11799999999999</v>
      </c>
      <c r="E284">
        <v>62.823</v>
      </c>
      <c r="F284">
        <v>62.813000000000002</v>
      </c>
      <c r="I284" s="18" t="str">
        <f t="shared" si="4"/>
        <v>14979-3</v>
      </c>
      <c r="J284" t="s">
        <v>695</v>
      </c>
    </row>
    <row r="285" spans="1:10">
      <c r="A285" t="s">
        <v>607</v>
      </c>
      <c r="B285" t="s">
        <v>411</v>
      </c>
      <c r="D285">
        <v>104.28700000000001</v>
      </c>
      <c r="E285">
        <v>62.829000000000001</v>
      </c>
      <c r="F285">
        <v>62.79</v>
      </c>
      <c r="G285">
        <v>-0.26600000000000001</v>
      </c>
      <c r="H285" t="s">
        <v>412</v>
      </c>
      <c r="I285" s="18" t="str">
        <f t="shared" si="4"/>
        <v>14979-Avg</v>
      </c>
    </row>
    <row r="286" spans="1:10">
      <c r="A286" s="17" t="s">
        <v>9</v>
      </c>
      <c r="B286" t="s">
        <v>409</v>
      </c>
      <c r="D286">
        <v>106.232</v>
      </c>
      <c r="E286">
        <v>69.058000000000007</v>
      </c>
      <c r="F286">
        <v>69.174000000000007</v>
      </c>
      <c r="I286" s="18" t="str">
        <f t="shared" si="4"/>
        <v>14979A</v>
      </c>
      <c r="J286" t="s">
        <v>695</v>
      </c>
    </row>
    <row r="287" spans="1:10">
      <c r="A287" s="17" t="s">
        <v>10</v>
      </c>
      <c r="B287" t="s">
        <v>409</v>
      </c>
      <c r="D287">
        <v>106.194</v>
      </c>
      <c r="E287">
        <v>69.17</v>
      </c>
      <c r="F287">
        <v>69.286000000000001</v>
      </c>
      <c r="I287" s="18" t="str">
        <f t="shared" si="4"/>
        <v>14979A-2</v>
      </c>
      <c r="J287" t="s">
        <v>695</v>
      </c>
    </row>
    <row r="288" spans="1:10">
      <c r="A288" s="17" t="s">
        <v>11</v>
      </c>
      <c r="B288" t="s">
        <v>409</v>
      </c>
      <c r="D288">
        <v>106.16500000000001</v>
      </c>
      <c r="E288">
        <v>69.135000000000005</v>
      </c>
      <c r="F288">
        <v>69.266999999999996</v>
      </c>
      <c r="I288" s="18" t="str">
        <f t="shared" si="4"/>
        <v>14979A-3</v>
      </c>
      <c r="J288" t="s">
        <v>695</v>
      </c>
    </row>
    <row r="289" spans="1:10">
      <c r="A289" t="s">
        <v>608</v>
      </c>
      <c r="B289" t="s">
        <v>411</v>
      </c>
      <c r="D289">
        <v>106.197</v>
      </c>
      <c r="E289">
        <v>69.120999999999995</v>
      </c>
      <c r="F289">
        <v>69.242000000000004</v>
      </c>
      <c r="G289">
        <v>-0.39300000000000002</v>
      </c>
      <c r="H289" t="s">
        <v>412</v>
      </c>
      <c r="I289" s="18" t="str">
        <f t="shared" si="4"/>
        <v>14979A-Avg</v>
      </c>
    </row>
    <row r="290" spans="1:10">
      <c r="A290" s="17">
        <v>14962</v>
      </c>
      <c r="B290" t="s">
        <v>409</v>
      </c>
      <c r="D290">
        <v>99.614000000000004</v>
      </c>
      <c r="E290">
        <v>33.215000000000003</v>
      </c>
      <c r="F290">
        <v>32.902999999999999</v>
      </c>
      <c r="I290" s="18" t="str">
        <f t="shared" si="4"/>
        <v>14962</v>
      </c>
      <c r="J290" t="s">
        <v>695</v>
      </c>
    </row>
    <row r="291" spans="1:10">
      <c r="A291" s="17" t="s">
        <v>12</v>
      </c>
      <c r="B291" t="s">
        <v>409</v>
      </c>
      <c r="D291">
        <v>99.912999999999997</v>
      </c>
      <c r="E291">
        <v>33.298999999999999</v>
      </c>
      <c r="F291">
        <v>32.979999999999997</v>
      </c>
      <c r="I291" s="18" t="str">
        <f t="shared" si="4"/>
        <v>14962-2</v>
      </c>
      <c r="J291" t="s">
        <v>695</v>
      </c>
    </row>
    <row r="292" spans="1:10">
      <c r="A292" s="17" t="s">
        <v>13</v>
      </c>
      <c r="B292" t="s">
        <v>409</v>
      </c>
      <c r="D292">
        <v>99.813999999999993</v>
      </c>
      <c r="E292">
        <v>33.298999999999999</v>
      </c>
      <c r="F292">
        <v>32.972999999999999</v>
      </c>
      <c r="I292" s="18" t="str">
        <f t="shared" si="4"/>
        <v>14962-3</v>
      </c>
      <c r="J292" t="s">
        <v>695</v>
      </c>
    </row>
    <row r="293" spans="1:10">
      <c r="A293" t="s">
        <v>609</v>
      </c>
      <c r="B293" t="s">
        <v>411</v>
      </c>
      <c r="D293">
        <v>99.78</v>
      </c>
      <c r="E293">
        <v>33.271000000000001</v>
      </c>
      <c r="F293">
        <v>32.951999999999998</v>
      </c>
      <c r="G293">
        <v>-0.17199999999999999</v>
      </c>
      <c r="H293" t="s">
        <v>412</v>
      </c>
      <c r="I293" s="18" t="str">
        <f t="shared" si="4"/>
        <v>14962-Avg</v>
      </c>
    </row>
    <row r="294" spans="1:10">
      <c r="A294" s="17" t="s">
        <v>14</v>
      </c>
      <c r="B294" t="s">
        <v>409</v>
      </c>
      <c r="D294">
        <v>103.262</v>
      </c>
      <c r="E294">
        <v>40.192</v>
      </c>
      <c r="F294">
        <v>40.106000000000002</v>
      </c>
      <c r="I294" s="18" t="str">
        <f t="shared" si="4"/>
        <v>14962A</v>
      </c>
    </row>
    <row r="295" spans="1:10">
      <c r="A295" s="17" t="s">
        <v>15</v>
      </c>
      <c r="B295" t="s">
        <v>409</v>
      </c>
      <c r="D295">
        <v>103.815</v>
      </c>
      <c r="E295">
        <v>40.765000000000001</v>
      </c>
      <c r="F295">
        <v>40.704000000000001</v>
      </c>
      <c r="I295" s="18" t="str">
        <f t="shared" si="4"/>
        <v>14962A-2</v>
      </c>
    </row>
    <row r="296" spans="1:10">
      <c r="A296" s="17" t="s">
        <v>16</v>
      </c>
      <c r="B296" t="s">
        <v>409</v>
      </c>
      <c r="D296">
        <v>104.25</v>
      </c>
      <c r="E296">
        <v>41.277000000000001</v>
      </c>
      <c r="F296">
        <v>41.234999999999999</v>
      </c>
      <c r="I296" s="18" t="str">
        <f t="shared" si="4"/>
        <v>14962A-3</v>
      </c>
    </row>
    <row r="297" spans="1:10">
      <c r="A297" t="s">
        <v>610</v>
      </c>
      <c r="B297" t="s">
        <v>411</v>
      </c>
      <c r="D297">
        <v>103.776</v>
      </c>
      <c r="E297">
        <v>40.744999999999997</v>
      </c>
      <c r="F297">
        <v>40.682000000000002</v>
      </c>
      <c r="G297">
        <v>-0.40100000000000002</v>
      </c>
      <c r="H297" t="s">
        <v>412</v>
      </c>
      <c r="I297" s="18" t="str">
        <f t="shared" si="4"/>
        <v>14962A-Avg</v>
      </c>
    </row>
    <row r="298" spans="1:10">
      <c r="A298" s="17" t="s">
        <v>17</v>
      </c>
      <c r="B298" t="s">
        <v>409</v>
      </c>
      <c r="D298">
        <v>106.18</v>
      </c>
      <c r="E298">
        <v>45.322000000000003</v>
      </c>
      <c r="F298">
        <v>45.451000000000001</v>
      </c>
      <c r="H298" t="s">
        <v>18</v>
      </c>
      <c r="I298" s="18" t="str">
        <f t="shared" si="4"/>
        <v>14962a2</v>
      </c>
      <c r="J298" t="s">
        <v>695</v>
      </c>
    </row>
    <row r="299" spans="1:10">
      <c r="A299" s="17" t="s">
        <v>19</v>
      </c>
      <c r="B299" t="s">
        <v>409</v>
      </c>
      <c r="D299">
        <v>106.169</v>
      </c>
      <c r="E299">
        <v>45.509</v>
      </c>
      <c r="F299">
        <v>45.640999999999998</v>
      </c>
      <c r="I299" s="18" t="str">
        <f t="shared" si="4"/>
        <v>14962a2-2</v>
      </c>
      <c r="J299" t="s">
        <v>695</v>
      </c>
    </row>
    <row r="300" spans="1:10">
      <c r="A300" s="17" t="s">
        <v>20</v>
      </c>
      <c r="B300" t="s">
        <v>409</v>
      </c>
      <c r="D300">
        <v>106.178</v>
      </c>
      <c r="E300">
        <v>45.673000000000002</v>
      </c>
      <c r="F300">
        <v>45.822000000000003</v>
      </c>
      <c r="I300" s="18" t="str">
        <f t="shared" si="4"/>
        <v>14962a2-3</v>
      </c>
      <c r="J300" t="s">
        <v>695</v>
      </c>
    </row>
    <row r="301" spans="1:10">
      <c r="A301" t="s">
        <v>611</v>
      </c>
      <c r="B301" t="s">
        <v>411</v>
      </c>
      <c r="D301">
        <v>106.176</v>
      </c>
      <c r="E301">
        <v>45.500999999999998</v>
      </c>
      <c r="F301">
        <v>45.637999999999998</v>
      </c>
      <c r="G301">
        <v>-0.58199999999999996</v>
      </c>
      <c r="H301" t="s">
        <v>412</v>
      </c>
      <c r="I301" s="18" t="str">
        <f t="shared" si="4"/>
        <v>14962a2-Avg</v>
      </c>
    </row>
    <row r="302" spans="1:10">
      <c r="A302" s="17">
        <v>14953</v>
      </c>
      <c r="B302" t="s">
        <v>409</v>
      </c>
      <c r="D302">
        <v>56.366999999999997</v>
      </c>
      <c r="E302">
        <v>2.93</v>
      </c>
      <c r="F302">
        <v>2.8380000000000001</v>
      </c>
      <c r="I302" s="18" t="str">
        <f t="shared" si="4"/>
        <v>14953</v>
      </c>
      <c r="J302" t="s">
        <v>695</v>
      </c>
    </row>
    <row r="303" spans="1:10">
      <c r="A303" s="17" t="s">
        <v>21</v>
      </c>
      <c r="B303" t="s">
        <v>409</v>
      </c>
      <c r="D303">
        <v>56.734000000000002</v>
      </c>
      <c r="E303">
        <v>2.9790000000000001</v>
      </c>
      <c r="F303">
        <v>2.8849999999999998</v>
      </c>
      <c r="I303" s="18" t="str">
        <f t="shared" si="4"/>
        <v>14953-2</v>
      </c>
      <c r="J303" t="s">
        <v>695</v>
      </c>
    </row>
    <row r="304" spans="1:10">
      <c r="A304" s="17" t="s">
        <v>22</v>
      </c>
      <c r="B304" t="s">
        <v>409</v>
      </c>
      <c r="D304">
        <v>57.540999999999997</v>
      </c>
      <c r="E304">
        <v>3.0270000000000001</v>
      </c>
      <c r="F304">
        <v>2.9340000000000002</v>
      </c>
      <c r="I304" s="18" t="str">
        <f t="shared" si="4"/>
        <v>14953-3</v>
      </c>
      <c r="J304" t="s">
        <v>695</v>
      </c>
    </row>
    <row r="305" spans="1:10">
      <c r="A305" t="s">
        <v>612</v>
      </c>
      <c r="B305" t="s">
        <v>411</v>
      </c>
      <c r="D305">
        <v>56.881</v>
      </c>
      <c r="E305">
        <v>2.9790000000000001</v>
      </c>
      <c r="F305">
        <v>2.8860000000000001</v>
      </c>
      <c r="G305">
        <v>-0.30399999999999999</v>
      </c>
      <c r="H305" t="s">
        <v>412</v>
      </c>
      <c r="I305" s="18" t="str">
        <f t="shared" si="4"/>
        <v>14953-Avg</v>
      </c>
    </row>
    <row r="306" spans="1:10">
      <c r="A306" s="17" t="s">
        <v>23</v>
      </c>
      <c r="B306" t="s">
        <v>409</v>
      </c>
      <c r="D306">
        <v>94.066000000000003</v>
      </c>
      <c r="E306">
        <v>8.3390000000000004</v>
      </c>
      <c r="F306">
        <v>8.31</v>
      </c>
      <c r="I306" s="18" t="str">
        <f t="shared" si="4"/>
        <v>14953A</v>
      </c>
      <c r="J306" t="s">
        <v>695</v>
      </c>
    </row>
    <row r="307" spans="1:10">
      <c r="A307" s="17" t="s">
        <v>24</v>
      </c>
      <c r="B307" t="s">
        <v>409</v>
      </c>
      <c r="D307">
        <v>95.09</v>
      </c>
      <c r="E307">
        <v>8.516</v>
      </c>
      <c r="F307">
        <v>8.49</v>
      </c>
      <c r="I307" s="18" t="str">
        <f t="shared" si="4"/>
        <v>14953A-2</v>
      </c>
      <c r="J307" t="s">
        <v>695</v>
      </c>
    </row>
    <row r="308" spans="1:10">
      <c r="A308" s="17" t="s">
        <v>25</v>
      </c>
      <c r="B308" t="s">
        <v>409</v>
      </c>
      <c r="D308">
        <v>96.274000000000001</v>
      </c>
      <c r="E308">
        <v>8.6910000000000007</v>
      </c>
      <c r="F308">
        <v>8.6720000000000006</v>
      </c>
      <c r="I308" s="18" t="str">
        <f t="shared" si="4"/>
        <v>14953A-3</v>
      </c>
      <c r="J308" t="s">
        <v>695</v>
      </c>
    </row>
    <row r="309" spans="1:10">
      <c r="A309" t="s">
        <v>613</v>
      </c>
      <c r="B309" t="s">
        <v>411</v>
      </c>
      <c r="D309">
        <v>95.143000000000001</v>
      </c>
      <c r="E309">
        <v>8.5150000000000006</v>
      </c>
      <c r="F309">
        <v>8.49</v>
      </c>
      <c r="G309">
        <v>-0.61199999999999999</v>
      </c>
      <c r="H309" t="s">
        <v>412</v>
      </c>
      <c r="I309" s="18" t="str">
        <f t="shared" si="4"/>
        <v>14953A-Avg</v>
      </c>
    </row>
    <row r="310" spans="1:10">
      <c r="A310" s="17">
        <v>14946</v>
      </c>
      <c r="B310" t="s">
        <v>409</v>
      </c>
      <c r="D310">
        <v>78.820999999999998</v>
      </c>
      <c r="E310">
        <v>22.459</v>
      </c>
      <c r="F310">
        <v>22.367999999999999</v>
      </c>
      <c r="I310" s="18" t="str">
        <f t="shared" si="4"/>
        <v>14946</v>
      </c>
      <c r="J310" t="s">
        <v>695</v>
      </c>
    </row>
    <row r="311" spans="1:10">
      <c r="A311" s="17" t="s">
        <v>26</v>
      </c>
      <c r="B311" t="s">
        <v>409</v>
      </c>
      <c r="D311">
        <v>78.555000000000007</v>
      </c>
      <c r="E311">
        <v>22.257999999999999</v>
      </c>
      <c r="F311">
        <v>22.138999999999999</v>
      </c>
      <c r="I311" s="18" t="str">
        <f t="shared" si="4"/>
        <v>14946-2</v>
      </c>
      <c r="J311" t="s">
        <v>695</v>
      </c>
    </row>
    <row r="312" spans="1:10">
      <c r="A312" s="17" t="s">
        <v>27</v>
      </c>
      <c r="B312" t="s">
        <v>409</v>
      </c>
      <c r="D312">
        <v>77.820999999999998</v>
      </c>
      <c r="E312">
        <v>21.673999999999999</v>
      </c>
      <c r="F312">
        <v>21.588000000000001</v>
      </c>
      <c r="I312" s="18" t="str">
        <f t="shared" si="4"/>
        <v>14946-3</v>
      </c>
      <c r="J312" t="s">
        <v>695</v>
      </c>
    </row>
    <row r="313" spans="1:10">
      <c r="A313" t="s">
        <v>614</v>
      </c>
      <c r="B313" t="s">
        <v>411</v>
      </c>
      <c r="D313">
        <v>78.399000000000001</v>
      </c>
      <c r="E313">
        <v>22.13</v>
      </c>
      <c r="F313">
        <v>22.032</v>
      </c>
      <c r="G313">
        <v>-0.316</v>
      </c>
      <c r="H313" t="s">
        <v>412</v>
      </c>
      <c r="I313" s="18" t="str">
        <f t="shared" si="4"/>
        <v>14946-Avg</v>
      </c>
    </row>
    <row r="314" spans="1:10">
      <c r="A314" s="17" t="s">
        <v>28</v>
      </c>
      <c r="B314" t="s">
        <v>409</v>
      </c>
      <c r="D314">
        <v>94.573999999999998</v>
      </c>
      <c r="E314">
        <v>29.26</v>
      </c>
      <c r="F314">
        <v>29.356000000000002</v>
      </c>
      <c r="I314" s="18" t="str">
        <f t="shared" si="4"/>
        <v>14946A</v>
      </c>
      <c r="J314" t="s">
        <v>695</v>
      </c>
    </row>
    <row r="315" spans="1:10">
      <c r="A315" s="17" t="s">
        <v>29</v>
      </c>
      <c r="B315" t="s">
        <v>409</v>
      </c>
      <c r="D315">
        <v>95.265000000000001</v>
      </c>
      <c r="E315">
        <v>29.622</v>
      </c>
      <c r="F315">
        <v>29.733000000000001</v>
      </c>
      <c r="I315" s="18" t="str">
        <f t="shared" si="4"/>
        <v>14946A-2</v>
      </c>
      <c r="J315" t="s">
        <v>695</v>
      </c>
    </row>
    <row r="316" spans="1:10">
      <c r="A316" s="17" t="s">
        <v>30</v>
      </c>
      <c r="B316" t="s">
        <v>409</v>
      </c>
      <c r="D316">
        <v>95.97</v>
      </c>
      <c r="E316">
        <v>29.957999999999998</v>
      </c>
      <c r="F316">
        <v>30.065999999999999</v>
      </c>
      <c r="I316" s="18" t="str">
        <f t="shared" si="4"/>
        <v>14946A-3</v>
      </c>
      <c r="J316" t="s">
        <v>695</v>
      </c>
    </row>
    <row r="317" spans="1:10">
      <c r="A317" t="s">
        <v>615</v>
      </c>
      <c r="B317" t="s">
        <v>411</v>
      </c>
      <c r="D317">
        <v>95.27</v>
      </c>
      <c r="E317">
        <v>29.613</v>
      </c>
      <c r="F317">
        <v>29.719000000000001</v>
      </c>
      <c r="G317">
        <v>-0.58699999999999997</v>
      </c>
      <c r="H317" t="s">
        <v>412</v>
      </c>
      <c r="I317" s="18" t="str">
        <f t="shared" si="4"/>
        <v>14946A-Avg</v>
      </c>
    </row>
    <row r="318" spans="1:10">
      <c r="A318" s="17">
        <v>14960</v>
      </c>
      <c r="B318" t="s">
        <v>409</v>
      </c>
      <c r="D318">
        <v>26.013000000000002</v>
      </c>
      <c r="E318">
        <v>5.6719999999999997</v>
      </c>
      <c r="F318">
        <v>5.6379999999999999</v>
      </c>
      <c r="I318" s="18" t="str">
        <f t="shared" si="4"/>
        <v>14960</v>
      </c>
      <c r="J318" t="s">
        <v>695</v>
      </c>
    </row>
    <row r="319" spans="1:10">
      <c r="A319" s="17" t="s">
        <v>31</v>
      </c>
      <c r="B319" t="s">
        <v>409</v>
      </c>
      <c r="D319">
        <v>27.123999999999999</v>
      </c>
      <c r="E319">
        <v>5.9139999999999997</v>
      </c>
      <c r="F319">
        <v>5.8789999999999996</v>
      </c>
      <c r="I319" s="18" t="str">
        <f t="shared" si="4"/>
        <v>14960-2</v>
      </c>
      <c r="J319" t="s">
        <v>695</v>
      </c>
    </row>
    <row r="320" spans="1:10">
      <c r="A320" s="17" t="s">
        <v>32</v>
      </c>
      <c r="B320" t="s">
        <v>409</v>
      </c>
      <c r="D320">
        <v>28.343</v>
      </c>
      <c r="E320">
        <v>6.1870000000000003</v>
      </c>
      <c r="F320">
        <v>6.149</v>
      </c>
      <c r="I320" s="18" t="str">
        <f t="shared" si="4"/>
        <v>14960-3</v>
      </c>
      <c r="J320" t="s">
        <v>695</v>
      </c>
    </row>
    <row r="321" spans="1:10">
      <c r="A321" t="s">
        <v>616</v>
      </c>
      <c r="B321" t="s">
        <v>411</v>
      </c>
      <c r="D321">
        <v>27.16</v>
      </c>
      <c r="E321">
        <v>5.9240000000000004</v>
      </c>
      <c r="F321">
        <v>5.8890000000000002</v>
      </c>
      <c r="G321">
        <v>-0.121</v>
      </c>
      <c r="H321" t="s">
        <v>412</v>
      </c>
      <c r="I321" s="18" t="str">
        <f t="shared" si="4"/>
        <v>14960-Avg</v>
      </c>
    </row>
    <row r="322" spans="1:10">
      <c r="A322" s="17" t="s">
        <v>33</v>
      </c>
      <c r="B322" t="s">
        <v>409</v>
      </c>
      <c r="D322">
        <v>72.465999999999994</v>
      </c>
      <c r="E322">
        <v>19.977</v>
      </c>
      <c r="F322">
        <v>20.004000000000001</v>
      </c>
      <c r="I322" s="18" t="str">
        <f t="shared" si="4"/>
        <v>14960A</v>
      </c>
      <c r="J322" t="s">
        <v>695</v>
      </c>
    </row>
    <row r="323" spans="1:10">
      <c r="A323" s="17" t="s">
        <v>34</v>
      </c>
      <c r="B323" t="s">
        <v>409</v>
      </c>
      <c r="D323">
        <v>73.962000000000003</v>
      </c>
      <c r="E323">
        <v>20.398</v>
      </c>
      <c r="F323">
        <v>20.419</v>
      </c>
      <c r="I323" s="18" t="str">
        <f t="shared" si="4"/>
        <v>14960A-2</v>
      </c>
      <c r="J323" t="s">
        <v>695</v>
      </c>
    </row>
    <row r="324" spans="1:10">
      <c r="A324" s="17" t="s">
        <v>35</v>
      </c>
      <c r="B324" t="s">
        <v>409</v>
      </c>
      <c r="D324">
        <v>75.346000000000004</v>
      </c>
      <c r="E324">
        <v>20.797999999999998</v>
      </c>
      <c r="F324">
        <v>20.812999999999999</v>
      </c>
      <c r="I324" s="18" t="str">
        <f t="shared" si="4"/>
        <v>14960A-3</v>
      </c>
      <c r="J324" t="s">
        <v>695</v>
      </c>
    </row>
    <row r="325" spans="1:10">
      <c r="A325" t="s">
        <v>617</v>
      </c>
      <c r="B325" t="s">
        <v>411</v>
      </c>
      <c r="D325">
        <v>73.924999999999997</v>
      </c>
      <c r="E325">
        <v>20.390999999999998</v>
      </c>
      <c r="F325">
        <v>20.411999999999999</v>
      </c>
      <c r="G325">
        <v>-0.41499999999999998</v>
      </c>
      <c r="H325" t="s">
        <v>412</v>
      </c>
      <c r="I325" s="18" t="str">
        <f t="shared" si="4"/>
        <v>14960A-Avg</v>
      </c>
    </row>
    <row r="326" spans="1:10">
      <c r="A326" s="17">
        <v>14964</v>
      </c>
      <c r="B326" t="s">
        <v>409</v>
      </c>
      <c r="D326">
        <v>104.517</v>
      </c>
      <c r="E326">
        <v>14.772</v>
      </c>
      <c r="F326">
        <v>14.6</v>
      </c>
      <c r="I326" s="18" t="str">
        <f t="shared" si="4"/>
        <v>14964</v>
      </c>
      <c r="J326" t="s">
        <v>695</v>
      </c>
    </row>
    <row r="327" spans="1:10">
      <c r="A327" s="17" t="s">
        <v>36</v>
      </c>
      <c r="B327" t="s">
        <v>409</v>
      </c>
      <c r="D327">
        <v>104.437</v>
      </c>
      <c r="E327">
        <v>14.795</v>
      </c>
      <c r="F327">
        <v>14.609</v>
      </c>
      <c r="I327" s="18" t="str">
        <f t="shared" si="4"/>
        <v>14964-2</v>
      </c>
      <c r="J327" t="s">
        <v>695</v>
      </c>
    </row>
    <row r="328" spans="1:10">
      <c r="A328" s="17" t="s">
        <v>37</v>
      </c>
      <c r="B328" t="s">
        <v>409</v>
      </c>
      <c r="D328">
        <v>104.55800000000001</v>
      </c>
      <c r="E328">
        <v>14.787000000000001</v>
      </c>
      <c r="F328">
        <v>14.609</v>
      </c>
      <c r="I328" s="18" t="str">
        <f t="shared" si="4"/>
        <v>14964-3</v>
      </c>
      <c r="J328" t="s">
        <v>695</v>
      </c>
    </row>
    <row r="329" spans="1:10">
      <c r="A329" t="s">
        <v>618</v>
      </c>
      <c r="B329" t="s">
        <v>411</v>
      </c>
      <c r="D329">
        <v>104.504</v>
      </c>
      <c r="E329">
        <v>14.785</v>
      </c>
      <c r="F329">
        <v>14.606</v>
      </c>
      <c r="G329">
        <v>-0.48199999999999998</v>
      </c>
      <c r="H329" t="s">
        <v>412</v>
      </c>
      <c r="I329" s="18" t="str">
        <f t="shared" ref="I329:I392" si="5">IF(ISNUMBER(A329)=TRUE,TEXT(A329,0),A329)</f>
        <v>14964-Avg</v>
      </c>
    </row>
    <row r="330" spans="1:10">
      <c r="A330" s="17" t="s">
        <v>38</v>
      </c>
      <c r="B330" t="s">
        <v>409</v>
      </c>
      <c r="D330">
        <v>104.854</v>
      </c>
      <c r="E330">
        <v>26.140999999999998</v>
      </c>
      <c r="F330">
        <v>26.513999999999999</v>
      </c>
      <c r="I330" s="18" t="str">
        <f t="shared" si="5"/>
        <v>14964A</v>
      </c>
      <c r="J330" t="s">
        <v>695</v>
      </c>
    </row>
    <row r="331" spans="1:10">
      <c r="A331" s="17" t="s">
        <v>39</v>
      </c>
      <c r="B331" t="s">
        <v>409</v>
      </c>
      <c r="D331">
        <v>104.845</v>
      </c>
      <c r="E331">
        <v>26.41</v>
      </c>
      <c r="F331">
        <v>26.795999999999999</v>
      </c>
      <c r="I331" s="18" t="str">
        <f t="shared" si="5"/>
        <v>14964A-2</v>
      </c>
      <c r="J331" t="s">
        <v>695</v>
      </c>
    </row>
    <row r="332" spans="1:10">
      <c r="A332" s="17" t="s">
        <v>40</v>
      </c>
      <c r="B332" t="s">
        <v>409</v>
      </c>
      <c r="D332">
        <v>104.836</v>
      </c>
      <c r="E332">
        <v>26.652999999999999</v>
      </c>
      <c r="F332">
        <v>27.056999999999999</v>
      </c>
      <c r="I332" s="18" t="str">
        <f t="shared" si="5"/>
        <v>14964A-3</v>
      </c>
      <c r="J332" t="s">
        <v>695</v>
      </c>
    </row>
    <row r="333" spans="1:10">
      <c r="A333" t="s">
        <v>619</v>
      </c>
      <c r="B333" t="s">
        <v>411</v>
      </c>
      <c r="D333">
        <v>104.845</v>
      </c>
      <c r="E333">
        <v>26.401</v>
      </c>
      <c r="F333">
        <v>26.789000000000001</v>
      </c>
      <c r="G333">
        <v>-0.96199999999999997</v>
      </c>
      <c r="H333" t="s">
        <v>412</v>
      </c>
      <c r="I333" s="18" t="str">
        <f t="shared" si="5"/>
        <v>14964A-Avg</v>
      </c>
    </row>
    <row r="334" spans="1:10">
      <c r="A334" s="17">
        <v>14984</v>
      </c>
      <c r="B334" t="s">
        <v>409</v>
      </c>
      <c r="D334">
        <v>50.292999999999999</v>
      </c>
      <c r="E334">
        <v>9.9149999999999991</v>
      </c>
      <c r="F334">
        <v>9.8740000000000006</v>
      </c>
      <c r="I334" s="18" t="str">
        <f t="shared" si="5"/>
        <v>14984</v>
      </c>
      <c r="J334" t="s">
        <v>695</v>
      </c>
    </row>
    <row r="335" spans="1:10">
      <c r="A335" s="17" t="s">
        <v>41</v>
      </c>
      <c r="B335" t="s">
        <v>409</v>
      </c>
      <c r="D335">
        <v>50.628999999999998</v>
      </c>
      <c r="E335">
        <v>10.15</v>
      </c>
      <c r="F335">
        <v>10.106</v>
      </c>
      <c r="I335" s="18" t="str">
        <f t="shared" si="5"/>
        <v>14984-2</v>
      </c>
      <c r="J335" t="s">
        <v>695</v>
      </c>
    </row>
    <row r="336" spans="1:10">
      <c r="A336" s="17" t="s">
        <v>42</v>
      </c>
      <c r="B336" t="s">
        <v>409</v>
      </c>
      <c r="D336">
        <v>53.097999999999999</v>
      </c>
      <c r="E336">
        <v>10.492000000000001</v>
      </c>
      <c r="F336">
        <v>10.446</v>
      </c>
      <c r="I336" s="18" t="str">
        <f t="shared" si="5"/>
        <v>14984-3</v>
      </c>
      <c r="J336" t="s">
        <v>695</v>
      </c>
    </row>
    <row r="337" spans="1:10">
      <c r="A337" t="s">
        <v>620</v>
      </c>
      <c r="B337" t="s">
        <v>411</v>
      </c>
      <c r="D337">
        <v>51.34</v>
      </c>
      <c r="E337">
        <v>10.186</v>
      </c>
      <c r="F337">
        <v>10.141999999999999</v>
      </c>
      <c r="G337">
        <v>-0.25900000000000001</v>
      </c>
      <c r="H337" t="s">
        <v>412</v>
      </c>
      <c r="I337" s="18" t="str">
        <f t="shared" si="5"/>
        <v>14984-Avg</v>
      </c>
    </row>
    <row r="338" spans="1:10">
      <c r="A338" s="17" t="s">
        <v>43</v>
      </c>
      <c r="B338" t="s">
        <v>409</v>
      </c>
      <c r="D338">
        <v>93.471000000000004</v>
      </c>
      <c r="E338">
        <v>24.866</v>
      </c>
      <c r="F338">
        <v>25.021000000000001</v>
      </c>
      <c r="I338" s="18" t="str">
        <f t="shared" si="5"/>
        <v>14984A</v>
      </c>
      <c r="J338" t="s">
        <v>695</v>
      </c>
    </row>
    <row r="339" spans="1:10">
      <c r="A339" s="17" t="s">
        <v>44</v>
      </c>
      <c r="B339" t="s">
        <v>409</v>
      </c>
      <c r="D339">
        <v>94.091999999999999</v>
      </c>
      <c r="E339">
        <v>25.100999999999999</v>
      </c>
      <c r="F339">
        <v>25.260999999999999</v>
      </c>
      <c r="I339" s="18" t="str">
        <f t="shared" si="5"/>
        <v>14984A-2</v>
      </c>
      <c r="J339" t="s">
        <v>695</v>
      </c>
    </row>
    <row r="340" spans="1:10">
      <c r="A340" s="17" t="s">
        <v>45</v>
      </c>
      <c r="B340" t="s">
        <v>409</v>
      </c>
      <c r="D340">
        <v>94.317999999999998</v>
      </c>
      <c r="E340">
        <v>25.282</v>
      </c>
      <c r="F340">
        <v>25.452000000000002</v>
      </c>
      <c r="I340" s="18" t="str">
        <f t="shared" si="5"/>
        <v>14984A-3</v>
      </c>
      <c r="J340" t="s">
        <v>695</v>
      </c>
    </row>
    <row r="341" spans="1:10">
      <c r="A341" t="s">
        <v>621</v>
      </c>
      <c r="B341" t="s">
        <v>411</v>
      </c>
      <c r="D341">
        <v>93.96</v>
      </c>
      <c r="E341">
        <v>25.082999999999998</v>
      </c>
      <c r="F341">
        <v>25.245000000000001</v>
      </c>
      <c r="G341">
        <v>-0.66700000000000004</v>
      </c>
      <c r="H341" t="s">
        <v>412</v>
      </c>
      <c r="I341" s="18" t="str">
        <f t="shared" si="5"/>
        <v>14984A-Avg</v>
      </c>
    </row>
    <row r="342" spans="1:10">
      <c r="A342" s="17">
        <v>14974</v>
      </c>
      <c r="B342" t="s">
        <v>409</v>
      </c>
      <c r="D342">
        <v>23.378</v>
      </c>
      <c r="E342">
        <v>0.33700000000000002</v>
      </c>
      <c r="F342">
        <v>0.32</v>
      </c>
      <c r="I342" s="18" t="str">
        <f t="shared" si="5"/>
        <v>14974</v>
      </c>
      <c r="J342" t="s">
        <v>695</v>
      </c>
    </row>
    <row r="343" spans="1:10">
      <c r="A343" s="17" t="s">
        <v>46</v>
      </c>
      <c r="B343" t="s">
        <v>409</v>
      </c>
      <c r="D343">
        <v>26.344000000000001</v>
      </c>
      <c r="E343">
        <v>0.38100000000000001</v>
      </c>
      <c r="F343">
        <v>0.36</v>
      </c>
      <c r="I343" s="18" t="str">
        <f t="shared" si="5"/>
        <v>14974-2</v>
      </c>
      <c r="J343" t="s">
        <v>695</v>
      </c>
    </row>
    <row r="344" spans="1:10">
      <c r="A344" s="17" t="s">
        <v>47</v>
      </c>
      <c r="B344" t="s">
        <v>409</v>
      </c>
      <c r="D344">
        <v>29.535</v>
      </c>
      <c r="E344">
        <v>0.42399999999999999</v>
      </c>
      <c r="F344">
        <v>0.40300000000000002</v>
      </c>
      <c r="I344" s="18" t="str">
        <f t="shared" si="5"/>
        <v>14974-3</v>
      </c>
      <c r="J344" t="s">
        <v>695</v>
      </c>
    </row>
    <row r="345" spans="1:10">
      <c r="A345" t="s">
        <v>622</v>
      </c>
      <c r="B345" t="s">
        <v>411</v>
      </c>
      <c r="D345">
        <v>26.419</v>
      </c>
      <c r="E345">
        <v>0.38100000000000001</v>
      </c>
      <c r="F345">
        <v>0.36099999999999999</v>
      </c>
      <c r="G345">
        <v>-0.17199999999999999</v>
      </c>
      <c r="H345" t="s">
        <v>412</v>
      </c>
      <c r="I345" s="18" t="str">
        <f t="shared" si="5"/>
        <v>14974-Avg</v>
      </c>
    </row>
    <row r="346" spans="1:10">
      <c r="A346" s="17" t="s">
        <v>48</v>
      </c>
      <c r="B346" t="s">
        <v>409</v>
      </c>
      <c r="D346">
        <v>68.097999999999999</v>
      </c>
      <c r="E346">
        <v>1.9179999999999999</v>
      </c>
      <c r="F346">
        <v>1.871</v>
      </c>
      <c r="I346" s="18" t="str">
        <f t="shared" si="5"/>
        <v>14974A</v>
      </c>
      <c r="J346" t="s">
        <v>695</v>
      </c>
    </row>
    <row r="347" spans="1:10">
      <c r="A347" s="17" t="s">
        <v>49</v>
      </c>
      <c r="B347" t="s">
        <v>409</v>
      </c>
      <c r="D347">
        <v>70.382999999999996</v>
      </c>
      <c r="E347">
        <v>1.982</v>
      </c>
      <c r="F347">
        <v>1.9319999999999999</v>
      </c>
      <c r="I347" s="18" t="str">
        <f t="shared" si="5"/>
        <v>14974A-2</v>
      </c>
      <c r="J347" t="s">
        <v>695</v>
      </c>
    </row>
    <row r="348" spans="1:10">
      <c r="A348" s="17" t="s">
        <v>50</v>
      </c>
      <c r="B348" t="s">
        <v>409</v>
      </c>
      <c r="D348">
        <v>72.456000000000003</v>
      </c>
      <c r="E348">
        <v>2.04</v>
      </c>
      <c r="F348">
        <v>1.9870000000000001</v>
      </c>
      <c r="I348" s="18" t="str">
        <f t="shared" si="5"/>
        <v>14974A-3</v>
      </c>
      <c r="J348" t="s">
        <v>695</v>
      </c>
    </row>
    <row r="349" spans="1:10">
      <c r="A349" t="s">
        <v>623</v>
      </c>
      <c r="B349" t="s">
        <v>411</v>
      </c>
      <c r="D349">
        <v>70.313000000000002</v>
      </c>
      <c r="E349">
        <v>1.98</v>
      </c>
      <c r="F349">
        <v>1.93</v>
      </c>
      <c r="G349">
        <v>-0.45200000000000001</v>
      </c>
      <c r="H349" t="s">
        <v>412</v>
      </c>
      <c r="I349" s="18" t="str">
        <f t="shared" si="5"/>
        <v>14974A-Avg</v>
      </c>
    </row>
    <row r="350" spans="1:10">
      <c r="A350" s="17">
        <v>14954</v>
      </c>
      <c r="B350" t="s">
        <v>409</v>
      </c>
      <c r="D350">
        <v>41.118000000000002</v>
      </c>
      <c r="E350">
        <v>1.6950000000000001</v>
      </c>
      <c r="F350">
        <v>1.6220000000000001</v>
      </c>
      <c r="I350" s="18" t="str">
        <f t="shared" si="5"/>
        <v>14954</v>
      </c>
      <c r="J350" t="s">
        <v>695</v>
      </c>
    </row>
    <row r="351" spans="1:10">
      <c r="A351" s="17" t="s">
        <v>51</v>
      </c>
      <c r="B351" t="s">
        <v>409</v>
      </c>
      <c r="D351">
        <v>42.3</v>
      </c>
      <c r="E351">
        <v>1.7609999999999999</v>
      </c>
      <c r="F351">
        <v>1.6859999999999999</v>
      </c>
      <c r="I351" s="18" t="str">
        <f t="shared" si="5"/>
        <v>14954-2</v>
      </c>
      <c r="J351" t="s">
        <v>695</v>
      </c>
    </row>
    <row r="352" spans="1:10">
      <c r="A352" s="17" t="s">
        <v>52</v>
      </c>
      <c r="B352" t="s">
        <v>409</v>
      </c>
      <c r="D352">
        <v>44.179000000000002</v>
      </c>
      <c r="E352">
        <v>1.845</v>
      </c>
      <c r="F352">
        <v>1.7669999999999999</v>
      </c>
      <c r="I352" s="18" t="str">
        <f t="shared" si="5"/>
        <v>14954-3</v>
      </c>
      <c r="J352" t="s">
        <v>695</v>
      </c>
    </row>
    <row r="353" spans="1:10">
      <c r="A353" t="s">
        <v>624</v>
      </c>
      <c r="B353" t="s">
        <v>411</v>
      </c>
      <c r="D353">
        <v>42.531999999999996</v>
      </c>
      <c r="E353">
        <v>1.7669999999999999</v>
      </c>
      <c r="F353">
        <v>1.6919999999999999</v>
      </c>
      <c r="G353">
        <v>-0.22500000000000001</v>
      </c>
      <c r="H353" t="s">
        <v>412</v>
      </c>
      <c r="I353" s="18" t="str">
        <f t="shared" si="5"/>
        <v>14954-Avg</v>
      </c>
    </row>
    <row r="354" spans="1:10">
      <c r="A354" s="17" t="s">
        <v>53</v>
      </c>
      <c r="B354" t="s">
        <v>409</v>
      </c>
      <c r="D354">
        <v>85.599000000000004</v>
      </c>
      <c r="E354">
        <v>6.6909999999999998</v>
      </c>
      <c r="F354">
        <v>6.665</v>
      </c>
      <c r="I354" s="18" t="str">
        <f t="shared" si="5"/>
        <v>14954A</v>
      </c>
      <c r="J354" t="s">
        <v>695</v>
      </c>
    </row>
    <row r="355" spans="1:10">
      <c r="A355" s="17" t="s">
        <v>54</v>
      </c>
      <c r="B355" t="s">
        <v>409</v>
      </c>
      <c r="D355">
        <v>86.385000000000005</v>
      </c>
      <c r="E355">
        <v>6.7990000000000004</v>
      </c>
      <c r="F355">
        <v>6.7729999999999997</v>
      </c>
      <c r="I355" s="18" t="str">
        <f t="shared" si="5"/>
        <v>14954A-2</v>
      </c>
      <c r="J355" t="s">
        <v>695</v>
      </c>
    </row>
    <row r="356" spans="1:10">
      <c r="A356" s="17" t="s">
        <v>55</v>
      </c>
      <c r="B356" t="s">
        <v>409</v>
      </c>
      <c r="D356">
        <v>87.206999999999994</v>
      </c>
      <c r="E356">
        <v>6.883</v>
      </c>
      <c r="F356">
        <v>6.859</v>
      </c>
      <c r="I356" s="18" t="str">
        <f t="shared" si="5"/>
        <v>14954A-3</v>
      </c>
      <c r="J356" t="s">
        <v>695</v>
      </c>
    </row>
    <row r="357" spans="1:10">
      <c r="A357" t="s">
        <v>625</v>
      </c>
      <c r="B357" t="s">
        <v>411</v>
      </c>
      <c r="D357">
        <v>86.397000000000006</v>
      </c>
      <c r="E357">
        <v>6.7910000000000004</v>
      </c>
      <c r="F357">
        <v>6.766</v>
      </c>
      <c r="G357">
        <v>-0.56000000000000005</v>
      </c>
      <c r="H357" t="s">
        <v>412</v>
      </c>
      <c r="I357" s="18" t="str">
        <f t="shared" si="5"/>
        <v>14954A-Avg</v>
      </c>
    </row>
    <row r="358" spans="1:10">
      <c r="A358" s="17">
        <v>14983</v>
      </c>
      <c r="B358" t="s">
        <v>409</v>
      </c>
      <c r="D358">
        <v>76.944000000000003</v>
      </c>
      <c r="E358">
        <v>2.4140000000000001</v>
      </c>
      <c r="F358">
        <v>2.347</v>
      </c>
      <c r="I358" s="18" t="str">
        <f t="shared" si="5"/>
        <v>14983</v>
      </c>
      <c r="J358" t="s">
        <v>695</v>
      </c>
    </row>
    <row r="359" spans="1:10">
      <c r="A359" s="17" t="s">
        <v>56</v>
      </c>
      <c r="B359" t="s">
        <v>409</v>
      </c>
      <c r="D359">
        <v>79.343999999999994</v>
      </c>
      <c r="E359">
        <v>2.4809999999999999</v>
      </c>
      <c r="F359">
        <v>2.4089999999999998</v>
      </c>
      <c r="I359" s="18" t="str">
        <f t="shared" si="5"/>
        <v>14983-2</v>
      </c>
      <c r="J359" t="s">
        <v>695</v>
      </c>
    </row>
    <row r="360" spans="1:10">
      <c r="A360" s="17" t="s">
        <v>57</v>
      </c>
      <c r="B360" t="s">
        <v>409</v>
      </c>
      <c r="D360">
        <v>80.953999999999994</v>
      </c>
      <c r="E360">
        <v>2.5299999999999998</v>
      </c>
      <c r="F360">
        <v>2.46</v>
      </c>
      <c r="I360" s="18" t="str">
        <f t="shared" si="5"/>
        <v>14983-3</v>
      </c>
      <c r="J360" t="s">
        <v>695</v>
      </c>
    </row>
    <row r="361" spans="1:10">
      <c r="A361" t="s">
        <v>626</v>
      </c>
      <c r="B361" t="s">
        <v>411</v>
      </c>
      <c r="D361">
        <v>79.081000000000003</v>
      </c>
      <c r="E361">
        <v>2.4750000000000001</v>
      </c>
      <c r="F361">
        <v>2.4049999999999998</v>
      </c>
      <c r="G361">
        <v>-0.49399999999999999</v>
      </c>
      <c r="H361" t="s">
        <v>412</v>
      </c>
      <c r="I361" s="18" t="str">
        <f t="shared" si="5"/>
        <v>14983-Avg</v>
      </c>
    </row>
    <row r="362" spans="1:10">
      <c r="A362" s="17" t="s">
        <v>58</v>
      </c>
      <c r="B362" t="s">
        <v>409</v>
      </c>
      <c r="D362">
        <v>92.793000000000006</v>
      </c>
      <c r="E362">
        <v>6.2039999999999997</v>
      </c>
      <c r="F362">
        <v>6.2560000000000002</v>
      </c>
      <c r="I362" s="18" t="str">
        <f t="shared" si="5"/>
        <v>14983A</v>
      </c>
      <c r="J362" t="s">
        <v>695</v>
      </c>
    </row>
    <row r="363" spans="1:10">
      <c r="A363" s="17" t="s">
        <v>59</v>
      </c>
      <c r="B363" t="s">
        <v>409</v>
      </c>
      <c r="D363">
        <v>94.216999999999999</v>
      </c>
      <c r="E363">
        <v>6.3769999999999998</v>
      </c>
      <c r="F363">
        <v>6.4329999999999998</v>
      </c>
      <c r="I363" s="18" t="str">
        <f t="shared" si="5"/>
        <v>14983A-2</v>
      </c>
      <c r="J363" t="s">
        <v>695</v>
      </c>
    </row>
    <row r="364" spans="1:10">
      <c r="A364" s="17" t="s">
        <v>60</v>
      </c>
      <c r="B364" t="s">
        <v>409</v>
      </c>
      <c r="D364">
        <v>95.421000000000006</v>
      </c>
      <c r="E364">
        <v>6.532</v>
      </c>
      <c r="F364">
        <v>6.593</v>
      </c>
      <c r="I364" s="18" t="str">
        <f t="shared" si="5"/>
        <v>14983A-3</v>
      </c>
      <c r="J364" t="s">
        <v>695</v>
      </c>
    </row>
    <row r="365" spans="1:10">
      <c r="A365" t="s">
        <v>627</v>
      </c>
      <c r="B365" t="s">
        <v>411</v>
      </c>
      <c r="D365">
        <v>94.144000000000005</v>
      </c>
      <c r="E365">
        <v>6.3710000000000004</v>
      </c>
      <c r="F365">
        <v>6.4279999999999999</v>
      </c>
      <c r="G365">
        <v>-0.70099999999999996</v>
      </c>
      <c r="H365" t="s">
        <v>412</v>
      </c>
      <c r="I365" s="18" t="str">
        <f t="shared" si="5"/>
        <v>14983A-Avg</v>
      </c>
    </row>
    <row r="366" spans="1:10">
      <c r="A366" s="17">
        <v>14981</v>
      </c>
      <c r="B366" t="s">
        <v>409</v>
      </c>
      <c r="D366">
        <v>102.11499999999999</v>
      </c>
      <c r="E366">
        <v>2.637</v>
      </c>
      <c r="F366">
        <v>2.5539999999999998</v>
      </c>
      <c r="I366" s="18" t="str">
        <f t="shared" si="5"/>
        <v>14981</v>
      </c>
    </row>
    <row r="367" spans="1:10">
      <c r="A367" s="17" t="s">
        <v>61</v>
      </c>
      <c r="B367" t="s">
        <v>409</v>
      </c>
      <c r="D367">
        <v>103.001</v>
      </c>
      <c r="E367">
        <v>2.65</v>
      </c>
      <c r="F367">
        <v>2.5680000000000001</v>
      </c>
      <c r="I367" s="18" t="str">
        <f t="shared" si="5"/>
        <v>14981-2</v>
      </c>
    </row>
    <row r="368" spans="1:10">
      <c r="A368" s="17" t="s">
        <v>62</v>
      </c>
      <c r="B368" t="s">
        <v>409</v>
      </c>
      <c r="D368">
        <v>102.776</v>
      </c>
      <c r="E368">
        <v>2.637</v>
      </c>
      <c r="F368">
        <v>2.5670000000000002</v>
      </c>
      <c r="I368" s="18" t="str">
        <f t="shared" si="5"/>
        <v>14981-3</v>
      </c>
    </row>
    <row r="369" spans="1:10">
      <c r="A369" t="s">
        <v>596</v>
      </c>
      <c r="B369" t="s">
        <v>411</v>
      </c>
      <c r="D369">
        <v>102.631</v>
      </c>
      <c r="E369">
        <v>2.641</v>
      </c>
      <c r="F369">
        <v>2.5630000000000002</v>
      </c>
      <c r="G369">
        <v>-0.65700000000000003</v>
      </c>
      <c r="H369" t="s">
        <v>412</v>
      </c>
      <c r="I369" s="18" t="str">
        <f t="shared" si="5"/>
        <v>14981-Avg</v>
      </c>
    </row>
    <row r="370" spans="1:10">
      <c r="A370" s="17" t="s">
        <v>63</v>
      </c>
      <c r="B370" t="s">
        <v>409</v>
      </c>
      <c r="D370">
        <v>103.59</v>
      </c>
      <c r="E370">
        <v>7.6769999999999996</v>
      </c>
      <c r="F370">
        <v>7.9009999999999998</v>
      </c>
      <c r="I370" s="18" t="str">
        <f t="shared" si="5"/>
        <v>14981A</v>
      </c>
    </row>
    <row r="371" spans="1:10">
      <c r="A371" s="17" t="s">
        <v>64</v>
      </c>
      <c r="B371" t="s">
        <v>409</v>
      </c>
      <c r="D371">
        <v>103.595</v>
      </c>
      <c r="E371">
        <v>7.7770000000000001</v>
      </c>
      <c r="F371">
        <v>8.0090000000000003</v>
      </c>
      <c r="I371" s="18" t="str">
        <f t="shared" si="5"/>
        <v>14981A-2</v>
      </c>
    </row>
    <row r="372" spans="1:10">
      <c r="A372" s="17" t="s">
        <v>65</v>
      </c>
      <c r="B372" t="s">
        <v>409</v>
      </c>
      <c r="D372">
        <v>103.607</v>
      </c>
      <c r="E372">
        <v>7.867</v>
      </c>
      <c r="F372">
        <v>8.1050000000000004</v>
      </c>
      <c r="I372" s="18" t="str">
        <f t="shared" si="5"/>
        <v>14981A-3</v>
      </c>
    </row>
    <row r="373" spans="1:10">
      <c r="A373" t="s">
        <v>597</v>
      </c>
      <c r="B373" t="s">
        <v>411</v>
      </c>
      <c r="D373">
        <v>103.598</v>
      </c>
      <c r="E373">
        <v>7.774</v>
      </c>
      <c r="F373">
        <v>8.0050000000000008</v>
      </c>
      <c r="G373">
        <v>-0.93400000000000005</v>
      </c>
      <c r="H373" t="s">
        <v>412</v>
      </c>
      <c r="I373" s="18" t="str">
        <f t="shared" si="5"/>
        <v>14981A-Avg</v>
      </c>
    </row>
    <row r="374" spans="1:10">
      <c r="A374" s="17">
        <v>14950</v>
      </c>
      <c r="B374" t="s">
        <v>409</v>
      </c>
      <c r="D374">
        <v>97.929000000000002</v>
      </c>
      <c r="E374">
        <v>57.003999999999998</v>
      </c>
      <c r="F374">
        <v>57.296999999999997</v>
      </c>
      <c r="I374" s="18" t="str">
        <f t="shared" si="5"/>
        <v>14950</v>
      </c>
      <c r="J374" t="s">
        <v>695</v>
      </c>
    </row>
    <row r="375" spans="1:10">
      <c r="A375" s="17" t="s">
        <v>66</v>
      </c>
      <c r="B375" t="s">
        <v>409</v>
      </c>
      <c r="D375">
        <v>97.960999999999999</v>
      </c>
      <c r="E375">
        <v>56.956000000000003</v>
      </c>
      <c r="F375">
        <v>57.237000000000002</v>
      </c>
      <c r="I375" s="18" t="str">
        <f t="shared" si="5"/>
        <v>14950-2</v>
      </c>
      <c r="J375" t="s">
        <v>695</v>
      </c>
    </row>
    <row r="376" spans="1:10">
      <c r="A376" s="17" t="s">
        <v>67</v>
      </c>
      <c r="B376" t="s">
        <v>409</v>
      </c>
      <c r="D376">
        <v>97.903000000000006</v>
      </c>
      <c r="E376">
        <v>56.914999999999999</v>
      </c>
      <c r="F376">
        <v>57.204999999999998</v>
      </c>
      <c r="I376" s="18" t="str">
        <f t="shared" si="5"/>
        <v>14950-3</v>
      </c>
      <c r="J376" t="s">
        <v>695</v>
      </c>
    </row>
    <row r="377" spans="1:10">
      <c r="A377" t="s">
        <v>628</v>
      </c>
      <c r="B377" t="s">
        <v>411</v>
      </c>
      <c r="D377">
        <v>97.930999999999997</v>
      </c>
      <c r="E377">
        <v>56.959000000000003</v>
      </c>
      <c r="F377">
        <v>57.246000000000002</v>
      </c>
      <c r="G377">
        <v>-0.58699999999999997</v>
      </c>
      <c r="H377" t="s">
        <v>412</v>
      </c>
      <c r="I377" s="18" t="str">
        <f t="shared" si="5"/>
        <v>14950-Avg</v>
      </c>
    </row>
    <row r="378" spans="1:10">
      <c r="A378" s="17" t="s">
        <v>68</v>
      </c>
      <c r="B378" t="s">
        <v>409</v>
      </c>
      <c r="D378">
        <v>92.804000000000002</v>
      </c>
      <c r="E378">
        <v>62.780999999999999</v>
      </c>
      <c r="F378">
        <v>63.304000000000002</v>
      </c>
      <c r="I378" s="18" t="str">
        <f t="shared" si="5"/>
        <v>14950a</v>
      </c>
      <c r="J378" t="s">
        <v>695</v>
      </c>
    </row>
    <row r="379" spans="1:10">
      <c r="A379" s="17" t="s">
        <v>69</v>
      </c>
      <c r="B379" t="s">
        <v>409</v>
      </c>
      <c r="D379">
        <v>92.415000000000006</v>
      </c>
      <c r="E379">
        <v>62.536999999999999</v>
      </c>
      <c r="F379">
        <v>63.084000000000003</v>
      </c>
      <c r="I379" s="18" t="str">
        <f t="shared" si="5"/>
        <v>14950a-2</v>
      </c>
      <c r="J379" t="s">
        <v>695</v>
      </c>
    </row>
    <row r="380" spans="1:10">
      <c r="A380" s="17" t="s">
        <v>70</v>
      </c>
      <c r="B380" t="s">
        <v>409</v>
      </c>
      <c r="D380">
        <v>92.001000000000005</v>
      </c>
      <c r="E380">
        <v>62.328000000000003</v>
      </c>
      <c r="F380">
        <v>62.859000000000002</v>
      </c>
      <c r="I380" s="18" t="str">
        <f t="shared" si="5"/>
        <v>14950a-3</v>
      </c>
      <c r="J380" t="s">
        <v>695</v>
      </c>
    </row>
    <row r="381" spans="1:10">
      <c r="A381" t="s">
        <v>629</v>
      </c>
      <c r="B381" t="s">
        <v>411</v>
      </c>
      <c r="D381">
        <v>92.406999999999996</v>
      </c>
      <c r="E381">
        <v>62.548000000000002</v>
      </c>
      <c r="F381">
        <v>63.082000000000001</v>
      </c>
      <c r="G381">
        <v>-0.75</v>
      </c>
      <c r="H381" t="s">
        <v>412</v>
      </c>
      <c r="I381" s="18" t="str">
        <f t="shared" si="5"/>
        <v>14950a-Avg</v>
      </c>
    </row>
    <row r="382" spans="1:10">
      <c r="A382" s="17">
        <v>14958</v>
      </c>
      <c r="B382" t="s">
        <v>409</v>
      </c>
      <c r="D382">
        <v>98.971999999999994</v>
      </c>
      <c r="E382">
        <v>0.83899999999999997</v>
      </c>
      <c r="F382">
        <v>0.80100000000000005</v>
      </c>
      <c r="I382" s="18" t="str">
        <f t="shared" si="5"/>
        <v>14958</v>
      </c>
      <c r="J382" t="s">
        <v>695</v>
      </c>
    </row>
    <row r="383" spans="1:10">
      <c r="A383" s="17" t="s">
        <v>71</v>
      </c>
      <c r="B383" t="s">
        <v>409</v>
      </c>
      <c r="D383">
        <v>99.251999999999995</v>
      </c>
      <c r="E383">
        <v>0.83899999999999997</v>
      </c>
      <c r="F383">
        <v>0.80100000000000005</v>
      </c>
      <c r="I383" s="18" t="str">
        <f t="shared" si="5"/>
        <v>14958-2</v>
      </c>
      <c r="J383" t="s">
        <v>695</v>
      </c>
    </row>
    <row r="384" spans="1:10">
      <c r="A384" s="17" t="s">
        <v>72</v>
      </c>
      <c r="B384" t="s">
        <v>409</v>
      </c>
      <c r="D384">
        <v>99.340999999999994</v>
      </c>
      <c r="E384">
        <v>0.83899999999999997</v>
      </c>
      <c r="F384">
        <v>0.80100000000000005</v>
      </c>
      <c r="I384" s="18" t="str">
        <f t="shared" si="5"/>
        <v>14958-3</v>
      </c>
      <c r="J384" t="s">
        <v>695</v>
      </c>
    </row>
    <row r="385" spans="1:10">
      <c r="A385" t="s">
        <v>630</v>
      </c>
      <c r="B385" t="s">
        <v>411</v>
      </c>
      <c r="D385">
        <v>99.188000000000002</v>
      </c>
      <c r="E385">
        <v>0.83899999999999997</v>
      </c>
      <c r="F385">
        <v>0.80100000000000005</v>
      </c>
      <c r="G385">
        <v>-0.68500000000000005</v>
      </c>
      <c r="H385" t="s">
        <v>412</v>
      </c>
      <c r="I385" s="18" t="str">
        <f t="shared" si="5"/>
        <v>14958-Avg</v>
      </c>
    </row>
    <row r="386" spans="1:10">
      <c r="A386" s="17" t="s">
        <v>73</v>
      </c>
      <c r="B386" t="s">
        <v>409</v>
      </c>
      <c r="D386">
        <v>99.072000000000003</v>
      </c>
      <c r="E386">
        <v>2.9039999999999999</v>
      </c>
      <c r="F386">
        <v>2.9769999999999999</v>
      </c>
      <c r="I386" s="18" t="str">
        <f t="shared" si="5"/>
        <v>14958A</v>
      </c>
      <c r="J386" t="s">
        <v>695</v>
      </c>
    </row>
    <row r="387" spans="1:10">
      <c r="A387" s="17" t="s">
        <v>74</v>
      </c>
      <c r="B387" t="s">
        <v>409</v>
      </c>
      <c r="D387">
        <v>99.113</v>
      </c>
      <c r="E387">
        <v>2.9790000000000001</v>
      </c>
      <c r="F387">
        <v>3.056</v>
      </c>
      <c r="I387" s="18" t="str">
        <f t="shared" si="5"/>
        <v>14958A-2</v>
      </c>
      <c r="J387" t="s">
        <v>695</v>
      </c>
    </row>
    <row r="388" spans="1:10">
      <c r="A388" s="17" t="s">
        <v>75</v>
      </c>
      <c r="B388" t="s">
        <v>409</v>
      </c>
      <c r="D388">
        <v>99.201999999999998</v>
      </c>
      <c r="E388">
        <v>3.05</v>
      </c>
      <c r="F388">
        <v>3.1339999999999999</v>
      </c>
      <c r="I388" s="18" t="str">
        <f t="shared" si="5"/>
        <v>14958A-3</v>
      </c>
      <c r="J388" t="s">
        <v>695</v>
      </c>
    </row>
    <row r="389" spans="1:10">
      <c r="A389" t="s">
        <v>631</v>
      </c>
      <c r="B389" t="s">
        <v>411</v>
      </c>
      <c r="D389">
        <v>99.129000000000005</v>
      </c>
      <c r="E389">
        <v>2.9769999999999999</v>
      </c>
      <c r="F389">
        <v>3.056</v>
      </c>
      <c r="G389">
        <v>-0.78500000000000003</v>
      </c>
      <c r="H389" t="s">
        <v>412</v>
      </c>
      <c r="I389" s="18" t="str">
        <f t="shared" si="5"/>
        <v>14958A-Avg</v>
      </c>
    </row>
    <row r="390" spans="1:10">
      <c r="A390" s="17">
        <v>14956</v>
      </c>
      <c r="B390" t="s">
        <v>409</v>
      </c>
      <c r="D390">
        <v>71.837999999999994</v>
      </c>
      <c r="E390">
        <v>1.5</v>
      </c>
      <c r="F390">
        <v>1.46</v>
      </c>
      <c r="I390" s="18" t="str">
        <f t="shared" si="5"/>
        <v>14956</v>
      </c>
      <c r="J390" t="s">
        <v>695</v>
      </c>
    </row>
    <row r="391" spans="1:10">
      <c r="A391" s="17" t="s">
        <v>76</v>
      </c>
      <c r="B391" t="s">
        <v>409</v>
      </c>
      <c r="D391">
        <v>71.805999999999997</v>
      </c>
      <c r="E391">
        <v>1.5049999999999999</v>
      </c>
      <c r="F391">
        <v>1.4630000000000001</v>
      </c>
      <c r="I391" s="18" t="str">
        <f t="shared" si="5"/>
        <v>14956-2</v>
      </c>
      <c r="J391" t="s">
        <v>695</v>
      </c>
    </row>
    <row r="392" spans="1:10">
      <c r="A392" s="17" t="s">
        <v>77</v>
      </c>
      <c r="B392" t="s">
        <v>409</v>
      </c>
      <c r="D392">
        <v>72.078000000000003</v>
      </c>
      <c r="E392">
        <v>1.514</v>
      </c>
      <c r="F392">
        <v>1.476</v>
      </c>
      <c r="I392" s="18" t="str">
        <f t="shared" si="5"/>
        <v>14956-3</v>
      </c>
      <c r="J392" t="s">
        <v>695</v>
      </c>
    </row>
    <row r="393" spans="1:10">
      <c r="A393" t="s">
        <v>632</v>
      </c>
      <c r="B393" t="s">
        <v>411</v>
      </c>
      <c r="D393">
        <v>71.908000000000001</v>
      </c>
      <c r="E393">
        <v>1.506</v>
      </c>
      <c r="F393">
        <v>1.466</v>
      </c>
      <c r="G393">
        <v>-0.47799999999999998</v>
      </c>
      <c r="H393" t="s">
        <v>412</v>
      </c>
      <c r="I393" s="18" t="str">
        <f t="shared" ref="I393:I456" si="6">IF(ISNUMBER(A393)=TRUE,TEXT(A393,0),A393)</f>
        <v>14956-Avg</v>
      </c>
    </row>
    <row r="394" spans="1:10">
      <c r="A394" s="17" t="s">
        <v>78</v>
      </c>
      <c r="B394" t="s">
        <v>409</v>
      </c>
      <c r="D394">
        <v>92.081000000000003</v>
      </c>
      <c r="E394">
        <v>4.9870000000000001</v>
      </c>
      <c r="F394">
        <v>5.0140000000000002</v>
      </c>
      <c r="I394" s="18" t="str">
        <f t="shared" si="6"/>
        <v>14956A</v>
      </c>
      <c r="J394" t="s">
        <v>695</v>
      </c>
    </row>
    <row r="395" spans="1:10">
      <c r="A395" s="17" t="s">
        <v>79</v>
      </c>
      <c r="B395" t="s">
        <v>409</v>
      </c>
      <c r="D395">
        <v>92.566000000000003</v>
      </c>
      <c r="E395">
        <v>5.1070000000000002</v>
      </c>
      <c r="F395">
        <v>5.1420000000000003</v>
      </c>
      <c r="I395" s="18" t="str">
        <f t="shared" si="6"/>
        <v>14956A-2</v>
      </c>
      <c r="J395" t="s">
        <v>695</v>
      </c>
    </row>
    <row r="396" spans="1:10">
      <c r="A396" s="17" t="s">
        <v>80</v>
      </c>
      <c r="B396" t="s">
        <v>409</v>
      </c>
      <c r="D396">
        <v>92.873000000000005</v>
      </c>
      <c r="E396">
        <v>5.22</v>
      </c>
      <c r="F396">
        <v>5.26</v>
      </c>
      <c r="I396" s="18" t="str">
        <f t="shared" si="6"/>
        <v>14956A-3</v>
      </c>
      <c r="J396" t="s">
        <v>695</v>
      </c>
    </row>
    <row r="397" spans="1:10">
      <c r="A397" t="s">
        <v>633</v>
      </c>
      <c r="B397" t="s">
        <v>411</v>
      </c>
      <c r="D397">
        <v>92.506</v>
      </c>
      <c r="E397">
        <v>5.1050000000000004</v>
      </c>
      <c r="F397">
        <v>5.1390000000000002</v>
      </c>
      <c r="G397">
        <v>-0.67600000000000005</v>
      </c>
      <c r="H397" t="s">
        <v>412</v>
      </c>
      <c r="I397" s="18" t="str">
        <f t="shared" si="6"/>
        <v>14956A-Avg</v>
      </c>
    </row>
    <row r="398" spans="1:10">
      <c r="A398" s="17">
        <v>14957</v>
      </c>
      <c r="B398" t="s">
        <v>409</v>
      </c>
      <c r="D398">
        <v>93.915999999999997</v>
      </c>
      <c r="E398">
        <v>0.621</v>
      </c>
      <c r="F398">
        <v>0.58299999999999996</v>
      </c>
      <c r="I398" s="18" t="str">
        <f t="shared" si="6"/>
        <v>14957</v>
      </c>
      <c r="J398" t="s">
        <v>695</v>
      </c>
    </row>
    <row r="399" spans="1:10">
      <c r="A399" s="17" t="s">
        <v>81</v>
      </c>
      <c r="B399" t="s">
        <v>409</v>
      </c>
      <c r="D399">
        <v>94.27</v>
      </c>
      <c r="E399">
        <v>0.626</v>
      </c>
      <c r="F399">
        <v>0.58699999999999997</v>
      </c>
      <c r="I399" s="18" t="str">
        <f t="shared" si="6"/>
        <v>14957-2</v>
      </c>
      <c r="J399" t="s">
        <v>695</v>
      </c>
    </row>
    <row r="400" spans="1:10">
      <c r="A400" s="17" t="s">
        <v>82</v>
      </c>
      <c r="B400" t="s">
        <v>409</v>
      </c>
      <c r="D400">
        <v>94.567999999999998</v>
      </c>
      <c r="E400">
        <v>0.63</v>
      </c>
      <c r="F400">
        <v>0.59099999999999997</v>
      </c>
      <c r="I400" s="18" t="str">
        <f t="shared" si="6"/>
        <v>14957-3</v>
      </c>
      <c r="J400" t="s">
        <v>695</v>
      </c>
    </row>
    <row r="401" spans="1:10">
      <c r="A401" t="s">
        <v>634</v>
      </c>
      <c r="B401" t="s">
        <v>411</v>
      </c>
      <c r="D401">
        <v>94.251999999999995</v>
      </c>
      <c r="E401">
        <v>0.626</v>
      </c>
      <c r="F401">
        <v>0.58699999999999997</v>
      </c>
      <c r="G401">
        <v>-0.65</v>
      </c>
      <c r="H401" t="s">
        <v>412</v>
      </c>
      <c r="I401" s="18" t="str">
        <f t="shared" si="6"/>
        <v>14957-Avg</v>
      </c>
    </row>
    <row r="402" spans="1:10">
      <c r="A402" s="17" t="s">
        <v>83</v>
      </c>
      <c r="B402" t="s">
        <v>409</v>
      </c>
      <c r="D402">
        <v>95.033000000000001</v>
      </c>
      <c r="E402">
        <v>3.03</v>
      </c>
      <c r="F402">
        <v>3.069</v>
      </c>
      <c r="I402" s="18" t="str">
        <f t="shared" si="6"/>
        <v>14957A</v>
      </c>
      <c r="J402" t="s">
        <v>695</v>
      </c>
    </row>
    <row r="403" spans="1:10">
      <c r="A403" s="17" t="s">
        <v>84</v>
      </c>
      <c r="B403" t="s">
        <v>409</v>
      </c>
      <c r="D403">
        <v>95.438000000000002</v>
      </c>
      <c r="E403">
        <v>3.1230000000000002</v>
      </c>
      <c r="F403">
        <v>3.1659999999999999</v>
      </c>
      <c r="I403" s="18" t="str">
        <f t="shared" si="6"/>
        <v>14957A-2</v>
      </c>
      <c r="J403" t="s">
        <v>695</v>
      </c>
    </row>
    <row r="404" spans="1:10">
      <c r="A404" s="17" t="s">
        <v>85</v>
      </c>
      <c r="B404" t="s">
        <v>409</v>
      </c>
      <c r="D404">
        <v>95.741</v>
      </c>
      <c r="E404">
        <v>3.2069999999999999</v>
      </c>
      <c r="F404">
        <v>3.2559999999999998</v>
      </c>
      <c r="I404" s="18" t="str">
        <f t="shared" si="6"/>
        <v>14957A-3</v>
      </c>
      <c r="J404" t="s">
        <v>695</v>
      </c>
    </row>
    <row r="405" spans="1:10">
      <c r="A405" t="s">
        <v>635</v>
      </c>
      <c r="B405" t="s">
        <v>411</v>
      </c>
      <c r="D405">
        <v>95.403999999999996</v>
      </c>
      <c r="E405">
        <v>3.12</v>
      </c>
      <c r="F405">
        <v>3.1640000000000001</v>
      </c>
      <c r="G405">
        <v>-0.72099999999999997</v>
      </c>
      <c r="H405" t="s">
        <v>412</v>
      </c>
      <c r="I405" s="18" t="str">
        <f t="shared" si="6"/>
        <v>14957A-Avg</v>
      </c>
    </row>
    <row r="406" spans="1:10">
      <c r="A406" s="17">
        <v>14952</v>
      </c>
      <c r="B406" t="s">
        <v>409</v>
      </c>
      <c r="D406">
        <v>46.645000000000003</v>
      </c>
      <c r="E406">
        <v>0.60699999999999998</v>
      </c>
      <c r="F406">
        <v>0.58099999999999996</v>
      </c>
      <c r="I406" s="18" t="str">
        <f t="shared" si="6"/>
        <v>14952</v>
      </c>
      <c r="J406" t="s">
        <v>695</v>
      </c>
    </row>
    <row r="407" spans="1:10">
      <c r="A407" s="17" t="s">
        <v>86</v>
      </c>
      <c r="B407" t="s">
        <v>409</v>
      </c>
      <c r="D407">
        <v>48.929000000000002</v>
      </c>
      <c r="E407">
        <v>0.627</v>
      </c>
      <c r="F407">
        <v>0.6</v>
      </c>
      <c r="I407" s="18" t="str">
        <f t="shared" si="6"/>
        <v>14952-2</v>
      </c>
      <c r="J407" t="s">
        <v>695</v>
      </c>
    </row>
    <row r="408" spans="1:10">
      <c r="A408" s="17" t="s">
        <v>87</v>
      </c>
      <c r="B408" t="s">
        <v>409</v>
      </c>
      <c r="D408">
        <v>49.076999999999998</v>
      </c>
      <c r="E408">
        <v>0.626</v>
      </c>
      <c r="F408">
        <v>0.59799999999999998</v>
      </c>
      <c r="I408" s="18" t="str">
        <f t="shared" si="6"/>
        <v>14952-3</v>
      </c>
      <c r="J408" t="s">
        <v>695</v>
      </c>
    </row>
    <row r="409" spans="1:10">
      <c r="A409" t="s">
        <v>636</v>
      </c>
      <c r="B409" t="s">
        <v>411</v>
      </c>
      <c r="D409">
        <v>48.216999999999999</v>
      </c>
      <c r="E409">
        <v>0.62</v>
      </c>
      <c r="F409">
        <v>0.59299999999999997</v>
      </c>
      <c r="G409">
        <v>-0.32300000000000001</v>
      </c>
      <c r="H409" t="s">
        <v>412</v>
      </c>
      <c r="I409" s="18" t="str">
        <f t="shared" si="6"/>
        <v>14952-Avg</v>
      </c>
    </row>
    <row r="410" spans="1:10">
      <c r="A410" s="17" t="s">
        <v>88</v>
      </c>
      <c r="B410" t="s">
        <v>409</v>
      </c>
      <c r="D410">
        <v>76.897000000000006</v>
      </c>
      <c r="E410">
        <v>1.8620000000000001</v>
      </c>
      <c r="F410">
        <v>1.8420000000000001</v>
      </c>
      <c r="I410" s="18" t="str">
        <f t="shared" si="6"/>
        <v>14952A</v>
      </c>
      <c r="J410" t="s">
        <v>695</v>
      </c>
    </row>
    <row r="411" spans="1:10">
      <c r="A411" s="17" t="s">
        <v>89</v>
      </c>
      <c r="B411" t="s">
        <v>409</v>
      </c>
      <c r="D411">
        <v>78.703000000000003</v>
      </c>
      <c r="E411">
        <v>1.909</v>
      </c>
      <c r="F411">
        <v>1.889</v>
      </c>
      <c r="I411" s="18" t="str">
        <f t="shared" si="6"/>
        <v>14952A-2</v>
      </c>
      <c r="J411" t="s">
        <v>695</v>
      </c>
    </row>
    <row r="412" spans="1:10">
      <c r="A412" s="17" t="s">
        <v>90</v>
      </c>
      <c r="B412" t="s">
        <v>409</v>
      </c>
      <c r="D412">
        <v>79.406999999999996</v>
      </c>
      <c r="E412">
        <v>1.9330000000000001</v>
      </c>
      <c r="F412">
        <v>1.909</v>
      </c>
      <c r="I412" s="18" t="str">
        <f t="shared" si="6"/>
        <v>14952A-3</v>
      </c>
      <c r="J412" t="s">
        <v>695</v>
      </c>
    </row>
    <row r="413" spans="1:10">
      <c r="A413" t="s">
        <v>637</v>
      </c>
      <c r="B413" t="s">
        <v>411</v>
      </c>
      <c r="D413">
        <v>78.335999999999999</v>
      </c>
      <c r="E413">
        <v>1.901</v>
      </c>
      <c r="F413">
        <v>1.88</v>
      </c>
      <c r="G413">
        <v>-0.54100000000000004</v>
      </c>
      <c r="H413" t="s">
        <v>412</v>
      </c>
      <c r="I413" s="18" t="str">
        <f t="shared" si="6"/>
        <v>14952A-Avg</v>
      </c>
    </row>
    <row r="414" spans="1:10">
      <c r="A414" s="17">
        <v>14999</v>
      </c>
      <c r="B414" t="s">
        <v>409</v>
      </c>
      <c r="D414">
        <v>27.148</v>
      </c>
      <c r="E414">
        <v>0.29099999999999998</v>
      </c>
      <c r="F414">
        <v>0.27900000000000003</v>
      </c>
      <c r="I414" s="18" t="str">
        <f t="shared" si="6"/>
        <v>14999</v>
      </c>
      <c r="J414" t="s">
        <v>695</v>
      </c>
    </row>
    <row r="415" spans="1:10">
      <c r="A415" s="17" t="s">
        <v>91</v>
      </c>
      <c r="B415" t="s">
        <v>409</v>
      </c>
      <c r="D415">
        <v>28.268000000000001</v>
      </c>
      <c r="E415">
        <v>0.30399999999999999</v>
      </c>
      <c r="F415">
        <v>0.29099999999999998</v>
      </c>
      <c r="I415" s="18" t="str">
        <f t="shared" si="6"/>
        <v>14999-2</v>
      </c>
      <c r="J415" t="s">
        <v>695</v>
      </c>
    </row>
    <row r="416" spans="1:10">
      <c r="A416" s="17" t="s">
        <v>92</v>
      </c>
      <c r="B416" t="s">
        <v>409</v>
      </c>
      <c r="D416">
        <v>29.254000000000001</v>
      </c>
      <c r="E416">
        <v>0.313</v>
      </c>
      <c r="F416">
        <v>0.29899999999999999</v>
      </c>
      <c r="I416" s="18" t="str">
        <f t="shared" si="6"/>
        <v>14999-3</v>
      </c>
      <c r="J416" t="s">
        <v>695</v>
      </c>
    </row>
    <row r="417" spans="1:10">
      <c r="A417" t="s">
        <v>638</v>
      </c>
      <c r="B417" t="s">
        <v>411</v>
      </c>
      <c r="D417">
        <v>28.224</v>
      </c>
      <c r="E417">
        <v>0.30299999999999999</v>
      </c>
      <c r="F417">
        <v>0.28999999999999998</v>
      </c>
      <c r="G417">
        <v>-0.193</v>
      </c>
      <c r="H417" t="s">
        <v>412</v>
      </c>
      <c r="I417" s="18" t="str">
        <f t="shared" si="6"/>
        <v>14999-Avg</v>
      </c>
    </row>
    <row r="418" spans="1:10">
      <c r="A418" s="17" t="s">
        <v>93</v>
      </c>
      <c r="B418" t="s">
        <v>409</v>
      </c>
      <c r="D418">
        <v>26.913</v>
      </c>
      <c r="E418">
        <v>0.45200000000000001</v>
      </c>
      <c r="F418">
        <v>0.438</v>
      </c>
      <c r="I418" s="18" t="str">
        <f t="shared" si="6"/>
        <v>14999A</v>
      </c>
      <c r="J418" t="s">
        <v>695</v>
      </c>
    </row>
    <row r="419" spans="1:10">
      <c r="A419" s="17" t="s">
        <v>94</v>
      </c>
      <c r="B419" t="s">
        <v>409</v>
      </c>
      <c r="D419">
        <v>27.428999999999998</v>
      </c>
      <c r="E419">
        <v>0.46200000000000002</v>
      </c>
      <c r="F419">
        <v>0.45</v>
      </c>
      <c r="I419" s="18" t="str">
        <f t="shared" si="6"/>
        <v>14999A-2</v>
      </c>
      <c r="J419" t="s">
        <v>695</v>
      </c>
    </row>
    <row r="420" spans="1:10">
      <c r="A420" s="17" t="s">
        <v>95</v>
      </c>
      <c r="B420" t="s">
        <v>409</v>
      </c>
      <c r="D420">
        <v>28.5</v>
      </c>
      <c r="E420">
        <v>0.47899999999999998</v>
      </c>
      <c r="F420">
        <v>0.46700000000000003</v>
      </c>
      <c r="I420" s="18" t="str">
        <f t="shared" si="6"/>
        <v>14999A-3</v>
      </c>
      <c r="J420" t="s">
        <v>695</v>
      </c>
    </row>
    <row r="421" spans="1:10">
      <c r="A421" t="s">
        <v>639</v>
      </c>
      <c r="B421" t="s">
        <v>411</v>
      </c>
      <c r="D421">
        <v>27.614000000000001</v>
      </c>
      <c r="E421">
        <v>0.46400000000000002</v>
      </c>
      <c r="F421">
        <v>0.45200000000000001</v>
      </c>
      <c r="G421">
        <v>-0.187</v>
      </c>
      <c r="H421" t="s">
        <v>412</v>
      </c>
      <c r="I421" s="18" t="str">
        <f t="shared" si="6"/>
        <v>14999A-Avg</v>
      </c>
    </row>
    <row r="422" spans="1:10">
      <c r="A422" s="17">
        <v>14959</v>
      </c>
      <c r="B422" t="s">
        <v>409</v>
      </c>
      <c r="D422">
        <v>19.562999999999999</v>
      </c>
      <c r="E422">
        <v>0.20100000000000001</v>
      </c>
      <c r="F422">
        <v>0.191</v>
      </c>
      <c r="I422" s="18" t="str">
        <f t="shared" si="6"/>
        <v>14959</v>
      </c>
    </row>
    <row r="423" spans="1:10">
      <c r="A423" s="17" t="s">
        <v>96</v>
      </c>
      <c r="B423" t="s">
        <v>409</v>
      </c>
      <c r="D423">
        <v>20.337</v>
      </c>
      <c r="E423">
        <v>0.20899999999999999</v>
      </c>
      <c r="F423">
        <v>0.2</v>
      </c>
      <c r="I423" s="18" t="str">
        <f t="shared" si="6"/>
        <v>14959-2</v>
      </c>
    </row>
    <row r="424" spans="1:10">
      <c r="A424" s="17" t="s">
        <v>97</v>
      </c>
      <c r="B424" t="s">
        <v>409</v>
      </c>
      <c r="D424">
        <v>21.204999999999998</v>
      </c>
      <c r="E424">
        <v>0.218</v>
      </c>
      <c r="F424">
        <v>0.20899999999999999</v>
      </c>
      <c r="I424" s="18" t="str">
        <f t="shared" si="6"/>
        <v>14959-3</v>
      </c>
    </row>
    <row r="425" spans="1:10">
      <c r="A425" t="s">
        <v>588</v>
      </c>
      <c r="B425" t="s">
        <v>411</v>
      </c>
      <c r="D425">
        <v>20.367999999999999</v>
      </c>
      <c r="E425">
        <v>0.21</v>
      </c>
      <c r="F425">
        <v>0.2</v>
      </c>
      <c r="G425">
        <v>-0.13900000000000001</v>
      </c>
      <c r="H425" t="s">
        <v>412</v>
      </c>
      <c r="I425" s="18" t="str">
        <f t="shared" si="6"/>
        <v>14959-Avg</v>
      </c>
    </row>
    <row r="426" spans="1:10">
      <c r="A426" s="17" t="s">
        <v>98</v>
      </c>
      <c r="B426" t="s">
        <v>409</v>
      </c>
      <c r="D426">
        <v>63.86</v>
      </c>
      <c r="E426">
        <v>1.2050000000000001</v>
      </c>
      <c r="F426">
        <v>1.1719999999999999</v>
      </c>
      <c r="I426" s="18" t="str">
        <f t="shared" si="6"/>
        <v>14959A</v>
      </c>
    </row>
    <row r="427" spans="1:10">
      <c r="A427" s="17" t="s">
        <v>99</v>
      </c>
      <c r="B427" t="s">
        <v>409</v>
      </c>
      <c r="D427">
        <v>64.760000000000005</v>
      </c>
      <c r="E427">
        <v>1.2210000000000001</v>
      </c>
      <c r="F427">
        <v>1.1890000000000001</v>
      </c>
      <c r="I427" s="18" t="str">
        <f t="shared" si="6"/>
        <v>14959A-2</v>
      </c>
    </row>
    <row r="428" spans="1:10">
      <c r="A428" s="17" t="s">
        <v>100</v>
      </c>
      <c r="B428" t="s">
        <v>409</v>
      </c>
      <c r="D428">
        <v>65.584000000000003</v>
      </c>
      <c r="E428">
        <v>1.236</v>
      </c>
      <c r="F428">
        <v>1.202</v>
      </c>
      <c r="I428" s="18" t="str">
        <f t="shared" si="6"/>
        <v>14959A-3</v>
      </c>
    </row>
    <row r="429" spans="1:10">
      <c r="A429" t="s">
        <v>589</v>
      </c>
      <c r="B429" t="s">
        <v>411</v>
      </c>
      <c r="D429">
        <v>64.733999999999995</v>
      </c>
      <c r="E429">
        <v>1.2210000000000001</v>
      </c>
      <c r="F429">
        <v>1.1879999999999999</v>
      </c>
      <c r="G429">
        <v>-0.434</v>
      </c>
      <c r="H429" t="s">
        <v>412</v>
      </c>
      <c r="I429" s="18" t="str">
        <f t="shared" si="6"/>
        <v>14959A-Avg</v>
      </c>
    </row>
    <row r="430" spans="1:10">
      <c r="A430" s="17">
        <v>14994</v>
      </c>
      <c r="B430" t="s">
        <v>409</v>
      </c>
      <c r="D430">
        <v>94.100999999999999</v>
      </c>
      <c r="E430">
        <v>13.939</v>
      </c>
      <c r="F430">
        <v>13.773999999999999</v>
      </c>
      <c r="I430" s="18" t="str">
        <f t="shared" si="6"/>
        <v>14994</v>
      </c>
      <c r="J430" t="s">
        <v>695</v>
      </c>
    </row>
    <row r="431" spans="1:10">
      <c r="A431" s="17" t="s">
        <v>101</v>
      </c>
      <c r="B431" t="s">
        <v>409</v>
      </c>
      <c r="D431">
        <v>100.575</v>
      </c>
      <c r="E431">
        <v>14.673999999999999</v>
      </c>
      <c r="F431">
        <v>14.435</v>
      </c>
      <c r="I431" s="18" t="str">
        <f t="shared" si="6"/>
        <v>14994-2</v>
      </c>
      <c r="J431" t="s">
        <v>695</v>
      </c>
    </row>
    <row r="432" spans="1:10">
      <c r="A432" s="17" t="s">
        <v>102</v>
      </c>
      <c r="B432" t="s">
        <v>409</v>
      </c>
      <c r="D432">
        <v>101.30800000000001</v>
      </c>
      <c r="E432">
        <v>14.811999999999999</v>
      </c>
      <c r="F432">
        <v>14.565</v>
      </c>
      <c r="I432" s="18" t="str">
        <f t="shared" si="6"/>
        <v>14994-3</v>
      </c>
      <c r="J432" t="s">
        <v>695</v>
      </c>
    </row>
    <row r="433" spans="1:10">
      <c r="A433" t="s">
        <v>640</v>
      </c>
      <c r="B433" t="s">
        <v>411</v>
      </c>
      <c r="D433">
        <v>98.661000000000001</v>
      </c>
      <c r="E433">
        <v>14.475</v>
      </c>
      <c r="F433">
        <v>14.257999999999999</v>
      </c>
      <c r="G433">
        <v>-0.40300000000000002</v>
      </c>
      <c r="H433" t="s">
        <v>412</v>
      </c>
      <c r="I433" s="18" t="str">
        <f t="shared" si="6"/>
        <v>14994-Avg</v>
      </c>
    </row>
    <row r="434" spans="1:10">
      <c r="A434" s="17" t="s">
        <v>103</v>
      </c>
      <c r="B434" t="s">
        <v>409</v>
      </c>
      <c r="D434">
        <v>103.181</v>
      </c>
      <c r="E434">
        <v>26.093</v>
      </c>
      <c r="F434">
        <v>26.431000000000001</v>
      </c>
      <c r="I434" s="18" t="str">
        <f t="shared" si="6"/>
        <v>14994A</v>
      </c>
      <c r="J434" t="s">
        <v>695</v>
      </c>
    </row>
    <row r="435" spans="1:10">
      <c r="A435" s="17" t="s">
        <v>104</v>
      </c>
      <c r="B435" t="s">
        <v>409</v>
      </c>
      <c r="D435">
        <v>103.18300000000001</v>
      </c>
      <c r="E435">
        <v>26.097000000000001</v>
      </c>
      <c r="F435">
        <v>26.445</v>
      </c>
      <c r="I435" s="18" t="str">
        <f t="shared" si="6"/>
        <v>14994A-2</v>
      </c>
      <c r="J435" t="s">
        <v>695</v>
      </c>
    </row>
    <row r="436" spans="1:10">
      <c r="A436" s="17" t="s">
        <v>105</v>
      </c>
      <c r="B436" t="s">
        <v>409</v>
      </c>
      <c r="D436">
        <v>103.16500000000001</v>
      </c>
      <c r="E436">
        <v>26.108000000000001</v>
      </c>
      <c r="F436">
        <v>26.457000000000001</v>
      </c>
      <c r="I436" s="18" t="str">
        <f t="shared" si="6"/>
        <v>14994A-3</v>
      </c>
      <c r="J436" t="s">
        <v>695</v>
      </c>
    </row>
    <row r="437" spans="1:10">
      <c r="A437" t="s">
        <v>641</v>
      </c>
      <c r="B437" t="s">
        <v>411</v>
      </c>
      <c r="D437">
        <v>103.176</v>
      </c>
      <c r="E437">
        <v>26.099</v>
      </c>
      <c r="F437">
        <v>26.443999999999999</v>
      </c>
      <c r="G437">
        <v>-0.91</v>
      </c>
      <c r="H437" t="s">
        <v>412</v>
      </c>
      <c r="I437" s="18" t="str">
        <f t="shared" si="6"/>
        <v>14994A-Avg</v>
      </c>
    </row>
    <row r="438" spans="1:10">
      <c r="A438" s="17">
        <v>14993</v>
      </c>
      <c r="B438" t="s">
        <v>409</v>
      </c>
      <c r="D438">
        <v>96.697999999999993</v>
      </c>
      <c r="E438">
        <v>11.18</v>
      </c>
      <c r="F438">
        <v>10.988</v>
      </c>
      <c r="I438" s="18" t="str">
        <f t="shared" si="6"/>
        <v>14993</v>
      </c>
      <c r="J438" t="s">
        <v>695</v>
      </c>
    </row>
    <row r="439" spans="1:10">
      <c r="A439" s="17" t="s">
        <v>106</v>
      </c>
      <c r="B439" t="s">
        <v>409</v>
      </c>
      <c r="D439">
        <v>96.683999999999997</v>
      </c>
      <c r="E439">
        <v>11.212</v>
      </c>
      <c r="F439">
        <v>11.02</v>
      </c>
      <c r="I439" s="18" t="str">
        <f t="shared" si="6"/>
        <v>14993-2</v>
      </c>
      <c r="J439" t="s">
        <v>695</v>
      </c>
    </row>
    <row r="440" spans="1:10">
      <c r="A440" s="17" t="s">
        <v>107</v>
      </c>
      <c r="B440" t="s">
        <v>409</v>
      </c>
      <c r="D440">
        <v>97.183000000000007</v>
      </c>
      <c r="E440">
        <v>11.263</v>
      </c>
      <c r="F440">
        <v>11.067</v>
      </c>
      <c r="I440" s="18" t="str">
        <f t="shared" si="6"/>
        <v>14993-3</v>
      </c>
      <c r="J440" t="s">
        <v>695</v>
      </c>
    </row>
    <row r="441" spans="1:10">
      <c r="A441" t="s">
        <v>642</v>
      </c>
      <c r="B441" t="s">
        <v>411</v>
      </c>
      <c r="D441">
        <v>96.855000000000004</v>
      </c>
      <c r="E441">
        <v>11.218</v>
      </c>
      <c r="F441">
        <v>11.025</v>
      </c>
      <c r="G441">
        <v>-0.438</v>
      </c>
      <c r="H441" t="s">
        <v>412</v>
      </c>
      <c r="I441" s="18" t="str">
        <f t="shared" si="6"/>
        <v>14993-Avg</v>
      </c>
    </row>
    <row r="442" spans="1:10">
      <c r="A442" s="17" t="s">
        <v>108</v>
      </c>
      <c r="B442" t="s">
        <v>409</v>
      </c>
      <c r="D442">
        <v>101.248</v>
      </c>
      <c r="E442">
        <v>20.081</v>
      </c>
      <c r="F442">
        <v>20.295999999999999</v>
      </c>
      <c r="I442" s="18" t="str">
        <f t="shared" si="6"/>
        <v>14993A</v>
      </c>
      <c r="J442" t="s">
        <v>695</v>
      </c>
    </row>
    <row r="443" spans="1:10">
      <c r="A443" s="17" t="s">
        <v>109</v>
      </c>
      <c r="B443" t="s">
        <v>409</v>
      </c>
      <c r="D443">
        <v>101.289</v>
      </c>
      <c r="E443">
        <v>20.271000000000001</v>
      </c>
      <c r="F443">
        <v>20.491</v>
      </c>
      <c r="I443" s="18" t="str">
        <f t="shared" si="6"/>
        <v>14993A-2</v>
      </c>
      <c r="J443" t="s">
        <v>695</v>
      </c>
    </row>
    <row r="444" spans="1:10">
      <c r="A444" s="17" t="s">
        <v>110</v>
      </c>
      <c r="B444" t="s">
        <v>409</v>
      </c>
      <c r="D444">
        <v>101.328</v>
      </c>
      <c r="E444">
        <v>20.465</v>
      </c>
      <c r="F444">
        <v>20.702000000000002</v>
      </c>
      <c r="I444" s="18" t="str">
        <f t="shared" si="6"/>
        <v>14993A-3</v>
      </c>
      <c r="J444" t="s">
        <v>695</v>
      </c>
    </row>
    <row r="445" spans="1:10">
      <c r="A445" t="s">
        <v>643</v>
      </c>
      <c r="B445" t="s">
        <v>411</v>
      </c>
      <c r="D445">
        <v>101.288</v>
      </c>
      <c r="E445">
        <v>20.271999999999998</v>
      </c>
      <c r="F445">
        <v>20.495999999999999</v>
      </c>
      <c r="G445">
        <v>-0.81799999999999995</v>
      </c>
      <c r="H445" t="s">
        <v>412</v>
      </c>
      <c r="I445" s="18" t="str">
        <f t="shared" si="6"/>
        <v>14993A-Avg</v>
      </c>
    </row>
    <row r="446" spans="1:10">
      <c r="A446" s="17">
        <v>14992</v>
      </c>
      <c r="B446" t="s">
        <v>409</v>
      </c>
      <c r="D446">
        <v>95.38</v>
      </c>
      <c r="E446">
        <v>20.544</v>
      </c>
      <c r="F446">
        <v>20.350999999999999</v>
      </c>
      <c r="I446" s="18" t="str">
        <f t="shared" si="6"/>
        <v>14992</v>
      </c>
      <c r="J446" t="s">
        <v>695</v>
      </c>
    </row>
    <row r="447" spans="1:10">
      <c r="A447" s="17" t="s">
        <v>111</v>
      </c>
      <c r="B447" t="s">
        <v>409</v>
      </c>
      <c r="D447">
        <v>95.817999999999998</v>
      </c>
      <c r="E447">
        <v>20.664999999999999</v>
      </c>
      <c r="F447">
        <v>20.474</v>
      </c>
      <c r="I447" s="18" t="str">
        <f t="shared" si="6"/>
        <v>14992-2</v>
      </c>
      <c r="J447" t="s">
        <v>695</v>
      </c>
    </row>
    <row r="448" spans="1:10">
      <c r="A448" s="17" t="s">
        <v>112</v>
      </c>
      <c r="B448" t="s">
        <v>409</v>
      </c>
      <c r="D448">
        <v>96.216999999999999</v>
      </c>
      <c r="E448">
        <v>20.76</v>
      </c>
      <c r="F448">
        <v>20.57</v>
      </c>
      <c r="I448" s="18" t="str">
        <f t="shared" si="6"/>
        <v>14992-3</v>
      </c>
      <c r="J448" t="s">
        <v>695</v>
      </c>
    </row>
    <row r="449" spans="1:10">
      <c r="A449" t="s">
        <v>644</v>
      </c>
      <c r="B449" t="s">
        <v>411</v>
      </c>
      <c r="D449">
        <v>95.805000000000007</v>
      </c>
      <c r="E449">
        <v>20.655999999999999</v>
      </c>
      <c r="F449">
        <v>20.465</v>
      </c>
      <c r="G449">
        <v>-0.36299999999999999</v>
      </c>
      <c r="H449" t="s">
        <v>412</v>
      </c>
      <c r="I449" s="18" t="str">
        <f t="shared" si="6"/>
        <v>14992-Avg</v>
      </c>
    </row>
    <row r="450" spans="1:10">
      <c r="A450" s="17" t="s">
        <v>113</v>
      </c>
      <c r="B450" t="s">
        <v>409</v>
      </c>
      <c r="D450">
        <v>98.033000000000001</v>
      </c>
      <c r="E450">
        <v>28.550999999999998</v>
      </c>
      <c r="F450">
        <v>28.783000000000001</v>
      </c>
      <c r="I450" s="18" t="str">
        <f t="shared" si="6"/>
        <v>14992A</v>
      </c>
      <c r="J450" t="s">
        <v>695</v>
      </c>
    </row>
    <row r="451" spans="1:10">
      <c r="A451" s="17" t="s">
        <v>114</v>
      </c>
      <c r="B451" t="s">
        <v>409</v>
      </c>
      <c r="D451">
        <v>98.275999999999996</v>
      </c>
      <c r="E451">
        <v>28.824000000000002</v>
      </c>
      <c r="F451">
        <v>29.071000000000002</v>
      </c>
      <c r="I451" s="18" t="str">
        <f t="shared" si="6"/>
        <v>14992A-2</v>
      </c>
      <c r="J451" t="s">
        <v>695</v>
      </c>
    </row>
    <row r="452" spans="1:10">
      <c r="A452" s="17" t="s">
        <v>115</v>
      </c>
      <c r="B452" t="s">
        <v>409</v>
      </c>
      <c r="D452">
        <v>98.403999999999996</v>
      </c>
      <c r="E452">
        <v>29.111000000000001</v>
      </c>
      <c r="F452">
        <v>29.361999999999998</v>
      </c>
      <c r="I452" s="18" t="str">
        <f t="shared" si="6"/>
        <v>14992A-3</v>
      </c>
      <c r="J452" t="s">
        <v>695</v>
      </c>
    </row>
    <row r="453" spans="1:10">
      <c r="A453" t="s">
        <v>645</v>
      </c>
      <c r="B453" t="s">
        <v>411</v>
      </c>
      <c r="D453">
        <v>98.238</v>
      </c>
      <c r="E453">
        <v>28.827999999999999</v>
      </c>
      <c r="F453">
        <v>29.071999999999999</v>
      </c>
      <c r="G453">
        <v>-0.752</v>
      </c>
      <c r="H453" t="s">
        <v>412</v>
      </c>
      <c r="I453" s="18" t="str">
        <f t="shared" si="6"/>
        <v>14992A-Avg</v>
      </c>
    </row>
    <row r="454" spans="1:10">
      <c r="A454" s="17">
        <v>14989</v>
      </c>
      <c r="B454" t="s">
        <v>409</v>
      </c>
      <c r="D454">
        <v>80.64</v>
      </c>
      <c r="E454">
        <v>5.67</v>
      </c>
      <c r="F454">
        <v>5.4820000000000002</v>
      </c>
      <c r="I454" s="18" t="str">
        <f t="shared" si="6"/>
        <v>14989</v>
      </c>
      <c r="J454" t="s">
        <v>695</v>
      </c>
    </row>
    <row r="455" spans="1:10">
      <c r="A455" s="17" t="s">
        <v>116</v>
      </c>
      <c r="B455" t="s">
        <v>409</v>
      </c>
      <c r="D455">
        <v>83.415000000000006</v>
      </c>
      <c r="E455">
        <v>5.8319999999999999</v>
      </c>
      <c r="F455">
        <v>5.6369999999999996</v>
      </c>
      <c r="I455" s="18" t="str">
        <f t="shared" si="6"/>
        <v>14989-2</v>
      </c>
      <c r="J455" t="s">
        <v>695</v>
      </c>
    </row>
    <row r="456" spans="1:10">
      <c r="A456" s="17" t="s">
        <v>117</v>
      </c>
      <c r="B456" t="s">
        <v>409</v>
      </c>
      <c r="D456">
        <v>84.995000000000005</v>
      </c>
      <c r="E456">
        <v>5.9740000000000002</v>
      </c>
      <c r="F456">
        <v>5.7690000000000001</v>
      </c>
      <c r="I456" s="18" t="str">
        <f t="shared" si="6"/>
        <v>14989-3</v>
      </c>
      <c r="J456" t="s">
        <v>695</v>
      </c>
    </row>
    <row r="457" spans="1:10">
      <c r="A457" t="s">
        <v>646</v>
      </c>
      <c r="B457" t="s">
        <v>411</v>
      </c>
      <c r="D457">
        <v>83.016000000000005</v>
      </c>
      <c r="E457">
        <v>5.8250000000000002</v>
      </c>
      <c r="F457">
        <v>5.6289999999999996</v>
      </c>
      <c r="G457">
        <v>-0.373</v>
      </c>
      <c r="H457" t="s">
        <v>412</v>
      </c>
      <c r="I457" s="18" t="str">
        <f t="shared" ref="I457:I520" si="7">IF(ISNUMBER(A457)=TRUE,TEXT(A457,0),A457)</f>
        <v>14989-Avg</v>
      </c>
    </row>
    <row r="458" spans="1:10">
      <c r="A458" s="17" t="s">
        <v>118</v>
      </c>
      <c r="B458" t="s">
        <v>409</v>
      </c>
      <c r="D458">
        <v>93.771000000000001</v>
      </c>
      <c r="E458">
        <v>12.315</v>
      </c>
      <c r="F458">
        <v>12.297000000000001</v>
      </c>
      <c r="I458" s="18" t="str">
        <f t="shared" si="7"/>
        <v>14989A</v>
      </c>
      <c r="J458" t="s">
        <v>695</v>
      </c>
    </row>
    <row r="459" spans="1:10">
      <c r="A459" s="17" t="s">
        <v>119</v>
      </c>
      <c r="B459" t="s">
        <v>409</v>
      </c>
      <c r="D459">
        <v>94.17</v>
      </c>
      <c r="E459">
        <v>12.576000000000001</v>
      </c>
      <c r="F459">
        <v>12.569000000000001</v>
      </c>
      <c r="I459" s="18" t="str">
        <f t="shared" si="7"/>
        <v>14989A-2</v>
      </c>
      <c r="J459" t="s">
        <v>695</v>
      </c>
    </row>
    <row r="460" spans="1:10">
      <c r="A460" s="17" t="s">
        <v>120</v>
      </c>
      <c r="B460" t="s">
        <v>409</v>
      </c>
      <c r="D460">
        <v>94.545000000000002</v>
      </c>
      <c r="E460">
        <v>12.816000000000001</v>
      </c>
      <c r="F460">
        <v>12.807</v>
      </c>
      <c r="I460" s="18" t="str">
        <f t="shared" si="7"/>
        <v>14989A-3</v>
      </c>
      <c r="J460" t="s">
        <v>695</v>
      </c>
    </row>
    <row r="461" spans="1:10">
      <c r="A461" t="s">
        <v>647</v>
      </c>
      <c r="B461" t="s">
        <v>411</v>
      </c>
      <c r="D461">
        <v>94.162000000000006</v>
      </c>
      <c r="E461">
        <v>12.569000000000001</v>
      </c>
      <c r="F461">
        <v>12.557</v>
      </c>
      <c r="G461">
        <v>-0.58799999999999997</v>
      </c>
      <c r="H461" t="s">
        <v>412</v>
      </c>
      <c r="I461" s="18" t="str">
        <f t="shared" si="7"/>
        <v>14989A-Avg</v>
      </c>
    </row>
    <row r="462" spans="1:10">
      <c r="A462" s="17">
        <v>14988</v>
      </c>
      <c r="B462" t="s">
        <v>409</v>
      </c>
      <c r="D462">
        <v>139.55799999999999</v>
      </c>
      <c r="E462">
        <v>143.18199999999999</v>
      </c>
      <c r="F462">
        <v>143.297</v>
      </c>
      <c r="I462" s="18" t="str">
        <f t="shared" si="7"/>
        <v>14988</v>
      </c>
    </row>
    <row r="463" spans="1:10">
      <c r="A463" s="17" t="s">
        <v>121</v>
      </c>
      <c r="B463" t="s">
        <v>409</v>
      </c>
      <c r="D463">
        <v>139.542</v>
      </c>
      <c r="E463">
        <v>143.16900000000001</v>
      </c>
      <c r="F463">
        <v>143.29499999999999</v>
      </c>
      <c r="I463" s="18" t="str">
        <f t="shared" si="7"/>
        <v>14988-2</v>
      </c>
    </row>
    <row r="464" spans="1:10">
      <c r="A464" s="17" t="s">
        <v>122</v>
      </c>
      <c r="B464" t="s">
        <v>409</v>
      </c>
      <c r="D464">
        <v>139.566</v>
      </c>
      <c r="E464">
        <v>143.17500000000001</v>
      </c>
      <c r="F464">
        <v>143.274</v>
      </c>
      <c r="I464" s="18" t="str">
        <f t="shared" si="7"/>
        <v>14988-3</v>
      </c>
    </row>
    <row r="465" spans="1:10">
      <c r="A465" t="s">
        <v>648</v>
      </c>
      <c r="B465" t="s">
        <v>411</v>
      </c>
      <c r="D465">
        <v>139.55500000000001</v>
      </c>
      <c r="E465">
        <v>143.17500000000001</v>
      </c>
      <c r="F465">
        <v>143.28899999999999</v>
      </c>
      <c r="G465">
        <v>-8.5999999999999993E-2</v>
      </c>
      <c r="H465" t="s">
        <v>412</v>
      </c>
      <c r="I465" s="18" t="str">
        <f t="shared" si="7"/>
        <v>14988-Avg</v>
      </c>
    </row>
    <row r="466" spans="1:10">
      <c r="A466" s="17" t="s">
        <v>123</v>
      </c>
      <c r="B466" t="s">
        <v>409</v>
      </c>
      <c r="D466">
        <v>76.239000000000004</v>
      </c>
      <c r="E466">
        <v>3.5059999999999998</v>
      </c>
      <c r="F466">
        <v>3.3580000000000001</v>
      </c>
      <c r="I466" s="18" t="str">
        <f t="shared" si="7"/>
        <v>14988r</v>
      </c>
      <c r="J466" t="s">
        <v>695</v>
      </c>
    </row>
    <row r="467" spans="1:10">
      <c r="A467" s="17" t="s">
        <v>124</v>
      </c>
      <c r="B467" t="s">
        <v>409</v>
      </c>
      <c r="D467">
        <v>78.772999999999996</v>
      </c>
      <c r="E467">
        <v>3.6219999999999999</v>
      </c>
      <c r="F467">
        <v>3.4670000000000001</v>
      </c>
      <c r="I467" s="18" t="str">
        <f t="shared" si="7"/>
        <v>14988r-2</v>
      </c>
      <c r="J467" t="s">
        <v>695</v>
      </c>
    </row>
    <row r="468" spans="1:10">
      <c r="A468" s="17" t="s">
        <v>125</v>
      </c>
      <c r="B468" t="s">
        <v>409</v>
      </c>
      <c r="D468">
        <v>80.697999999999993</v>
      </c>
      <c r="E468">
        <v>3.7109999999999999</v>
      </c>
      <c r="F468">
        <v>3.5510000000000002</v>
      </c>
      <c r="I468" s="18" t="str">
        <f t="shared" si="7"/>
        <v>14988r-3</v>
      </c>
      <c r="J468" t="s">
        <v>695</v>
      </c>
    </row>
    <row r="469" spans="1:10">
      <c r="A469" t="s">
        <v>649</v>
      </c>
      <c r="B469" t="s">
        <v>411</v>
      </c>
      <c r="D469">
        <v>78.569999999999993</v>
      </c>
      <c r="E469">
        <v>3.613</v>
      </c>
      <c r="F469">
        <v>3.4590000000000001</v>
      </c>
      <c r="G469">
        <v>-0.39800000000000002</v>
      </c>
      <c r="H469" t="s">
        <v>412</v>
      </c>
      <c r="I469" s="18" t="str">
        <f t="shared" si="7"/>
        <v>14988r-Avg</v>
      </c>
    </row>
    <row r="470" spans="1:10">
      <c r="A470" s="17" t="s">
        <v>126</v>
      </c>
      <c r="B470" t="s">
        <v>409</v>
      </c>
      <c r="D470">
        <v>96.587999999999994</v>
      </c>
      <c r="E470">
        <v>9.4860000000000007</v>
      </c>
      <c r="F470">
        <v>9.468</v>
      </c>
      <c r="I470" s="18" t="str">
        <f t="shared" si="7"/>
        <v>14988A</v>
      </c>
      <c r="J470" t="s">
        <v>695</v>
      </c>
    </row>
    <row r="471" spans="1:10">
      <c r="A471" s="17" t="s">
        <v>127</v>
      </c>
      <c r="B471" t="s">
        <v>409</v>
      </c>
      <c r="D471">
        <v>97.117999999999995</v>
      </c>
      <c r="E471">
        <v>9.6630000000000003</v>
      </c>
      <c r="F471">
        <v>9.6530000000000005</v>
      </c>
      <c r="I471" s="18" t="str">
        <f t="shared" si="7"/>
        <v>14988A-2</v>
      </c>
      <c r="J471" t="s">
        <v>695</v>
      </c>
    </row>
    <row r="472" spans="1:10">
      <c r="A472" s="17" t="s">
        <v>128</v>
      </c>
      <c r="B472" t="s">
        <v>409</v>
      </c>
      <c r="D472">
        <v>97.466999999999999</v>
      </c>
      <c r="E472">
        <v>9.8179999999999996</v>
      </c>
      <c r="F472">
        <v>9.8109999999999999</v>
      </c>
      <c r="I472" s="18" t="str">
        <f t="shared" si="7"/>
        <v>14988A-3</v>
      </c>
      <c r="J472" t="s">
        <v>695</v>
      </c>
    </row>
    <row r="473" spans="1:10">
      <c r="A473" t="s">
        <v>650</v>
      </c>
      <c r="B473" t="s">
        <v>411</v>
      </c>
      <c r="D473">
        <v>97.058000000000007</v>
      </c>
      <c r="E473">
        <v>9.6560000000000006</v>
      </c>
      <c r="F473">
        <v>9.6440000000000001</v>
      </c>
      <c r="G473">
        <v>-0.63100000000000001</v>
      </c>
      <c r="H473" t="s">
        <v>412</v>
      </c>
      <c r="I473" s="18" t="str">
        <f t="shared" si="7"/>
        <v>14988A-Avg</v>
      </c>
    </row>
    <row r="474" spans="1:10">
      <c r="A474" s="17">
        <v>14985</v>
      </c>
      <c r="B474" t="s">
        <v>409</v>
      </c>
      <c r="D474">
        <v>35.677</v>
      </c>
      <c r="E474">
        <v>1.4159999999999999</v>
      </c>
      <c r="F474">
        <v>1.361</v>
      </c>
      <c r="I474" s="18" t="str">
        <f t="shared" si="7"/>
        <v>14985</v>
      </c>
      <c r="J474" t="s">
        <v>695</v>
      </c>
    </row>
    <row r="475" spans="1:10">
      <c r="A475" s="17" t="s">
        <v>129</v>
      </c>
      <c r="B475" t="s">
        <v>409</v>
      </c>
      <c r="D475">
        <v>41.082999999999998</v>
      </c>
      <c r="E475">
        <v>1.6160000000000001</v>
      </c>
      <c r="F475">
        <v>1.55</v>
      </c>
      <c r="I475" s="18" t="str">
        <f t="shared" si="7"/>
        <v>14985-2</v>
      </c>
      <c r="J475" t="s">
        <v>695</v>
      </c>
    </row>
    <row r="476" spans="1:10">
      <c r="A476" s="17" t="s">
        <v>130</v>
      </c>
      <c r="B476" t="s">
        <v>409</v>
      </c>
      <c r="D476">
        <v>44.893999999999998</v>
      </c>
      <c r="E476">
        <v>1.7649999999999999</v>
      </c>
      <c r="F476">
        <v>1.6950000000000001</v>
      </c>
      <c r="I476" s="18" t="str">
        <f t="shared" si="7"/>
        <v>14985-3</v>
      </c>
      <c r="J476" t="s">
        <v>695</v>
      </c>
    </row>
    <row r="477" spans="1:10">
      <c r="A477" t="s">
        <v>651</v>
      </c>
      <c r="B477" t="s">
        <v>411</v>
      </c>
      <c r="D477">
        <v>40.551000000000002</v>
      </c>
      <c r="E477">
        <v>1.599</v>
      </c>
      <c r="F477">
        <v>1.536</v>
      </c>
      <c r="G477">
        <v>-0.223</v>
      </c>
      <c r="H477" t="s">
        <v>412</v>
      </c>
      <c r="I477" s="18" t="str">
        <f t="shared" si="7"/>
        <v>14985-Avg</v>
      </c>
    </row>
    <row r="478" spans="1:10">
      <c r="A478" s="17" t="s">
        <v>131</v>
      </c>
      <c r="B478" t="s">
        <v>409</v>
      </c>
      <c r="D478">
        <v>75.462000000000003</v>
      </c>
      <c r="E478">
        <v>4.9290000000000003</v>
      </c>
      <c r="F478">
        <v>4.8540000000000001</v>
      </c>
      <c r="I478" s="18" t="str">
        <f t="shared" si="7"/>
        <v>14985A</v>
      </c>
      <c r="J478" t="s">
        <v>695</v>
      </c>
    </row>
    <row r="479" spans="1:10">
      <c r="A479" s="17" t="s">
        <v>132</v>
      </c>
      <c r="B479" t="s">
        <v>409</v>
      </c>
      <c r="D479">
        <v>77.159000000000006</v>
      </c>
      <c r="E479">
        <v>5.0659999999999998</v>
      </c>
      <c r="F479">
        <v>4.9930000000000003</v>
      </c>
      <c r="I479" s="18" t="str">
        <f t="shared" si="7"/>
        <v>14985A-2</v>
      </c>
      <c r="J479" t="s">
        <v>695</v>
      </c>
    </row>
    <row r="480" spans="1:10">
      <c r="A480" s="17" t="s">
        <v>133</v>
      </c>
      <c r="B480" t="s">
        <v>409</v>
      </c>
      <c r="D480">
        <v>78.625</v>
      </c>
      <c r="E480">
        <v>5.1849999999999996</v>
      </c>
      <c r="F480">
        <v>5.109</v>
      </c>
      <c r="I480" s="18" t="str">
        <f t="shared" si="7"/>
        <v>14985A-3</v>
      </c>
      <c r="J480" t="s">
        <v>695</v>
      </c>
    </row>
    <row r="481" spans="1:10">
      <c r="A481" t="s">
        <v>652</v>
      </c>
      <c r="B481" t="s">
        <v>411</v>
      </c>
      <c r="D481">
        <v>77.081999999999994</v>
      </c>
      <c r="E481">
        <v>5.0599999999999996</v>
      </c>
      <c r="F481">
        <v>4.9850000000000003</v>
      </c>
      <c r="G481">
        <v>-0.45500000000000002</v>
      </c>
      <c r="H481" t="s">
        <v>412</v>
      </c>
      <c r="I481" s="18" t="str">
        <f t="shared" si="7"/>
        <v>14985A-Avg</v>
      </c>
    </row>
    <row r="482" spans="1:10">
      <c r="A482" s="17">
        <v>14990</v>
      </c>
      <c r="B482" t="s">
        <v>409</v>
      </c>
      <c r="D482">
        <v>47.713999999999999</v>
      </c>
      <c r="E482">
        <v>1.6819999999999999</v>
      </c>
      <c r="F482">
        <v>1.6220000000000001</v>
      </c>
      <c r="I482" s="18" t="str">
        <f t="shared" si="7"/>
        <v>14990</v>
      </c>
      <c r="J482" t="s">
        <v>695</v>
      </c>
    </row>
    <row r="483" spans="1:10">
      <c r="A483" s="17" t="s">
        <v>134</v>
      </c>
      <c r="B483" t="s">
        <v>409</v>
      </c>
      <c r="D483">
        <v>51.220999999999997</v>
      </c>
      <c r="E483">
        <v>1.8129999999999999</v>
      </c>
      <c r="F483">
        <v>1.75</v>
      </c>
      <c r="I483" s="18" t="str">
        <f t="shared" si="7"/>
        <v>14990-2</v>
      </c>
      <c r="J483" t="s">
        <v>695</v>
      </c>
    </row>
    <row r="484" spans="1:10">
      <c r="A484" s="17" t="s">
        <v>135</v>
      </c>
      <c r="B484" t="s">
        <v>409</v>
      </c>
      <c r="D484">
        <v>55.012999999999998</v>
      </c>
      <c r="E484">
        <v>1.9379999999999999</v>
      </c>
      <c r="F484">
        <v>1.8660000000000001</v>
      </c>
      <c r="I484" s="18" t="str">
        <f t="shared" si="7"/>
        <v>14990-3</v>
      </c>
      <c r="J484" t="s">
        <v>695</v>
      </c>
    </row>
    <row r="485" spans="1:10">
      <c r="A485" t="s">
        <v>653</v>
      </c>
      <c r="B485" t="s">
        <v>411</v>
      </c>
      <c r="D485">
        <v>51.316000000000003</v>
      </c>
      <c r="E485">
        <v>1.8109999999999999</v>
      </c>
      <c r="F485">
        <v>1.746</v>
      </c>
      <c r="G485">
        <v>-0.3</v>
      </c>
      <c r="H485" t="s">
        <v>412</v>
      </c>
      <c r="I485" s="18" t="str">
        <f t="shared" si="7"/>
        <v>14990-Avg</v>
      </c>
    </row>
    <row r="486" spans="1:10">
      <c r="A486" s="17" t="s">
        <v>136</v>
      </c>
      <c r="B486" t="s">
        <v>409</v>
      </c>
      <c r="D486">
        <v>78.143000000000001</v>
      </c>
      <c r="E486">
        <v>5.1859999999999999</v>
      </c>
      <c r="F486">
        <v>5.1619999999999999</v>
      </c>
      <c r="I486" s="18" t="str">
        <f t="shared" si="7"/>
        <v>14990A</v>
      </c>
      <c r="J486" t="s">
        <v>695</v>
      </c>
    </row>
    <row r="487" spans="1:10">
      <c r="A487" s="17" t="s">
        <v>137</v>
      </c>
      <c r="B487" t="s">
        <v>409</v>
      </c>
      <c r="D487">
        <v>79.462000000000003</v>
      </c>
      <c r="E487">
        <v>5.3159999999999998</v>
      </c>
      <c r="F487">
        <v>5.2949999999999999</v>
      </c>
      <c r="I487" s="18" t="str">
        <f t="shared" si="7"/>
        <v>14990A-2</v>
      </c>
      <c r="J487" t="s">
        <v>695</v>
      </c>
    </row>
    <row r="488" spans="1:10">
      <c r="A488" s="17" t="s">
        <v>138</v>
      </c>
      <c r="B488" t="s">
        <v>409</v>
      </c>
      <c r="D488">
        <v>80.634</v>
      </c>
      <c r="E488">
        <v>5.4349999999999996</v>
      </c>
      <c r="F488">
        <v>5.415</v>
      </c>
      <c r="I488" s="18" t="str">
        <f t="shared" si="7"/>
        <v>14990A-3</v>
      </c>
      <c r="J488" t="s">
        <v>695</v>
      </c>
    </row>
    <row r="489" spans="1:10">
      <c r="A489" t="s">
        <v>654</v>
      </c>
      <c r="B489" t="s">
        <v>411</v>
      </c>
      <c r="D489">
        <v>79.412999999999997</v>
      </c>
      <c r="E489">
        <v>5.3129999999999997</v>
      </c>
      <c r="F489">
        <v>5.2910000000000004</v>
      </c>
      <c r="G489">
        <v>-0.52300000000000002</v>
      </c>
      <c r="H489" t="s">
        <v>412</v>
      </c>
      <c r="I489" s="18" t="str">
        <f t="shared" si="7"/>
        <v>14990A-Avg</v>
      </c>
    </row>
    <row r="490" spans="1:10">
      <c r="A490" s="17">
        <v>15001</v>
      </c>
      <c r="B490" t="s">
        <v>409</v>
      </c>
      <c r="D490">
        <v>61.334000000000003</v>
      </c>
      <c r="E490">
        <v>0.63300000000000001</v>
      </c>
      <c r="F490">
        <v>0.60399999999999998</v>
      </c>
      <c r="I490" s="18" t="str">
        <f t="shared" si="7"/>
        <v>15001</v>
      </c>
      <c r="J490" t="s">
        <v>695</v>
      </c>
    </row>
    <row r="491" spans="1:10">
      <c r="A491" s="17" t="s">
        <v>139</v>
      </c>
      <c r="B491" t="s">
        <v>409</v>
      </c>
      <c r="D491">
        <v>63.307000000000002</v>
      </c>
      <c r="E491">
        <v>0.65200000000000002</v>
      </c>
      <c r="F491">
        <v>0.621</v>
      </c>
      <c r="I491" s="18" t="str">
        <f t="shared" si="7"/>
        <v>15001-2</v>
      </c>
      <c r="J491" t="s">
        <v>695</v>
      </c>
    </row>
    <row r="492" spans="1:10">
      <c r="A492" s="17" t="s">
        <v>140</v>
      </c>
      <c r="B492" t="s">
        <v>409</v>
      </c>
      <c r="D492">
        <v>65.08</v>
      </c>
      <c r="E492">
        <v>0.67100000000000004</v>
      </c>
      <c r="F492">
        <v>0.63900000000000001</v>
      </c>
      <c r="I492" s="18" t="str">
        <f t="shared" si="7"/>
        <v>15001-3</v>
      </c>
      <c r="J492" t="s">
        <v>695</v>
      </c>
    </row>
    <row r="493" spans="1:10">
      <c r="A493" t="s">
        <v>655</v>
      </c>
      <c r="B493" t="s">
        <v>411</v>
      </c>
      <c r="D493">
        <v>63.241</v>
      </c>
      <c r="E493">
        <v>0.65200000000000002</v>
      </c>
      <c r="F493">
        <v>0.622</v>
      </c>
      <c r="G493">
        <v>-0.43</v>
      </c>
      <c r="H493" t="s">
        <v>412</v>
      </c>
      <c r="I493" s="18" t="str">
        <f t="shared" si="7"/>
        <v>15001-Avg</v>
      </c>
    </row>
    <row r="494" spans="1:10">
      <c r="A494" s="17" t="s">
        <v>141</v>
      </c>
      <c r="B494" t="s">
        <v>409</v>
      </c>
      <c r="D494">
        <v>96.117000000000004</v>
      </c>
      <c r="E494">
        <v>2.3149999999999999</v>
      </c>
      <c r="F494">
        <v>2.3029999999999999</v>
      </c>
      <c r="I494" s="18" t="str">
        <f t="shared" si="7"/>
        <v>15001A</v>
      </c>
      <c r="J494" t="s">
        <v>695</v>
      </c>
    </row>
    <row r="495" spans="1:10">
      <c r="A495" s="17" t="s">
        <v>142</v>
      </c>
      <c r="B495" t="s">
        <v>409</v>
      </c>
      <c r="D495">
        <v>96.805999999999997</v>
      </c>
      <c r="E495">
        <v>2.3450000000000002</v>
      </c>
      <c r="F495">
        <v>2.3359999999999999</v>
      </c>
      <c r="I495" s="18" t="str">
        <f t="shared" si="7"/>
        <v>15001A-2</v>
      </c>
      <c r="J495" t="s">
        <v>695</v>
      </c>
    </row>
    <row r="496" spans="1:10">
      <c r="A496" s="17" t="s">
        <v>143</v>
      </c>
      <c r="B496" t="s">
        <v>409</v>
      </c>
      <c r="D496">
        <v>97.448999999999998</v>
      </c>
      <c r="E496">
        <v>2.3769999999999998</v>
      </c>
      <c r="F496">
        <v>2.3650000000000002</v>
      </c>
      <c r="I496" s="18" t="str">
        <f t="shared" si="7"/>
        <v>15001A-3</v>
      </c>
      <c r="J496" t="s">
        <v>695</v>
      </c>
    </row>
    <row r="497" spans="1:10">
      <c r="A497" t="s">
        <v>656</v>
      </c>
      <c r="B497" t="s">
        <v>411</v>
      </c>
      <c r="D497">
        <v>96.790999999999997</v>
      </c>
      <c r="E497">
        <v>2.3460000000000001</v>
      </c>
      <c r="F497">
        <v>2.335</v>
      </c>
      <c r="G497">
        <v>-0.68300000000000005</v>
      </c>
      <c r="H497" t="s">
        <v>412</v>
      </c>
      <c r="I497" s="18" t="str">
        <f t="shared" si="7"/>
        <v>15001A-Avg</v>
      </c>
    </row>
    <row r="498" spans="1:10">
      <c r="A498" s="17">
        <v>14995</v>
      </c>
      <c r="B498" t="s">
        <v>409</v>
      </c>
      <c r="D498">
        <v>60.625</v>
      </c>
      <c r="E498">
        <v>0.13</v>
      </c>
      <c r="F498">
        <v>0.124</v>
      </c>
      <c r="I498" s="18" t="str">
        <f t="shared" si="7"/>
        <v>14995</v>
      </c>
      <c r="J498" t="s">
        <v>695</v>
      </c>
    </row>
    <row r="499" spans="1:10">
      <c r="A499" s="17" t="s">
        <v>144</v>
      </c>
      <c r="B499" t="s">
        <v>409</v>
      </c>
      <c r="D499">
        <v>60.73</v>
      </c>
      <c r="E499">
        <v>0.13300000000000001</v>
      </c>
      <c r="F499">
        <v>0.122</v>
      </c>
      <c r="I499" s="18" t="str">
        <f t="shared" si="7"/>
        <v>14995-2</v>
      </c>
      <c r="J499" t="s">
        <v>695</v>
      </c>
    </row>
    <row r="500" spans="1:10">
      <c r="A500" s="17" t="s">
        <v>145</v>
      </c>
      <c r="B500" t="s">
        <v>409</v>
      </c>
      <c r="D500">
        <v>60.866</v>
      </c>
      <c r="E500">
        <v>0.13100000000000001</v>
      </c>
      <c r="F500">
        <v>0.124</v>
      </c>
      <c r="I500" s="18" t="str">
        <f t="shared" si="7"/>
        <v>14995-3</v>
      </c>
      <c r="J500" t="s">
        <v>695</v>
      </c>
    </row>
    <row r="501" spans="1:10">
      <c r="A501" t="s">
        <v>657</v>
      </c>
      <c r="B501" t="s">
        <v>411</v>
      </c>
      <c r="D501">
        <v>60.74</v>
      </c>
      <c r="E501">
        <v>0.13100000000000001</v>
      </c>
      <c r="F501">
        <v>0.123</v>
      </c>
      <c r="G501">
        <v>-0.438</v>
      </c>
      <c r="H501" t="s">
        <v>412</v>
      </c>
      <c r="I501" s="18" t="str">
        <f t="shared" si="7"/>
        <v>14995-Avg</v>
      </c>
    </row>
    <row r="502" spans="1:10">
      <c r="A502" s="17" t="s">
        <v>146</v>
      </c>
      <c r="B502" t="s">
        <v>409</v>
      </c>
      <c r="D502">
        <v>97.965999999999994</v>
      </c>
      <c r="E502">
        <v>0.93500000000000005</v>
      </c>
      <c r="F502">
        <v>0.94299999999999995</v>
      </c>
      <c r="I502" s="18" t="str">
        <f t="shared" si="7"/>
        <v>14995A</v>
      </c>
      <c r="J502" t="s">
        <v>695</v>
      </c>
    </row>
    <row r="503" spans="1:10">
      <c r="A503" s="17" t="s">
        <v>147</v>
      </c>
      <c r="B503" t="s">
        <v>409</v>
      </c>
      <c r="D503">
        <v>97.918999999999997</v>
      </c>
      <c r="E503">
        <v>0.95499999999999996</v>
      </c>
      <c r="F503">
        <v>0.96699999999999997</v>
      </c>
      <c r="I503" s="18" t="str">
        <f t="shared" si="7"/>
        <v>14995A-2</v>
      </c>
      <c r="J503" t="s">
        <v>695</v>
      </c>
    </row>
    <row r="504" spans="1:10">
      <c r="A504" s="17" t="s">
        <v>148</v>
      </c>
      <c r="B504" t="s">
        <v>409</v>
      </c>
      <c r="D504">
        <v>97.888000000000005</v>
      </c>
      <c r="E504">
        <v>0.97499999999999998</v>
      </c>
      <c r="F504">
        <v>0.98599999999999999</v>
      </c>
      <c r="I504" s="18" t="str">
        <f t="shared" si="7"/>
        <v>14995A-3</v>
      </c>
      <c r="J504" t="s">
        <v>695</v>
      </c>
    </row>
    <row r="505" spans="1:10">
      <c r="A505" t="s">
        <v>658</v>
      </c>
      <c r="B505" t="s">
        <v>411</v>
      </c>
      <c r="D505">
        <v>97.924000000000007</v>
      </c>
      <c r="E505">
        <v>0.95499999999999996</v>
      </c>
      <c r="F505">
        <v>0.96499999999999997</v>
      </c>
      <c r="G505">
        <v>-0.72299999999999998</v>
      </c>
      <c r="H505" t="s">
        <v>412</v>
      </c>
      <c r="I505" s="18" t="str">
        <f t="shared" si="7"/>
        <v>14995A-Avg</v>
      </c>
    </row>
    <row r="506" spans="1:10">
      <c r="A506" s="17">
        <v>15002</v>
      </c>
      <c r="B506" t="s">
        <v>409</v>
      </c>
      <c r="D506">
        <v>75.367999999999995</v>
      </c>
      <c r="E506">
        <v>0.57999999999999996</v>
      </c>
      <c r="F506">
        <v>0.55400000000000005</v>
      </c>
      <c r="I506" s="18" t="str">
        <f t="shared" si="7"/>
        <v>15002</v>
      </c>
      <c r="J506" t="s">
        <v>695</v>
      </c>
    </row>
    <row r="507" spans="1:10">
      <c r="A507" s="17" t="s">
        <v>149</v>
      </c>
      <c r="B507" t="s">
        <v>409</v>
      </c>
      <c r="D507">
        <v>76.046999999999997</v>
      </c>
      <c r="E507">
        <v>0.58599999999999997</v>
      </c>
      <c r="F507">
        <v>0.56200000000000006</v>
      </c>
      <c r="I507" s="18" t="str">
        <f t="shared" si="7"/>
        <v>15002-2</v>
      </c>
      <c r="J507" t="s">
        <v>695</v>
      </c>
    </row>
    <row r="508" spans="1:10">
      <c r="A508" s="17" t="s">
        <v>150</v>
      </c>
      <c r="B508" t="s">
        <v>409</v>
      </c>
      <c r="D508">
        <v>76.581999999999994</v>
      </c>
      <c r="E508">
        <v>0.58899999999999997</v>
      </c>
      <c r="F508">
        <v>0.56499999999999995</v>
      </c>
      <c r="I508" s="18" t="str">
        <f t="shared" si="7"/>
        <v>15002-3</v>
      </c>
      <c r="J508" t="s">
        <v>695</v>
      </c>
    </row>
    <row r="509" spans="1:10">
      <c r="A509" t="s">
        <v>659</v>
      </c>
      <c r="B509" t="s">
        <v>411</v>
      </c>
      <c r="D509">
        <v>75.998999999999995</v>
      </c>
      <c r="E509">
        <v>0.58499999999999996</v>
      </c>
      <c r="F509">
        <v>0.56000000000000005</v>
      </c>
      <c r="G509">
        <v>-0.53</v>
      </c>
      <c r="H509" t="s">
        <v>412</v>
      </c>
      <c r="I509" s="18" t="str">
        <f t="shared" si="7"/>
        <v>15002-Avg</v>
      </c>
    </row>
    <row r="510" spans="1:10">
      <c r="A510" s="17" t="s">
        <v>151</v>
      </c>
      <c r="B510" t="s">
        <v>409</v>
      </c>
      <c r="D510">
        <v>93.221999999999994</v>
      </c>
      <c r="E510">
        <v>1.53</v>
      </c>
      <c r="F510">
        <v>1.5289999999999999</v>
      </c>
      <c r="I510" s="18" t="str">
        <f t="shared" si="7"/>
        <v>15002A</v>
      </c>
      <c r="J510" t="s">
        <v>695</v>
      </c>
    </row>
    <row r="511" spans="1:10">
      <c r="A511" s="17" t="s">
        <v>152</v>
      </c>
      <c r="B511" t="s">
        <v>409</v>
      </c>
      <c r="D511">
        <v>94.480999999999995</v>
      </c>
      <c r="E511">
        <v>1.569</v>
      </c>
      <c r="F511">
        <v>1.5660000000000001</v>
      </c>
      <c r="I511" s="18" t="str">
        <f t="shared" si="7"/>
        <v>15002A-2</v>
      </c>
      <c r="J511" t="s">
        <v>695</v>
      </c>
    </row>
    <row r="512" spans="1:10">
      <c r="A512" s="17" t="s">
        <v>153</v>
      </c>
      <c r="B512" t="s">
        <v>409</v>
      </c>
      <c r="D512">
        <v>95.543000000000006</v>
      </c>
      <c r="E512">
        <v>1.601</v>
      </c>
      <c r="F512">
        <v>1.601</v>
      </c>
      <c r="I512" s="18" t="str">
        <f t="shared" si="7"/>
        <v>15002A-3</v>
      </c>
      <c r="J512" t="s">
        <v>695</v>
      </c>
    </row>
    <row r="513" spans="1:10">
      <c r="A513" t="s">
        <v>660</v>
      </c>
      <c r="B513" t="s">
        <v>411</v>
      </c>
      <c r="D513">
        <v>94.415000000000006</v>
      </c>
      <c r="E513">
        <v>1.5669999999999999</v>
      </c>
      <c r="F513">
        <v>1.5649999999999999</v>
      </c>
      <c r="G513">
        <v>-0.68100000000000005</v>
      </c>
      <c r="H513" t="s">
        <v>412</v>
      </c>
      <c r="I513" s="18" t="str">
        <f t="shared" si="7"/>
        <v>15002A-Avg</v>
      </c>
    </row>
    <row r="514" spans="1:10">
      <c r="A514" s="17">
        <v>14986</v>
      </c>
      <c r="B514" t="s">
        <v>409</v>
      </c>
      <c r="D514">
        <v>53.642000000000003</v>
      </c>
      <c r="E514">
        <v>1.468</v>
      </c>
      <c r="F514">
        <v>1.41</v>
      </c>
      <c r="H514" t="s">
        <v>154</v>
      </c>
      <c r="I514" s="18" t="str">
        <f t="shared" si="7"/>
        <v>14986</v>
      </c>
      <c r="J514" t="s">
        <v>695</v>
      </c>
    </row>
    <row r="515" spans="1:10">
      <c r="A515" s="17" t="s">
        <v>155</v>
      </c>
      <c r="B515" t="s">
        <v>409</v>
      </c>
      <c r="D515">
        <v>55.341999999999999</v>
      </c>
      <c r="E515">
        <v>1.514</v>
      </c>
      <c r="F515">
        <v>1.454</v>
      </c>
      <c r="I515" s="18" t="str">
        <f t="shared" si="7"/>
        <v>14986-2</v>
      </c>
      <c r="J515" t="s">
        <v>695</v>
      </c>
    </row>
    <row r="516" spans="1:10">
      <c r="A516" s="17" t="s">
        <v>156</v>
      </c>
      <c r="B516" t="s">
        <v>409</v>
      </c>
      <c r="D516">
        <v>56.670999999999999</v>
      </c>
      <c r="E516">
        <v>1.55</v>
      </c>
      <c r="F516">
        <v>1.4910000000000001</v>
      </c>
      <c r="I516" s="18" t="str">
        <f t="shared" si="7"/>
        <v>14986-3</v>
      </c>
      <c r="J516" t="s">
        <v>695</v>
      </c>
    </row>
    <row r="517" spans="1:10">
      <c r="A517" t="s">
        <v>661</v>
      </c>
      <c r="B517" t="s">
        <v>411</v>
      </c>
      <c r="D517">
        <v>55.219000000000001</v>
      </c>
      <c r="E517">
        <v>1.5109999999999999</v>
      </c>
      <c r="F517">
        <v>1.452</v>
      </c>
      <c r="G517">
        <v>-0.33600000000000002</v>
      </c>
      <c r="H517" t="s">
        <v>412</v>
      </c>
      <c r="I517" s="18" t="str">
        <f t="shared" si="7"/>
        <v>14986-Avg</v>
      </c>
    </row>
    <row r="518" spans="1:10">
      <c r="A518" s="17" t="s">
        <v>157</v>
      </c>
      <c r="B518" t="s">
        <v>409</v>
      </c>
      <c r="D518">
        <v>75.853999999999999</v>
      </c>
      <c r="E518">
        <v>3.702</v>
      </c>
      <c r="F518">
        <v>3.67</v>
      </c>
      <c r="I518" s="18" t="str">
        <f t="shared" si="7"/>
        <v>14986A</v>
      </c>
      <c r="J518" t="s">
        <v>695</v>
      </c>
    </row>
    <row r="519" spans="1:10">
      <c r="A519" s="17" t="s">
        <v>158</v>
      </c>
      <c r="B519" t="s">
        <v>409</v>
      </c>
      <c r="D519">
        <v>77.174000000000007</v>
      </c>
      <c r="E519">
        <v>3.7890000000000001</v>
      </c>
      <c r="F519">
        <v>3.758</v>
      </c>
      <c r="I519" s="18" t="str">
        <f t="shared" si="7"/>
        <v>14986A-2</v>
      </c>
      <c r="J519" t="s">
        <v>695</v>
      </c>
    </row>
    <row r="520" spans="1:10">
      <c r="A520" s="17" t="s">
        <v>159</v>
      </c>
      <c r="B520" t="s">
        <v>409</v>
      </c>
      <c r="D520">
        <v>78.451999999999998</v>
      </c>
      <c r="E520">
        <v>3.8730000000000002</v>
      </c>
      <c r="F520">
        <v>3.8410000000000002</v>
      </c>
      <c r="I520" s="18" t="str">
        <f t="shared" si="7"/>
        <v>14986A-3</v>
      </c>
      <c r="J520" t="s">
        <v>695</v>
      </c>
    </row>
    <row r="521" spans="1:10">
      <c r="A521" t="s">
        <v>662</v>
      </c>
      <c r="B521" t="s">
        <v>411</v>
      </c>
      <c r="D521">
        <v>77.16</v>
      </c>
      <c r="E521">
        <v>3.7879999999999998</v>
      </c>
      <c r="F521">
        <v>3.7559999999999998</v>
      </c>
      <c r="G521">
        <v>-0.50800000000000001</v>
      </c>
      <c r="H521" t="s">
        <v>412</v>
      </c>
      <c r="I521" s="18" t="str">
        <f t="shared" ref="I521:I584" si="8">IF(ISNUMBER(A521)=TRUE,TEXT(A521,0),A521)</f>
        <v>14986A-Avg</v>
      </c>
    </row>
    <row r="522" spans="1:10">
      <c r="A522" s="17">
        <v>14955</v>
      </c>
      <c r="B522" t="s">
        <v>409</v>
      </c>
      <c r="D522">
        <v>28.018000000000001</v>
      </c>
      <c r="E522">
        <v>0.27200000000000002</v>
      </c>
      <c r="F522">
        <v>0.25600000000000001</v>
      </c>
      <c r="I522" s="18" t="str">
        <f t="shared" si="8"/>
        <v>14955</v>
      </c>
      <c r="J522" t="s">
        <v>695</v>
      </c>
    </row>
    <row r="523" spans="1:10">
      <c r="A523" s="17" t="s">
        <v>160</v>
      </c>
      <c r="B523" t="s">
        <v>409</v>
      </c>
      <c r="D523">
        <v>30.042999999999999</v>
      </c>
      <c r="E523">
        <v>0.28999999999999998</v>
      </c>
      <c r="F523">
        <v>0.27500000000000002</v>
      </c>
      <c r="I523" s="18" t="str">
        <f t="shared" si="8"/>
        <v>14955-2</v>
      </c>
      <c r="J523" t="s">
        <v>695</v>
      </c>
    </row>
    <row r="524" spans="1:10">
      <c r="A524" s="17" t="s">
        <v>161</v>
      </c>
      <c r="B524" t="s">
        <v>409</v>
      </c>
      <c r="D524">
        <v>32.000999999999998</v>
      </c>
      <c r="E524">
        <v>0.31</v>
      </c>
      <c r="F524">
        <v>0.29299999999999998</v>
      </c>
      <c r="I524" s="18" t="str">
        <f t="shared" si="8"/>
        <v>14955-3</v>
      </c>
      <c r="J524" t="s">
        <v>695</v>
      </c>
    </row>
    <row r="525" spans="1:10">
      <c r="A525" t="s">
        <v>663</v>
      </c>
      <c r="B525" t="s">
        <v>411</v>
      </c>
      <c r="D525">
        <v>30.021000000000001</v>
      </c>
      <c r="E525">
        <v>0.28999999999999998</v>
      </c>
      <c r="F525">
        <v>0.27500000000000002</v>
      </c>
      <c r="G525">
        <v>-0.20300000000000001</v>
      </c>
      <c r="H525" t="s">
        <v>412</v>
      </c>
      <c r="I525" s="18" t="str">
        <f t="shared" si="8"/>
        <v>14955-Avg</v>
      </c>
    </row>
    <row r="526" spans="1:10">
      <c r="A526" s="17" t="s">
        <v>162</v>
      </c>
      <c r="B526" t="s">
        <v>409</v>
      </c>
      <c r="D526">
        <v>62.328000000000003</v>
      </c>
      <c r="E526">
        <v>1.2989999999999999</v>
      </c>
      <c r="F526">
        <v>1.27</v>
      </c>
      <c r="I526" s="18" t="str">
        <f t="shared" si="8"/>
        <v>14955A</v>
      </c>
      <c r="J526" t="s">
        <v>695</v>
      </c>
    </row>
    <row r="527" spans="1:10">
      <c r="A527" s="17" t="s">
        <v>163</v>
      </c>
      <c r="B527" t="s">
        <v>409</v>
      </c>
      <c r="D527">
        <v>64.037000000000006</v>
      </c>
      <c r="E527">
        <v>1.337</v>
      </c>
      <c r="F527">
        <v>1.3080000000000001</v>
      </c>
      <c r="I527" s="18" t="str">
        <f t="shared" si="8"/>
        <v>14955A-2</v>
      </c>
      <c r="J527" t="s">
        <v>695</v>
      </c>
    </row>
    <row r="528" spans="1:10">
      <c r="A528" s="17" t="s">
        <v>164</v>
      </c>
      <c r="B528" t="s">
        <v>409</v>
      </c>
      <c r="D528">
        <v>65.52</v>
      </c>
      <c r="E528">
        <v>1.373</v>
      </c>
      <c r="F528">
        <v>1.343</v>
      </c>
      <c r="I528" s="18" t="str">
        <f t="shared" si="8"/>
        <v>14955A-3</v>
      </c>
      <c r="J528" t="s">
        <v>695</v>
      </c>
    </row>
    <row r="529" spans="1:9">
      <c r="A529" t="s">
        <v>664</v>
      </c>
      <c r="B529" t="s">
        <v>411</v>
      </c>
      <c r="D529">
        <v>63.960999999999999</v>
      </c>
      <c r="E529">
        <v>1.3360000000000001</v>
      </c>
      <c r="F529">
        <v>1.3069999999999999</v>
      </c>
      <c r="G529">
        <v>-0.43099999999999999</v>
      </c>
      <c r="H529" t="s">
        <v>412</v>
      </c>
      <c r="I529" s="18" t="str">
        <f t="shared" si="8"/>
        <v>14955A-Avg</v>
      </c>
    </row>
    <row r="530" spans="1:9">
      <c r="A530" s="17">
        <v>14977</v>
      </c>
      <c r="B530" t="s">
        <v>409</v>
      </c>
      <c r="D530">
        <v>33.664000000000001</v>
      </c>
      <c r="E530">
        <v>0.13700000000000001</v>
      </c>
      <c r="F530">
        <v>0.128</v>
      </c>
      <c r="I530" s="18" t="str">
        <f t="shared" si="8"/>
        <v>14977</v>
      </c>
    </row>
    <row r="531" spans="1:9">
      <c r="A531" s="17" t="s">
        <v>165</v>
      </c>
      <c r="B531" t="s">
        <v>409</v>
      </c>
      <c r="D531">
        <v>36.192</v>
      </c>
      <c r="E531">
        <v>0.14799999999999999</v>
      </c>
      <c r="F531">
        <v>0.13900000000000001</v>
      </c>
      <c r="I531" s="18" t="str">
        <f t="shared" si="8"/>
        <v>14977-2</v>
      </c>
    </row>
    <row r="532" spans="1:9">
      <c r="A532" s="17" t="s">
        <v>166</v>
      </c>
      <c r="B532" t="s">
        <v>409</v>
      </c>
      <c r="D532">
        <v>38.860999999999997</v>
      </c>
      <c r="E532">
        <v>0.159</v>
      </c>
      <c r="F532">
        <v>0.14799999999999999</v>
      </c>
      <c r="I532" s="18" t="str">
        <f t="shared" si="8"/>
        <v>14977-3</v>
      </c>
    </row>
    <row r="533" spans="1:9">
      <c r="A533" t="s">
        <v>455</v>
      </c>
      <c r="B533" t="s">
        <v>411</v>
      </c>
      <c r="D533">
        <v>36.238999999999997</v>
      </c>
      <c r="E533">
        <v>0.14799999999999999</v>
      </c>
      <c r="F533">
        <v>0.13800000000000001</v>
      </c>
      <c r="G533">
        <v>-0.25600000000000001</v>
      </c>
      <c r="H533" t="s">
        <v>412</v>
      </c>
      <c r="I533" s="18" t="str">
        <f t="shared" si="8"/>
        <v>14977-Avg</v>
      </c>
    </row>
    <row r="534" spans="1:9">
      <c r="A534" s="17" t="s">
        <v>167</v>
      </c>
      <c r="B534" t="s">
        <v>409</v>
      </c>
      <c r="D534">
        <v>51.720999999999997</v>
      </c>
      <c r="E534">
        <v>0.47499999999999998</v>
      </c>
      <c r="F534">
        <v>0.46100000000000002</v>
      </c>
      <c r="I534" s="18" t="str">
        <f t="shared" si="8"/>
        <v>14977A</v>
      </c>
    </row>
    <row r="535" spans="1:9">
      <c r="A535" s="17" t="s">
        <v>168</v>
      </c>
      <c r="B535" t="s">
        <v>409</v>
      </c>
      <c r="D535">
        <v>53.61</v>
      </c>
      <c r="E535">
        <v>0.49299999999999999</v>
      </c>
      <c r="F535">
        <v>0.47799999999999998</v>
      </c>
      <c r="I535" s="18" t="str">
        <f t="shared" si="8"/>
        <v>14977A-2</v>
      </c>
    </row>
    <row r="536" spans="1:9">
      <c r="A536" s="17" t="s">
        <v>169</v>
      </c>
      <c r="B536" t="s">
        <v>409</v>
      </c>
      <c r="D536">
        <v>55.573</v>
      </c>
      <c r="E536">
        <v>0.51100000000000001</v>
      </c>
      <c r="F536">
        <v>0.496</v>
      </c>
      <c r="I536" s="18" t="str">
        <f t="shared" si="8"/>
        <v>14977A-3</v>
      </c>
    </row>
    <row r="537" spans="1:9">
      <c r="A537" t="s">
        <v>665</v>
      </c>
      <c r="B537" t="s">
        <v>411</v>
      </c>
      <c r="D537">
        <v>53.634999999999998</v>
      </c>
      <c r="E537">
        <v>0.49299999999999999</v>
      </c>
      <c r="F537">
        <v>0.47799999999999998</v>
      </c>
      <c r="G537">
        <v>-0.376</v>
      </c>
      <c r="H537" t="s">
        <v>412</v>
      </c>
      <c r="I537" s="18" t="str">
        <f t="shared" si="8"/>
        <v>14977A-Avg</v>
      </c>
    </row>
    <row r="538" spans="1:9">
      <c r="A538" s="17">
        <v>14998</v>
      </c>
      <c r="B538" t="s">
        <v>409</v>
      </c>
      <c r="D538">
        <v>40.256</v>
      </c>
      <c r="E538">
        <v>0.20399999999999999</v>
      </c>
      <c r="F538">
        <v>0.191</v>
      </c>
      <c r="I538" s="18" t="str">
        <f t="shared" si="8"/>
        <v>14998</v>
      </c>
    </row>
    <row r="539" spans="1:9">
      <c r="A539" s="17" t="s">
        <v>170</v>
      </c>
      <c r="B539" t="s">
        <v>409</v>
      </c>
      <c r="D539">
        <v>41.17</v>
      </c>
      <c r="E539">
        <v>0.20899999999999999</v>
      </c>
      <c r="F539">
        <v>0.19500000000000001</v>
      </c>
      <c r="I539" s="18" t="str">
        <f t="shared" si="8"/>
        <v>14998-2</v>
      </c>
    </row>
    <row r="540" spans="1:9">
      <c r="A540" s="17" t="s">
        <v>171</v>
      </c>
      <c r="B540" t="s">
        <v>409</v>
      </c>
      <c r="D540">
        <v>42.323</v>
      </c>
      <c r="E540">
        <v>0.215</v>
      </c>
      <c r="F540">
        <v>0.20100000000000001</v>
      </c>
      <c r="I540" s="18" t="str">
        <f t="shared" si="8"/>
        <v>14998-3</v>
      </c>
    </row>
    <row r="541" spans="1:9">
      <c r="A541" t="s">
        <v>605</v>
      </c>
      <c r="B541" t="s">
        <v>411</v>
      </c>
      <c r="D541">
        <v>41.25</v>
      </c>
      <c r="E541">
        <v>0.21</v>
      </c>
      <c r="F541">
        <v>0.19600000000000001</v>
      </c>
      <c r="G541">
        <v>-0.28799999999999998</v>
      </c>
      <c r="H541" t="s">
        <v>412</v>
      </c>
      <c r="I541" s="18" t="str">
        <f t="shared" si="8"/>
        <v>14998-Avg</v>
      </c>
    </row>
    <row r="542" spans="1:9">
      <c r="A542" s="17" t="s">
        <v>172</v>
      </c>
      <c r="B542" t="s">
        <v>409</v>
      </c>
      <c r="D542">
        <v>64.423000000000002</v>
      </c>
      <c r="E542">
        <v>0.72</v>
      </c>
      <c r="F542">
        <v>0.70799999999999996</v>
      </c>
      <c r="I542" s="18" t="str">
        <f t="shared" si="8"/>
        <v>14998A</v>
      </c>
    </row>
    <row r="543" spans="1:9">
      <c r="A543" s="17" t="s">
        <v>173</v>
      </c>
      <c r="B543" t="s">
        <v>409</v>
      </c>
      <c r="D543">
        <v>65.835999999999999</v>
      </c>
      <c r="E543">
        <v>0.746</v>
      </c>
      <c r="F543">
        <v>0.73399999999999999</v>
      </c>
      <c r="I543" s="18" t="str">
        <f t="shared" si="8"/>
        <v>14998A-2</v>
      </c>
    </row>
    <row r="544" spans="1:9">
      <c r="A544" s="17" t="s">
        <v>174</v>
      </c>
      <c r="B544" t="s">
        <v>409</v>
      </c>
      <c r="D544">
        <v>67.2</v>
      </c>
      <c r="E544">
        <v>0.77200000000000002</v>
      </c>
      <c r="F544">
        <v>0.75800000000000001</v>
      </c>
      <c r="I544" s="18" t="str">
        <f t="shared" si="8"/>
        <v>14998A-3</v>
      </c>
    </row>
    <row r="545" spans="1:10">
      <c r="A545" t="s">
        <v>606</v>
      </c>
      <c r="B545" t="s">
        <v>411</v>
      </c>
      <c r="D545">
        <v>65.819000000000003</v>
      </c>
      <c r="E545">
        <v>0.746</v>
      </c>
      <c r="F545">
        <v>0.73299999999999998</v>
      </c>
      <c r="G545">
        <v>-0.46600000000000003</v>
      </c>
      <c r="H545" t="s">
        <v>412</v>
      </c>
      <c r="I545" s="18" t="str">
        <f t="shared" si="8"/>
        <v>14998A-Avg</v>
      </c>
    </row>
    <row r="546" spans="1:10">
      <c r="A546" s="17">
        <v>15004</v>
      </c>
      <c r="B546" t="s">
        <v>409</v>
      </c>
      <c r="D546">
        <v>52.219000000000001</v>
      </c>
      <c r="E546">
        <v>0.33400000000000002</v>
      </c>
      <c r="F546">
        <v>0.316</v>
      </c>
      <c r="I546" s="18" t="str">
        <f t="shared" si="8"/>
        <v>15004</v>
      </c>
      <c r="J546" t="s">
        <v>695</v>
      </c>
    </row>
    <row r="547" spans="1:10">
      <c r="A547" s="17" t="s">
        <v>175</v>
      </c>
      <c r="B547" t="s">
        <v>409</v>
      </c>
      <c r="D547">
        <v>54.912999999999997</v>
      </c>
      <c r="E547">
        <v>0.35199999999999998</v>
      </c>
      <c r="F547">
        <v>0.33300000000000002</v>
      </c>
      <c r="I547" s="18" t="str">
        <f t="shared" si="8"/>
        <v>15004-2</v>
      </c>
      <c r="J547" t="s">
        <v>695</v>
      </c>
    </row>
    <row r="548" spans="1:10">
      <c r="A548" s="17" t="s">
        <v>176</v>
      </c>
      <c r="B548" t="s">
        <v>409</v>
      </c>
      <c r="D548">
        <v>57.863</v>
      </c>
      <c r="E548">
        <v>0.374</v>
      </c>
      <c r="F548">
        <v>0.35399999999999998</v>
      </c>
      <c r="I548" s="18" t="str">
        <f t="shared" si="8"/>
        <v>15004-3</v>
      </c>
      <c r="J548" t="s">
        <v>695</v>
      </c>
    </row>
    <row r="549" spans="1:10">
      <c r="A549" t="s">
        <v>666</v>
      </c>
      <c r="B549" t="s">
        <v>411</v>
      </c>
      <c r="D549">
        <v>54.997999999999998</v>
      </c>
      <c r="E549">
        <v>0.35299999999999998</v>
      </c>
      <c r="F549">
        <v>0.33400000000000002</v>
      </c>
      <c r="G549">
        <v>-0.38300000000000001</v>
      </c>
      <c r="H549" t="s">
        <v>412</v>
      </c>
      <c r="I549" s="18" t="str">
        <f t="shared" si="8"/>
        <v>15004-Avg</v>
      </c>
    </row>
    <row r="550" spans="1:10">
      <c r="A550" s="17" t="s">
        <v>177</v>
      </c>
      <c r="B550" t="s">
        <v>409</v>
      </c>
      <c r="D550">
        <v>72.953999999999994</v>
      </c>
      <c r="E550">
        <v>1.0349999999999999</v>
      </c>
      <c r="F550">
        <v>1.0249999999999999</v>
      </c>
      <c r="I550" s="18" t="str">
        <f t="shared" si="8"/>
        <v>15004A</v>
      </c>
      <c r="J550" t="s">
        <v>695</v>
      </c>
    </row>
    <row r="551" spans="1:10">
      <c r="A551" s="17" t="s">
        <v>178</v>
      </c>
      <c r="B551" t="s">
        <v>409</v>
      </c>
      <c r="D551">
        <v>73.724000000000004</v>
      </c>
      <c r="E551">
        <v>1.048</v>
      </c>
      <c r="F551">
        <v>1.0389999999999999</v>
      </c>
      <c r="I551" s="18" t="str">
        <f t="shared" si="8"/>
        <v>15004A-2</v>
      </c>
      <c r="J551" t="s">
        <v>695</v>
      </c>
    </row>
    <row r="552" spans="1:10">
      <c r="A552" s="17" t="s">
        <v>179</v>
      </c>
      <c r="B552" t="s">
        <v>409</v>
      </c>
      <c r="D552">
        <v>74.335999999999999</v>
      </c>
      <c r="E552">
        <v>1.0640000000000001</v>
      </c>
      <c r="F552">
        <v>1.054</v>
      </c>
      <c r="I552" s="18" t="str">
        <f t="shared" si="8"/>
        <v>15004A-3</v>
      </c>
      <c r="J552" t="s">
        <v>695</v>
      </c>
    </row>
    <row r="553" spans="1:10">
      <c r="A553" t="s">
        <v>667</v>
      </c>
      <c r="B553" t="s">
        <v>411</v>
      </c>
      <c r="D553">
        <v>73.671000000000006</v>
      </c>
      <c r="E553">
        <v>1.0489999999999999</v>
      </c>
      <c r="F553">
        <v>1.04</v>
      </c>
      <c r="G553">
        <v>-0.52500000000000002</v>
      </c>
      <c r="H553" t="s">
        <v>412</v>
      </c>
      <c r="I553" s="18" t="str">
        <f t="shared" si="8"/>
        <v>15004A-Avg</v>
      </c>
    </row>
    <row r="554" spans="1:10">
      <c r="A554" s="17">
        <v>14996</v>
      </c>
      <c r="B554" t="s">
        <v>409</v>
      </c>
      <c r="D554">
        <v>83.91</v>
      </c>
      <c r="E554">
        <v>0.223</v>
      </c>
      <c r="F554">
        <v>0.20399999999999999</v>
      </c>
      <c r="I554" s="18" t="str">
        <f t="shared" si="8"/>
        <v>14996</v>
      </c>
      <c r="J554" t="s">
        <v>695</v>
      </c>
    </row>
    <row r="555" spans="1:10">
      <c r="A555" s="17" t="s">
        <v>180</v>
      </c>
      <c r="B555" t="s">
        <v>409</v>
      </c>
      <c r="D555">
        <v>85.540999999999997</v>
      </c>
      <c r="E555">
        <v>0.22600000000000001</v>
      </c>
      <c r="F555">
        <v>0.20799999999999999</v>
      </c>
      <c r="I555" s="18" t="str">
        <f t="shared" si="8"/>
        <v>14996-2</v>
      </c>
      <c r="J555" t="s">
        <v>695</v>
      </c>
    </row>
    <row r="556" spans="1:10">
      <c r="A556" s="17" t="s">
        <v>181</v>
      </c>
      <c r="B556" t="s">
        <v>409</v>
      </c>
      <c r="D556">
        <v>86.600999999999999</v>
      </c>
      <c r="E556">
        <v>0.22700000000000001</v>
      </c>
      <c r="F556">
        <v>0.20899999999999999</v>
      </c>
      <c r="I556" s="18" t="str">
        <f t="shared" si="8"/>
        <v>14996-3</v>
      </c>
      <c r="J556" t="s">
        <v>695</v>
      </c>
    </row>
    <row r="557" spans="1:10">
      <c r="A557" t="s">
        <v>668</v>
      </c>
      <c r="B557" t="s">
        <v>411</v>
      </c>
      <c r="D557">
        <v>85.350999999999999</v>
      </c>
      <c r="E557">
        <v>0.22500000000000001</v>
      </c>
      <c r="F557">
        <v>0.20699999999999999</v>
      </c>
      <c r="G557">
        <v>-0.60799999999999998</v>
      </c>
      <c r="H557" t="s">
        <v>412</v>
      </c>
      <c r="I557" s="18" t="str">
        <f t="shared" si="8"/>
        <v>14996-Avg</v>
      </c>
    </row>
    <row r="558" spans="1:10">
      <c r="A558" s="17" t="s">
        <v>182</v>
      </c>
      <c r="B558" s="1" t="s">
        <v>409</v>
      </c>
      <c r="C558" s="1"/>
      <c r="D558" s="1">
        <v>95.346000000000004</v>
      </c>
      <c r="E558" s="1">
        <v>1.03</v>
      </c>
      <c r="F558" s="1">
        <v>1.03</v>
      </c>
      <c r="G558" s="1"/>
      <c r="H558" s="1" t="s">
        <v>182</v>
      </c>
      <c r="I558" s="18" t="str">
        <f t="shared" si="8"/>
        <v>14996A</v>
      </c>
      <c r="J558" t="s">
        <v>695</v>
      </c>
    </row>
    <row r="559" spans="1:10">
      <c r="A559" s="17" t="s">
        <v>669</v>
      </c>
      <c r="B559" s="1" t="s">
        <v>409</v>
      </c>
      <c r="C559" s="1"/>
      <c r="D559" s="1">
        <v>95.751999999999995</v>
      </c>
      <c r="E559" s="1">
        <v>1.056</v>
      </c>
      <c r="F559" s="1">
        <v>1.0569999999999999</v>
      </c>
      <c r="G559" s="1"/>
      <c r="H559" s="1"/>
      <c r="I559" s="18" t="str">
        <f t="shared" si="8"/>
        <v>14996A-2</v>
      </c>
      <c r="J559" t="s">
        <v>695</v>
      </c>
    </row>
    <row r="560" spans="1:10">
      <c r="A560" s="17" t="s">
        <v>670</v>
      </c>
      <c r="B560" s="1" t="s">
        <v>409</v>
      </c>
      <c r="C560" s="1"/>
      <c r="D560" s="1">
        <v>96.090999999999994</v>
      </c>
      <c r="E560" s="1">
        <v>1.0820000000000001</v>
      </c>
      <c r="F560" s="1">
        <v>1.083</v>
      </c>
      <c r="G560" s="1"/>
      <c r="H560" s="1"/>
      <c r="I560" s="18" t="str">
        <f t="shared" si="8"/>
        <v>14996A-3</v>
      </c>
      <c r="J560" t="s">
        <v>695</v>
      </c>
    </row>
    <row r="561" spans="1:10">
      <c r="A561" t="s">
        <v>671</v>
      </c>
      <c r="B561" s="1" t="s">
        <v>411</v>
      </c>
      <c r="C561" s="1"/>
      <c r="D561" s="1">
        <v>95.73</v>
      </c>
      <c r="E561" s="1">
        <v>1.056</v>
      </c>
      <c r="F561" s="1">
        <v>1.0569999999999999</v>
      </c>
      <c r="G561" s="1">
        <v>-0.69699999999999995</v>
      </c>
      <c r="H561" s="1" t="s">
        <v>412</v>
      </c>
      <c r="I561" s="18" t="str">
        <f t="shared" si="8"/>
        <v>1499A6-Avg</v>
      </c>
    </row>
    <row r="562" spans="1:10">
      <c r="A562" s="19" t="s">
        <v>185</v>
      </c>
      <c r="B562" s="1" t="s">
        <v>409</v>
      </c>
      <c r="C562" s="1"/>
      <c r="D562" s="1">
        <v>74.132000000000005</v>
      </c>
      <c r="E562" s="1">
        <v>0.54600000000000004</v>
      </c>
      <c r="F562" s="1">
        <v>0.50800000000000001</v>
      </c>
      <c r="G562" s="1"/>
      <c r="H562" s="1"/>
      <c r="I562" s="18" t="str">
        <f t="shared" si="8"/>
        <v>14987B</v>
      </c>
      <c r="J562" t="s">
        <v>695</v>
      </c>
    </row>
    <row r="563" spans="1:10">
      <c r="A563" s="17" t="s">
        <v>186</v>
      </c>
      <c r="B563" t="s">
        <v>409</v>
      </c>
      <c r="D563">
        <v>75.923000000000002</v>
      </c>
      <c r="E563">
        <v>0.56000000000000005</v>
      </c>
      <c r="F563">
        <v>0.52500000000000002</v>
      </c>
      <c r="I563" s="18" t="str">
        <f t="shared" si="8"/>
        <v>14987B-2</v>
      </c>
      <c r="J563" t="s">
        <v>695</v>
      </c>
    </row>
    <row r="564" spans="1:10">
      <c r="A564" s="17" t="s">
        <v>187</v>
      </c>
      <c r="B564" t="s">
        <v>409</v>
      </c>
      <c r="D564">
        <v>77.47</v>
      </c>
      <c r="E564">
        <v>0.57199999999999995</v>
      </c>
      <c r="F564">
        <v>0.53600000000000003</v>
      </c>
      <c r="I564" s="18" t="str">
        <f t="shared" si="8"/>
        <v>14987B-3</v>
      </c>
      <c r="J564" t="s">
        <v>695</v>
      </c>
    </row>
    <row r="565" spans="1:10">
      <c r="A565" t="s">
        <v>672</v>
      </c>
      <c r="B565" t="s">
        <v>411</v>
      </c>
      <c r="D565">
        <v>75.841999999999999</v>
      </c>
      <c r="E565">
        <v>0.55900000000000005</v>
      </c>
      <c r="F565">
        <v>0.52300000000000002</v>
      </c>
      <c r="G565">
        <v>-0.51700000000000002</v>
      </c>
      <c r="H565" t="s">
        <v>412</v>
      </c>
      <c r="I565" s="18" t="str">
        <f t="shared" si="8"/>
        <v>14987B-Avg</v>
      </c>
    </row>
    <row r="566" spans="1:10">
      <c r="A566" s="17" t="s">
        <v>188</v>
      </c>
      <c r="B566" t="s">
        <v>409</v>
      </c>
      <c r="D566">
        <v>93.075999999999993</v>
      </c>
      <c r="E566">
        <v>1.353</v>
      </c>
      <c r="F566">
        <v>1.3240000000000001</v>
      </c>
      <c r="I566" s="18" t="str">
        <f t="shared" si="8"/>
        <v>14987ba</v>
      </c>
      <c r="J566" t="s">
        <v>695</v>
      </c>
    </row>
    <row r="567" spans="1:10">
      <c r="A567" s="17" t="s">
        <v>189</v>
      </c>
      <c r="B567" t="s">
        <v>409</v>
      </c>
      <c r="D567">
        <v>93.444999999999993</v>
      </c>
      <c r="E567">
        <v>1.387</v>
      </c>
      <c r="F567">
        <v>1.357</v>
      </c>
      <c r="I567" s="18" t="str">
        <f t="shared" si="8"/>
        <v>14987ba-2</v>
      </c>
      <c r="J567" t="s">
        <v>695</v>
      </c>
    </row>
    <row r="568" spans="1:10">
      <c r="A568" s="17" t="s">
        <v>190</v>
      </c>
      <c r="B568" t="s">
        <v>409</v>
      </c>
      <c r="D568">
        <v>93.759</v>
      </c>
      <c r="E568">
        <v>1.4139999999999999</v>
      </c>
      <c r="F568">
        <v>1.387</v>
      </c>
      <c r="I568" s="18" t="str">
        <f t="shared" si="8"/>
        <v>14987ba-3</v>
      </c>
      <c r="J568" t="s">
        <v>695</v>
      </c>
    </row>
    <row r="569" spans="1:10">
      <c r="A569" t="s">
        <v>673</v>
      </c>
      <c r="B569" t="s">
        <v>411</v>
      </c>
      <c r="D569">
        <v>93.427000000000007</v>
      </c>
      <c r="E569">
        <v>1.385</v>
      </c>
      <c r="F569">
        <v>1.3560000000000001</v>
      </c>
      <c r="G569">
        <v>-0.64800000000000002</v>
      </c>
      <c r="H569" t="s">
        <v>412</v>
      </c>
      <c r="I569" s="18" t="str">
        <f t="shared" si="8"/>
        <v>14987ba-Avg</v>
      </c>
    </row>
    <row r="570" spans="1:10">
      <c r="A570" s="17" t="s">
        <v>1</v>
      </c>
      <c r="B570" t="s">
        <v>405</v>
      </c>
      <c r="C570" t="s">
        <v>406</v>
      </c>
      <c r="D570" t="s">
        <v>407</v>
      </c>
      <c r="E570" t="s">
        <v>3</v>
      </c>
      <c r="F570" t="s">
        <v>4</v>
      </c>
      <c r="G570" t="s">
        <v>5</v>
      </c>
      <c r="H570" t="s">
        <v>6</v>
      </c>
      <c r="I570" s="18" t="str">
        <f t="shared" si="8"/>
        <v>Sample ID</v>
      </c>
    </row>
    <row r="571" spans="1:10">
      <c r="A571" s="17" t="s">
        <v>674</v>
      </c>
      <c r="B571" t="s">
        <v>409</v>
      </c>
      <c r="D571">
        <v>99.067999999999998</v>
      </c>
      <c r="E571">
        <v>99.474000000000004</v>
      </c>
      <c r="F571">
        <v>99.477000000000004</v>
      </c>
      <c r="I571" s="18" t="str">
        <f t="shared" si="8"/>
        <v>blank</v>
      </c>
    </row>
    <row r="572" spans="1:10">
      <c r="A572" s="17" t="s">
        <v>675</v>
      </c>
      <c r="B572" t="s">
        <v>409</v>
      </c>
      <c r="D572">
        <v>99.007000000000005</v>
      </c>
      <c r="E572">
        <v>99.417000000000002</v>
      </c>
      <c r="F572">
        <v>99.414000000000001</v>
      </c>
      <c r="I572" s="18" t="str">
        <f t="shared" si="8"/>
        <v>blank-2</v>
      </c>
    </row>
    <row r="573" spans="1:10">
      <c r="A573" s="17" t="s">
        <v>676</v>
      </c>
      <c r="B573" t="s">
        <v>409</v>
      </c>
      <c r="D573">
        <v>98.95</v>
      </c>
      <c r="E573">
        <v>99.272000000000006</v>
      </c>
      <c r="F573">
        <v>99.352999999999994</v>
      </c>
      <c r="I573" s="18" t="str">
        <f t="shared" si="8"/>
        <v>blank-3</v>
      </c>
    </row>
    <row r="574" spans="1:10">
      <c r="A574" t="s">
        <v>677</v>
      </c>
      <c r="B574" t="s">
        <v>411</v>
      </c>
      <c r="D574">
        <v>99.007999999999996</v>
      </c>
      <c r="E574">
        <v>99.388000000000005</v>
      </c>
      <c r="F574">
        <v>99.415000000000006</v>
      </c>
      <c r="G574">
        <v>-2.1999999999999999E-2</v>
      </c>
      <c r="H574" t="s">
        <v>412</v>
      </c>
      <c r="I574" s="18" t="str">
        <f t="shared" si="8"/>
        <v>blank-Avg</v>
      </c>
    </row>
    <row r="575" spans="1:10">
      <c r="A575" s="17" t="s">
        <v>678</v>
      </c>
      <c r="B575" t="s">
        <v>409</v>
      </c>
      <c r="D575">
        <v>100.96</v>
      </c>
      <c r="E575">
        <v>101.895</v>
      </c>
      <c r="F575">
        <v>101.932</v>
      </c>
      <c r="I575" s="18" t="str">
        <f t="shared" si="8"/>
        <v>Blank A</v>
      </c>
    </row>
    <row r="576" spans="1:10">
      <c r="A576" s="17" t="s">
        <v>679</v>
      </c>
      <c r="B576" t="s">
        <v>409</v>
      </c>
      <c r="D576">
        <v>100.99</v>
      </c>
      <c r="E576">
        <v>101.92</v>
      </c>
      <c r="F576">
        <v>101.959</v>
      </c>
      <c r="I576" s="18" t="str">
        <f t="shared" si="8"/>
        <v>Blank A-2</v>
      </c>
    </row>
    <row r="577" spans="1:10">
      <c r="A577" s="17" t="s">
        <v>680</v>
      </c>
      <c r="B577" t="s">
        <v>409</v>
      </c>
      <c r="D577">
        <v>100.96299999999999</v>
      </c>
      <c r="E577">
        <v>101.953</v>
      </c>
      <c r="F577">
        <v>101.94199999999999</v>
      </c>
      <c r="I577" s="18" t="str">
        <f t="shared" si="8"/>
        <v>Blank A-3</v>
      </c>
    </row>
    <row r="578" spans="1:10">
      <c r="A578" t="s">
        <v>681</v>
      </c>
      <c r="B578" t="s">
        <v>411</v>
      </c>
      <c r="D578">
        <v>100.971</v>
      </c>
      <c r="E578">
        <v>101.923</v>
      </c>
      <c r="F578">
        <v>101.944</v>
      </c>
      <c r="G578">
        <v>-1.0999999999999999E-2</v>
      </c>
      <c r="H578" t="s">
        <v>412</v>
      </c>
      <c r="I578" s="18" t="str">
        <f t="shared" si="8"/>
        <v>Blank A-Avg</v>
      </c>
    </row>
    <row r="579" spans="1:10">
      <c r="A579" s="17">
        <v>14963</v>
      </c>
      <c r="B579" t="s">
        <v>409</v>
      </c>
      <c r="D579">
        <v>97.18</v>
      </c>
      <c r="E579">
        <v>25.391999999999999</v>
      </c>
      <c r="F579">
        <v>25.155999999999999</v>
      </c>
      <c r="I579" s="18" t="str">
        <f t="shared" si="8"/>
        <v>14963</v>
      </c>
      <c r="J579" t="s">
        <v>695</v>
      </c>
    </row>
    <row r="580" spans="1:10">
      <c r="A580" s="17" t="s">
        <v>590</v>
      </c>
      <c r="B580" t="s">
        <v>409</v>
      </c>
      <c r="D580">
        <v>97.147999999999996</v>
      </c>
      <c r="E580">
        <v>25.422999999999998</v>
      </c>
      <c r="F580">
        <v>25.170999999999999</v>
      </c>
      <c r="I580" s="18" t="str">
        <f t="shared" si="8"/>
        <v>14963-2</v>
      </c>
      <c r="J580" t="s">
        <v>695</v>
      </c>
    </row>
    <row r="581" spans="1:10">
      <c r="A581" s="17" t="s">
        <v>591</v>
      </c>
      <c r="B581" t="s">
        <v>409</v>
      </c>
      <c r="D581">
        <v>97.176000000000002</v>
      </c>
      <c r="E581">
        <v>25.434999999999999</v>
      </c>
      <c r="F581">
        <v>25.187999999999999</v>
      </c>
      <c r="I581" s="18" t="str">
        <f t="shared" si="8"/>
        <v>14963-3</v>
      </c>
      <c r="J581" t="s">
        <v>695</v>
      </c>
    </row>
    <row r="582" spans="1:10">
      <c r="A582" t="s">
        <v>592</v>
      </c>
      <c r="B582" t="s">
        <v>411</v>
      </c>
      <c r="D582">
        <v>97.168000000000006</v>
      </c>
      <c r="E582">
        <v>25.417000000000002</v>
      </c>
      <c r="F582">
        <v>25.170999999999999</v>
      </c>
      <c r="G582">
        <v>-0.59199999999999997</v>
      </c>
      <c r="H582" t="s">
        <v>412</v>
      </c>
      <c r="I582" s="18" t="str">
        <f t="shared" si="8"/>
        <v>14963-Avg</v>
      </c>
    </row>
    <row r="583" spans="1:10">
      <c r="A583" s="17" t="s">
        <v>593</v>
      </c>
      <c r="B583" t="s">
        <v>409</v>
      </c>
      <c r="D583">
        <v>99.373999999999995</v>
      </c>
      <c r="E583">
        <v>37.234000000000002</v>
      </c>
      <c r="F583">
        <v>37.518000000000001</v>
      </c>
      <c r="I583" s="18" t="str">
        <f t="shared" si="8"/>
        <v>14963A</v>
      </c>
      <c r="J583" t="s">
        <v>695</v>
      </c>
    </row>
    <row r="584" spans="1:10">
      <c r="A584" s="17" t="s">
        <v>682</v>
      </c>
      <c r="B584" t="s">
        <v>409</v>
      </c>
      <c r="D584">
        <v>99.341999999999999</v>
      </c>
      <c r="E584">
        <v>37.344000000000001</v>
      </c>
      <c r="F584">
        <v>37.625</v>
      </c>
      <c r="I584" s="18" t="str">
        <f t="shared" si="8"/>
        <v>14963A-2</v>
      </c>
      <c r="J584" t="s">
        <v>695</v>
      </c>
    </row>
    <row r="585" spans="1:10">
      <c r="A585" s="17" t="s">
        <v>594</v>
      </c>
      <c r="B585" t="s">
        <v>409</v>
      </c>
      <c r="D585">
        <v>99.283000000000001</v>
      </c>
      <c r="E585">
        <v>37.44</v>
      </c>
      <c r="F585">
        <v>37.749000000000002</v>
      </c>
      <c r="I585" s="18" t="str">
        <f t="shared" ref="I585:I602" si="9">IF(ISNUMBER(A585)=TRUE,TEXT(A585,0),A585)</f>
        <v>14963A-3</v>
      </c>
      <c r="J585" t="s">
        <v>695</v>
      </c>
    </row>
    <row r="586" spans="1:10">
      <c r="A586" t="s">
        <v>595</v>
      </c>
      <c r="B586" t="s">
        <v>411</v>
      </c>
      <c r="D586">
        <v>99.332999999999998</v>
      </c>
      <c r="E586">
        <v>37.340000000000003</v>
      </c>
      <c r="F586">
        <v>37.631</v>
      </c>
      <c r="G586">
        <v>-1.008</v>
      </c>
      <c r="H586" t="s">
        <v>412</v>
      </c>
      <c r="I586" s="18" t="str">
        <f t="shared" si="9"/>
        <v>14963A-Avg</v>
      </c>
    </row>
    <row r="587" spans="1:10">
      <c r="A587" s="17">
        <v>14977</v>
      </c>
      <c r="B587" t="s">
        <v>409</v>
      </c>
      <c r="D587">
        <v>76.024000000000001</v>
      </c>
      <c r="E587">
        <v>37.290999999999997</v>
      </c>
      <c r="F587">
        <v>37.119999999999997</v>
      </c>
      <c r="I587" s="18" t="str">
        <f t="shared" si="9"/>
        <v>14977</v>
      </c>
    </row>
    <row r="588" spans="1:10">
      <c r="A588" s="17" t="s">
        <v>165</v>
      </c>
      <c r="B588" t="s">
        <v>409</v>
      </c>
      <c r="D588">
        <v>76.391999999999996</v>
      </c>
      <c r="E588">
        <v>37.465000000000003</v>
      </c>
      <c r="F588">
        <v>37.283000000000001</v>
      </c>
      <c r="I588" s="18" t="str">
        <f t="shared" si="9"/>
        <v>14977-2</v>
      </c>
    </row>
    <row r="589" spans="1:10">
      <c r="A589" s="17" t="s">
        <v>166</v>
      </c>
      <c r="B589" t="s">
        <v>409</v>
      </c>
      <c r="D589">
        <v>76.552999999999997</v>
      </c>
      <c r="E589">
        <v>37.613</v>
      </c>
      <c r="F589">
        <v>37.436</v>
      </c>
      <c r="I589" s="18" t="str">
        <f t="shared" si="9"/>
        <v>14977-3</v>
      </c>
    </row>
    <row r="590" spans="1:10">
      <c r="A590" t="s">
        <v>455</v>
      </c>
      <c r="B590" t="s">
        <v>411</v>
      </c>
      <c r="D590">
        <v>76.322999999999993</v>
      </c>
      <c r="E590">
        <v>37.456000000000003</v>
      </c>
      <c r="F590">
        <v>37.28</v>
      </c>
      <c r="G590">
        <v>-0.27700000000000002</v>
      </c>
      <c r="H590" t="s">
        <v>412</v>
      </c>
      <c r="I590" s="18" t="str">
        <f t="shared" si="9"/>
        <v>14977-Avg</v>
      </c>
    </row>
    <row r="591" spans="1:10">
      <c r="A591" s="17" t="s">
        <v>167</v>
      </c>
      <c r="B591" t="s">
        <v>409</v>
      </c>
      <c r="D591">
        <v>89.710999999999999</v>
      </c>
      <c r="E591">
        <v>50.591000000000001</v>
      </c>
      <c r="F591">
        <v>50.783000000000001</v>
      </c>
      <c r="I591" s="18" t="str">
        <f t="shared" si="9"/>
        <v>14977A</v>
      </c>
    </row>
    <row r="592" spans="1:10">
      <c r="A592" s="17" t="s">
        <v>168</v>
      </c>
      <c r="B592" t="s">
        <v>409</v>
      </c>
      <c r="D592">
        <v>89.814999999999998</v>
      </c>
      <c r="E592">
        <v>50.72</v>
      </c>
      <c r="F592">
        <v>50.902000000000001</v>
      </c>
      <c r="I592" s="18" t="str">
        <f t="shared" si="9"/>
        <v>14977A-2</v>
      </c>
    </row>
    <row r="593" spans="1:10">
      <c r="A593" s="17" t="s">
        <v>169</v>
      </c>
      <c r="B593" t="s">
        <v>409</v>
      </c>
      <c r="D593">
        <v>89.888000000000005</v>
      </c>
      <c r="E593">
        <v>50.804000000000002</v>
      </c>
      <c r="F593">
        <v>50.999000000000002</v>
      </c>
      <c r="I593" s="18" t="str">
        <f t="shared" si="9"/>
        <v>14977A-3</v>
      </c>
    </row>
    <row r="594" spans="1:10">
      <c r="A594" t="s">
        <v>665</v>
      </c>
      <c r="B594" t="s">
        <v>411</v>
      </c>
      <c r="D594">
        <v>89.805000000000007</v>
      </c>
      <c r="E594">
        <v>50.704999999999998</v>
      </c>
      <c r="F594">
        <v>50.895000000000003</v>
      </c>
      <c r="G594">
        <v>-0.64200000000000002</v>
      </c>
      <c r="H594" t="s">
        <v>412</v>
      </c>
      <c r="I594" s="18" t="str">
        <f t="shared" si="9"/>
        <v>14977A-Avg</v>
      </c>
    </row>
    <row r="595" spans="1:10">
      <c r="A595" s="17">
        <v>14981</v>
      </c>
      <c r="B595" t="s">
        <v>409</v>
      </c>
      <c r="D595">
        <v>76.518000000000001</v>
      </c>
      <c r="E595">
        <v>3.3690000000000002</v>
      </c>
      <c r="F595">
        <v>3.29</v>
      </c>
      <c r="I595" s="18" t="str">
        <f t="shared" si="9"/>
        <v>14981</v>
      </c>
      <c r="J595" t="s">
        <v>695</v>
      </c>
    </row>
    <row r="596" spans="1:10">
      <c r="A596" s="17" t="s">
        <v>61</v>
      </c>
      <c r="B596" t="s">
        <v>409</v>
      </c>
      <c r="D596">
        <v>76.92</v>
      </c>
      <c r="E596">
        <v>3.403</v>
      </c>
      <c r="F596">
        <v>3.323</v>
      </c>
      <c r="I596" s="18" t="str">
        <f t="shared" si="9"/>
        <v>14981-2</v>
      </c>
      <c r="J596" t="s">
        <v>695</v>
      </c>
    </row>
    <row r="597" spans="1:10">
      <c r="A597" s="17" t="s">
        <v>62</v>
      </c>
      <c r="B597" t="s">
        <v>409</v>
      </c>
      <c r="D597">
        <v>77.31</v>
      </c>
      <c r="E597">
        <v>3.4350000000000001</v>
      </c>
      <c r="F597">
        <v>3.3519999999999999</v>
      </c>
      <c r="I597" s="18" t="str">
        <f t="shared" si="9"/>
        <v>14981-3</v>
      </c>
      <c r="J597" t="s">
        <v>695</v>
      </c>
    </row>
    <row r="598" spans="1:10">
      <c r="A598" t="s">
        <v>596</v>
      </c>
      <c r="B598" t="s">
        <v>411</v>
      </c>
      <c r="D598">
        <v>76.915999999999997</v>
      </c>
      <c r="E598">
        <v>3.4020000000000001</v>
      </c>
      <c r="F598">
        <v>3.3220000000000001</v>
      </c>
      <c r="G598">
        <v>-0.77500000000000002</v>
      </c>
      <c r="H598" t="s">
        <v>412</v>
      </c>
      <c r="I598" s="18" t="str">
        <f t="shared" si="9"/>
        <v>14981-Avg</v>
      </c>
    </row>
    <row r="599" spans="1:10">
      <c r="A599" s="17" t="s">
        <v>63</v>
      </c>
      <c r="B599" t="s">
        <v>409</v>
      </c>
      <c r="D599">
        <v>83.843999999999994</v>
      </c>
      <c r="E599">
        <v>8.8059999999999992</v>
      </c>
      <c r="F599">
        <v>8.9510000000000005</v>
      </c>
      <c r="I599" s="18" t="str">
        <f t="shared" si="9"/>
        <v>14981A</v>
      </c>
      <c r="J599" t="s">
        <v>695</v>
      </c>
    </row>
    <row r="600" spans="1:10">
      <c r="A600" s="17" t="s">
        <v>64</v>
      </c>
      <c r="B600" t="s">
        <v>409</v>
      </c>
      <c r="D600">
        <v>84.05</v>
      </c>
      <c r="E600">
        <v>8.8610000000000007</v>
      </c>
      <c r="F600">
        <v>9.0150000000000006</v>
      </c>
      <c r="I600" s="18" t="str">
        <f t="shared" si="9"/>
        <v>14981A-2</v>
      </c>
      <c r="J600" t="s">
        <v>695</v>
      </c>
    </row>
    <row r="601" spans="1:10">
      <c r="A601" s="17" t="s">
        <v>65</v>
      </c>
      <c r="B601" t="s">
        <v>409</v>
      </c>
      <c r="D601">
        <v>84.174000000000007</v>
      </c>
      <c r="E601">
        <v>8.92</v>
      </c>
      <c r="F601">
        <v>9.0739999999999998</v>
      </c>
      <c r="I601" s="18" t="str">
        <f t="shared" si="9"/>
        <v>14981A-3</v>
      </c>
      <c r="J601" t="s">
        <v>695</v>
      </c>
    </row>
    <row r="602" spans="1:10">
      <c r="A602" t="s">
        <v>597</v>
      </c>
      <c r="B602" t="s">
        <v>411</v>
      </c>
      <c r="D602">
        <v>84.022999999999996</v>
      </c>
      <c r="E602">
        <v>8.8620000000000001</v>
      </c>
      <c r="F602">
        <v>9.0129999999999999</v>
      </c>
      <c r="G602">
        <v>-1.0229999999999999</v>
      </c>
      <c r="H602" t="s">
        <v>412</v>
      </c>
      <c r="I602" s="18" t="str">
        <f t="shared" si="9"/>
        <v>14981A-Avg</v>
      </c>
    </row>
  </sheetData>
  <autoFilter ref="A7:J602">
    <filterColumn colId="8"/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21"/>
  <sheetViews>
    <sheetView workbookViewId="0">
      <pane ySplit="5" topLeftCell="A198" activePane="bottomLeft" state="frozen"/>
      <selection pane="bottomLeft" activeCell="B209" sqref="B209"/>
    </sheetView>
  </sheetViews>
  <sheetFormatPr defaultRowHeight="15"/>
  <cols>
    <col min="1" max="1" width="12.140625" bestFit="1" customWidth="1"/>
    <col min="2" max="2" width="12.140625" customWidth="1"/>
    <col min="3" max="3" width="11.42578125" bestFit="1" customWidth="1"/>
  </cols>
  <sheetData>
    <row r="1" spans="1:9">
      <c r="A1" t="s">
        <v>191</v>
      </c>
    </row>
    <row r="2" spans="1:9">
      <c r="A2" t="s">
        <v>192</v>
      </c>
    </row>
    <row r="5" spans="1:9">
      <c r="A5" t="s">
        <v>1</v>
      </c>
      <c r="B5" t="s">
        <v>293</v>
      </c>
      <c r="C5" t="s">
        <v>193</v>
      </c>
      <c r="D5" t="s">
        <v>194</v>
      </c>
      <c r="E5" t="s">
        <v>2</v>
      </c>
      <c r="F5" t="s">
        <v>3</v>
      </c>
      <c r="G5" t="s">
        <v>4</v>
      </c>
      <c r="H5" t="s">
        <v>5</v>
      </c>
      <c r="I5" t="s">
        <v>6</v>
      </c>
    </row>
    <row r="6" spans="1:9">
      <c r="A6">
        <v>14946</v>
      </c>
      <c r="B6" t="s">
        <v>262</v>
      </c>
      <c r="C6">
        <v>1</v>
      </c>
      <c r="D6" t="s">
        <v>195</v>
      </c>
      <c r="E6">
        <v>78.820999999999998</v>
      </c>
      <c r="F6">
        <v>22.459</v>
      </c>
      <c r="G6">
        <v>22.367999999999999</v>
      </c>
    </row>
    <row r="7" spans="1:9">
      <c r="A7" t="s">
        <v>26</v>
      </c>
      <c r="B7" t="s">
        <v>262</v>
      </c>
      <c r="C7">
        <v>2</v>
      </c>
      <c r="D7" t="s">
        <v>195</v>
      </c>
      <c r="E7">
        <v>78.555000000000007</v>
      </c>
      <c r="F7">
        <v>22.257999999999999</v>
      </c>
      <c r="G7">
        <v>22.138999999999999</v>
      </c>
    </row>
    <row r="8" spans="1:9">
      <c r="A8" t="s">
        <v>27</v>
      </c>
      <c r="B8" t="s">
        <v>262</v>
      </c>
      <c r="C8">
        <v>3</v>
      </c>
      <c r="D8" t="s">
        <v>195</v>
      </c>
      <c r="E8">
        <v>77.820999999999998</v>
      </c>
      <c r="F8">
        <v>21.673999999999999</v>
      </c>
      <c r="G8">
        <v>21.588000000000001</v>
      </c>
    </row>
    <row r="9" spans="1:9">
      <c r="A9" t="s">
        <v>28</v>
      </c>
      <c r="B9" t="s">
        <v>262</v>
      </c>
      <c r="C9">
        <v>1</v>
      </c>
      <c r="D9" t="s">
        <v>196</v>
      </c>
      <c r="E9">
        <v>94.573999999999998</v>
      </c>
      <c r="F9">
        <v>29.26</v>
      </c>
      <c r="G9">
        <v>29.356000000000002</v>
      </c>
    </row>
    <row r="10" spans="1:9">
      <c r="A10" t="s">
        <v>29</v>
      </c>
      <c r="B10" t="s">
        <v>262</v>
      </c>
      <c r="C10">
        <v>2</v>
      </c>
      <c r="D10" t="s">
        <v>196</v>
      </c>
      <c r="E10">
        <v>95.265000000000001</v>
      </c>
      <c r="F10">
        <v>29.622</v>
      </c>
      <c r="G10">
        <v>29.733000000000001</v>
      </c>
    </row>
    <row r="11" spans="1:9">
      <c r="A11" t="s">
        <v>30</v>
      </c>
      <c r="B11" t="s">
        <v>262</v>
      </c>
      <c r="C11">
        <v>3</v>
      </c>
      <c r="D11" t="s">
        <v>196</v>
      </c>
      <c r="E11">
        <v>95.97</v>
      </c>
      <c r="F11">
        <v>29.957999999999998</v>
      </c>
      <c r="G11">
        <v>30.065999999999999</v>
      </c>
    </row>
    <row r="12" spans="1:9">
      <c r="A12">
        <v>14950</v>
      </c>
      <c r="B12" t="s">
        <v>270</v>
      </c>
      <c r="C12">
        <v>1</v>
      </c>
      <c r="D12" t="s">
        <v>195</v>
      </c>
      <c r="E12">
        <v>97.929000000000002</v>
      </c>
      <c r="F12">
        <v>57.003999999999998</v>
      </c>
      <c r="G12">
        <v>57.296999999999997</v>
      </c>
    </row>
    <row r="13" spans="1:9">
      <c r="A13" t="s">
        <v>66</v>
      </c>
      <c r="B13" t="s">
        <v>270</v>
      </c>
      <c r="C13">
        <v>2</v>
      </c>
      <c r="D13" t="s">
        <v>195</v>
      </c>
      <c r="E13">
        <v>97.960999999999999</v>
      </c>
      <c r="F13">
        <v>56.956000000000003</v>
      </c>
      <c r="G13">
        <v>57.237000000000002</v>
      </c>
    </row>
    <row r="14" spans="1:9">
      <c r="A14" t="s">
        <v>67</v>
      </c>
      <c r="B14" t="s">
        <v>270</v>
      </c>
      <c r="C14">
        <v>3</v>
      </c>
      <c r="D14" t="s">
        <v>195</v>
      </c>
      <c r="E14">
        <v>97.903000000000006</v>
      </c>
      <c r="F14">
        <v>56.914999999999999</v>
      </c>
      <c r="G14">
        <v>57.204999999999998</v>
      </c>
    </row>
    <row r="15" spans="1:9">
      <c r="A15" t="s">
        <v>68</v>
      </c>
      <c r="B15" t="s">
        <v>270</v>
      </c>
      <c r="C15">
        <v>1</v>
      </c>
      <c r="D15" t="s">
        <v>196</v>
      </c>
      <c r="E15">
        <v>92.804000000000002</v>
      </c>
      <c r="F15">
        <v>62.780999999999999</v>
      </c>
      <c r="G15">
        <v>63.304000000000002</v>
      </c>
    </row>
    <row r="16" spans="1:9">
      <c r="A16" t="s">
        <v>69</v>
      </c>
      <c r="B16" t="s">
        <v>270</v>
      </c>
      <c r="C16">
        <v>2</v>
      </c>
      <c r="D16" t="s">
        <v>196</v>
      </c>
      <c r="E16">
        <v>92.415000000000006</v>
      </c>
      <c r="F16">
        <v>62.536999999999999</v>
      </c>
      <c r="G16">
        <v>63.084000000000003</v>
      </c>
    </row>
    <row r="17" spans="1:7">
      <c r="A17" t="s">
        <v>70</v>
      </c>
      <c r="B17" t="s">
        <v>270</v>
      </c>
      <c r="C17">
        <v>3</v>
      </c>
      <c r="D17" t="s">
        <v>196</v>
      </c>
      <c r="E17">
        <v>92.001000000000005</v>
      </c>
      <c r="F17">
        <v>62.328000000000003</v>
      </c>
      <c r="G17">
        <v>62.859000000000002</v>
      </c>
    </row>
    <row r="18" spans="1:7">
      <c r="A18">
        <v>14952</v>
      </c>
      <c r="B18" t="s">
        <v>274</v>
      </c>
      <c r="C18">
        <v>1</v>
      </c>
      <c r="D18" t="s">
        <v>195</v>
      </c>
      <c r="E18">
        <v>46.645000000000003</v>
      </c>
      <c r="F18">
        <v>0.60699999999999998</v>
      </c>
      <c r="G18">
        <v>0.58099999999999996</v>
      </c>
    </row>
    <row r="19" spans="1:7">
      <c r="A19" t="s">
        <v>86</v>
      </c>
      <c r="B19" t="s">
        <v>274</v>
      </c>
      <c r="C19">
        <v>2</v>
      </c>
      <c r="D19" t="s">
        <v>195</v>
      </c>
      <c r="E19">
        <v>48.929000000000002</v>
      </c>
      <c r="F19">
        <v>0.627</v>
      </c>
      <c r="G19">
        <v>0.6</v>
      </c>
    </row>
    <row r="20" spans="1:7">
      <c r="A20" t="s">
        <v>87</v>
      </c>
      <c r="B20" t="s">
        <v>274</v>
      </c>
      <c r="C20">
        <v>3</v>
      </c>
      <c r="D20" t="s">
        <v>195</v>
      </c>
      <c r="E20">
        <v>49.076999999999998</v>
      </c>
      <c r="F20">
        <v>0.626</v>
      </c>
      <c r="G20">
        <v>0.59799999999999998</v>
      </c>
    </row>
    <row r="21" spans="1:7">
      <c r="A21" t="s">
        <v>88</v>
      </c>
      <c r="B21" t="s">
        <v>274</v>
      </c>
      <c r="C21">
        <v>1</v>
      </c>
      <c r="D21" t="s">
        <v>196</v>
      </c>
      <c r="E21">
        <v>76.897000000000006</v>
      </c>
      <c r="F21">
        <v>1.8620000000000001</v>
      </c>
      <c r="G21">
        <v>1.8420000000000001</v>
      </c>
    </row>
    <row r="22" spans="1:7">
      <c r="A22" t="s">
        <v>89</v>
      </c>
      <c r="B22" t="s">
        <v>274</v>
      </c>
      <c r="C22">
        <v>2</v>
      </c>
      <c r="D22" t="s">
        <v>196</v>
      </c>
      <c r="E22">
        <v>78.703000000000003</v>
      </c>
      <c r="F22">
        <v>1.909</v>
      </c>
      <c r="G22">
        <v>1.889</v>
      </c>
    </row>
    <row r="23" spans="1:7">
      <c r="A23" t="s">
        <v>90</v>
      </c>
      <c r="B23" t="s">
        <v>274</v>
      </c>
      <c r="C23">
        <v>3</v>
      </c>
      <c r="D23" t="s">
        <v>196</v>
      </c>
      <c r="E23">
        <v>79.406999999999996</v>
      </c>
      <c r="F23">
        <v>1.9330000000000001</v>
      </c>
      <c r="G23">
        <v>1.909</v>
      </c>
    </row>
    <row r="24" spans="1:7">
      <c r="A24">
        <v>14953</v>
      </c>
      <c r="B24" t="s">
        <v>261</v>
      </c>
      <c r="C24">
        <v>1</v>
      </c>
      <c r="D24" t="s">
        <v>195</v>
      </c>
      <c r="E24">
        <v>56.366999999999997</v>
      </c>
      <c r="F24">
        <v>2.93</v>
      </c>
      <c r="G24">
        <v>2.8380000000000001</v>
      </c>
    </row>
    <row r="25" spans="1:7">
      <c r="A25" t="s">
        <v>21</v>
      </c>
      <c r="B25" t="s">
        <v>261</v>
      </c>
      <c r="C25">
        <v>2</v>
      </c>
      <c r="D25" t="s">
        <v>195</v>
      </c>
      <c r="E25">
        <v>56.734000000000002</v>
      </c>
      <c r="F25">
        <v>2.9790000000000001</v>
      </c>
      <c r="G25">
        <v>2.8849999999999998</v>
      </c>
    </row>
    <row r="26" spans="1:7">
      <c r="A26" t="s">
        <v>22</v>
      </c>
      <c r="B26" t="s">
        <v>261</v>
      </c>
      <c r="C26">
        <v>3</v>
      </c>
      <c r="D26" t="s">
        <v>195</v>
      </c>
      <c r="E26">
        <v>57.540999999999997</v>
      </c>
      <c r="F26">
        <v>3.0270000000000001</v>
      </c>
      <c r="G26">
        <v>2.9340000000000002</v>
      </c>
    </row>
    <row r="27" spans="1:7">
      <c r="A27" t="s">
        <v>23</v>
      </c>
      <c r="B27" t="s">
        <v>261</v>
      </c>
      <c r="C27">
        <v>1</v>
      </c>
      <c r="D27" t="s">
        <v>196</v>
      </c>
      <c r="E27">
        <v>94.066000000000003</v>
      </c>
      <c r="F27">
        <v>8.3390000000000004</v>
      </c>
      <c r="G27">
        <v>8.31</v>
      </c>
    </row>
    <row r="28" spans="1:7">
      <c r="A28" t="s">
        <v>24</v>
      </c>
      <c r="B28" t="s">
        <v>261</v>
      </c>
      <c r="C28">
        <v>2</v>
      </c>
      <c r="D28" t="s">
        <v>196</v>
      </c>
      <c r="E28">
        <v>95.09</v>
      </c>
      <c r="F28">
        <v>8.516</v>
      </c>
      <c r="G28">
        <v>8.49</v>
      </c>
    </row>
    <row r="29" spans="1:7">
      <c r="A29" t="s">
        <v>25</v>
      </c>
      <c r="B29" t="s">
        <v>261</v>
      </c>
      <c r="C29">
        <v>3</v>
      </c>
      <c r="D29" t="s">
        <v>196</v>
      </c>
      <c r="E29">
        <v>96.274000000000001</v>
      </c>
      <c r="F29">
        <v>8.6910000000000007</v>
      </c>
      <c r="G29">
        <v>8.6720000000000006</v>
      </c>
    </row>
    <row r="30" spans="1:7">
      <c r="A30">
        <v>14954</v>
      </c>
      <c r="B30" t="s">
        <v>267</v>
      </c>
      <c r="C30">
        <v>1</v>
      </c>
      <c r="D30" t="s">
        <v>195</v>
      </c>
      <c r="E30">
        <v>41.118000000000002</v>
      </c>
      <c r="F30">
        <v>1.6950000000000001</v>
      </c>
      <c r="G30">
        <v>1.6220000000000001</v>
      </c>
    </row>
    <row r="31" spans="1:7">
      <c r="A31" t="s">
        <v>51</v>
      </c>
      <c r="B31" t="s">
        <v>267</v>
      </c>
      <c r="C31">
        <v>2</v>
      </c>
      <c r="D31" t="s">
        <v>195</v>
      </c>
      <c r="E31">
        <v>42.3</v>
      </c>
      <c r="F31">
        <v>1.7609999999999999</v>
      </c>
      <c r="G31">
        <v>1.6859999999999999</v>
      </c>
    </row>
    <row r="32" spans="1:7">
      <c r="A32" t="s">
        <v>52</v>
      </c>
      <c r="B32" t="s">
        <v>267</v>
      </c>
      <c r="C32">
        <v>3</v>
      </c>
      <c r="D32" t="s">
        <v>195</v>
      </c>
      <c r="E32">
        <v>44.179000000000002</v>
      </c>
      <c r="F32">
        <v>1.845</v>
      </c>
      <c r="G32">
        <v>1.7669999999999999</v>
      </c>
    </row>
    <row r="33" spans="1:7">
      <c r="A33" t="s">
        <v>53</v>
      </c>
      <c r="B33" t="s">
        <v>267</v>
      </c>
      <c r="C33">
        <v>1</v>
      </c>
      <c r="D33" t="s">
        <v>196</v>
      </c>
      <c r="E33">
        <v>85.599000000000004</v>
      </c>
      <c r="F33">
        <v>6.6909999999999998</v>
      </c>
      <c r="G33">
        <v>6.665</v>
      </c>
    </row>
    <row r="34" spans="1:7">
      <c r="A34" t="s">
        <v>54</v>
      </c>
      <c r="B34" t="s">
        <v>267</v>
      </c>
      <c r="C34">
        <v>2</v>
      </c>
      <c r="D34" t="s">
        <v>196</v>
      </c>
      <c r="E34">
        <v>86.385000000000005</v>
      </c>
      <c r="F34">
        <v>6.7990000000000004</v>
      </c>
      <c r="G34">
        <v>6.7729999999999997</v>
      </c>
    </row>
    <row r="35" spans="1:7">
      <c r="A35" t="s">
        <v>55</v>
      </c>
      <c r="B35" t="s">
        <v>267</v>
      </c>
      <c r="C35">
        <v>3</v>
      </c>
      <c r="D35" t="s">
        <v>196</v>
      </c>
      <c r="E35">
        <v>87.206999999999994</v>
      </c>
      <c r="F35">
        <v>6.883</v>
      </c>
      <c r="G35">
        <v>6.859</v>
      </c>
    </row>
    <row r="36" spans="1:7">
      <c r="A36">
        <v>14955</v>
      </c>
      <c r="B36" t="s">
        <v>287</v>
      </c>
      <c r="C36">
        <v>1</v>
      </c>
      <c r="D36" t="s">
        <v>195</v>
      </c>
      <c r="E36">
        <v>28.018000000000001</v>
      </c>
      <c r="F36">
        <v>0.27200000000000002</v>
      </c>
      <c r="G36">
        <v>0.25600000000000001</v>
      </c>
    </row>
    <row r="37" spans="1:7">
      <c r="A37" t="s">
        <v>160</v>
      </c>
      <c r="B37" t="s">
        <v>287</v>
      </c>
      <c r="C37">
        <v>2</v>
      </c>
      <c r="D37" t="s">
        <v>195</v>
      </c>
      <c r="E37">
        <v>30.042999999999999</v>
      </c>
      <c r="F37">
        <v>0.28999999999999998</v>
      </c>
      <c r="G37">
        <v>0.27500000000000002</v>
      </c>
    </row>
    <row r="38" spans="1:7">
      <c r="A38" t="s">
        <v>161</v>
      </c>
      <c r="B38" t="s">
        <v>287</v>
      </c>
      <c r="C38">
        <v>3</v>
      </c>
      <c r="D38" t="s">
        <v>195</v>
      </c>
      <c r="E38">
        <v>32.000999999999998</v>
      </c>
      <c r="F38">
        <v>0.31</v>
      </c>
      <c r="G38">
        <v>0.29299999999999998</v>
      </c>
    </row>
    <row r="39" spans="1:7">
      <c r="A39" t="s">
        <v>162</v>
      </c>
      <c r="B39" t="s">
        <v>287</v>
      </c>
      <c r="C39">
        <v>1</v>
      </c>
      <c r="D39" t="s">
        <v>196</v>
      </c>
      <c r="E39">
        <v>62.328000000000003</v>
      </c>
      <c r="F39">
        <v>1.2989999999999999</v>
      </c>
      <c r="G39">
        <v>1.27</v>
      </c>
    </row>
    <row r="40" spans="1:7">
      <c r="A40" t="s">
        <v>163</v>
      </c>
      <c r="B40" t="s">
        <v>287</v>
      </c>
      <c r="C40">
        <v>2</v>
      </c>
      <c r="D40" t="s">
        <v>196</v>
      </c>
      <c r="E40">
        <v>64.037000000000006</v>
      </c>
      <c r="F40">
        <v>1.337</v>
      </c>
      <c r="G40">
        <v>1.3080000000000001</v>
      </c>
    </row>
    <row r="41" spans="1:7">
      <c r="A41" t="s">
        <v>164</v>
      </c>
      <c r="B41" t="s">
        <v>287</v>
      </c>
      <c r="C41">
        <v>3</v>
      </c>
      <c r="D41" t="s">
        <v>196</v>
      </c>
      <c r="E41">
        <v>65.52</v>
      </c>
      <c r="F41">
        <v>1.373</v>
      </c>
      <c r="G41">
        <v>1.343</v>
      </c>
    </row>
    <row r="42" spans="1:7">
      <c r="A42">
        <v>14956</v>
      </c>
      <c r="B42" t="s">
        <v>272</v>
      </c>
      <c r="C42">
        <v>1</v>
      </c>
      <c r="D42" t="s">
        <v>195</v>
      </c>
      <c r="E42">
        <v>71.837999999999994</v>
      </c>
      <c r="F42">
        <v>1.5</v>
      </c>
      <c r="G42">
        <v>1.46</v>
      </c>
    </row>
    <row r="43" spans="1:7">
      <c r="A43" t="s">
        <v>76</v>
      </c>
      <c r="B43" t="s">
        <v>272</v>
      </c>
      <c r="C43">
        <v>2</v>
      </c>
      <c r="D43" t="s">
        <v>195</v>
      </c>
      <c r="E43">
        <v>71.805999999999997</v>
      </c>
      <c r="F43">
        <v>1.5049999999999999</v>
      </c>
      <c r="G43">
        <v>1.4630000000000001</v>
      </c>
    </row>
    <row r="44" spans="1:7">
      <c r="A44" t="s">
        <v>77</v>
      </c>
      <c r="B44" t="s">
        <v>272</v>
      </c>
      <c r="C44">
        <v>3</v>
      </c>
      <c r="D44" t="s">
        <v>195</v>
      </c>
      <c r="E44">
        <v>72.078000000000003</v>
      </c>
      <c r="F44">
        <v>1.514</v>
      </c>
      <c r="G44">
        <v>1.476</v>
      </c>
    </row>
    <row r="45" spans="1:7">
      <c r="A45" t="s">
        <v>78</v>
      </c>
      <c r="B45" t="s">
        <v>272</v>
      </c>
      <c r="C45">
        <v>1</v>
      </c>
      <c r="D45" t="s">
        <v>196</v>
      </c>
      <c r="E45">
        <v>92.081000000000003</v>
      </c>
      <c r="F45">
        <v>4.9870000000000001</v>
      </c>
      <c r="G45">
        <v>5.0140000000000002</v>
      </c>
    </row>
    <row r="46" spans="1:7">
      <c r="A46" t="s">
        <v>79</v>
      </c>
      <c r="B46" t="s">
        <v>272</v>
      </c>
      <c r="C46">
        <v>2</v>
      </c>
      <c r="D46" t="s">
        <v>196</v>
      </c>
      <c r="E46">
        <v>92.566000000000003</v>
      </c>
      <c r="F46">
        <v>5.1070000000000002</v>
      </c>
      <c r="G46">
        <v>5.1420000000000003</v>
      </c>
    </row>
    <row r="47" spans="1:7">
      <c r="A47" t="s">
        <v>80</v>
      </c>
      <c r="B47" t="s">
        <v>272</v>
      </c>
      <c r="C47">
        <v>3</v>
      </c>
      <c r="D47" t="s">
        <v>196</v>
      </c>
      <c r="E47">
        <v>92.873000000000005</v>
      </c>
      <c r="F47">
        <v>5.22</v>
      </c>
      <c r="G47">
        <v>5.26</v>
      </c>
    </row>
    <row r="48" spans="1:7">
      <c r="A48">
        <v>14957</v>
      </c>
      <c r="B48" t="s">
        <v>273</v>
      </c>
      <c r="C48">
        <v>1</v>
      </c>
      <c r="D48" t="s">
        <v>195</v>
      </c>
      <c r="E48">
        <v>93.915999999999997</v>
      </c>
      <c r="F48">
        <v>0.621</v>
      </c>
      <c r="G48">
        <v>0.58299999999999996</v>
      </c>
    </row>
    <row r="49" spans="1:7">
      <c r="A49" t="s">
        <v>81</v>
      </c>
      <c r="B49" t="s">
        <v>273</v>
      </c>
      <c r="C49">
        <v>2</v>
      </c>
      <c r="D49" t="s">
        <v>195</v>
      </c>
      <c r="E49">
        <v>94.27</v>
      </c>
      <c r="F49">
        <v>0.626</v>
      </c>
      <c r="G49">
        <v>0.58699999999999997</v>
      </c>
    </row>
    <row r="50" spans="1:7">
      <c r="A50" t="s">
        <v>82</v>
      </c>
      <c r="B50" t="s">
        <v>273</v>
      </c>
      <c r="C50">
        <v>3</v>
      </c>
      <c r="D50" t="s">
        <v>195</v>
      </c>
      <c r="E50">
        <v>94.567999999999998</v>
      </c>
      <c r="F50">
        <v>0.63</v>
      </c>
      <c r="G50">
        <v>0.59099999999999997</v>
      </c>
    </row>
    <row r="51" spans="1:7">
      <c r="A51" t="s">
        <v>83</v>
      </c>
      <c r="B51" t="s">
        <v>273</v>
      </c>
      <c r="C51">
        <v>1</v>
      </c>
      <c r="D51" t="s">
        <v>196</v>
      </c>
      <c r="E51">
        <v>95.033000000000001</v>
      </c>
      <c r="F51">
        <v>3.03</v>
      </c>
      <c r="G51">
        <v>3.069</v>
      </c>
    </row>
    <row r="52" spans="1:7">
      <c r="A52" t="s">
        <v>84</v>
      </c>
      <c r="B52" t="s">
        <v>273</v>
      </c>
      <c r="C52">
        <v>2</v>
      </c>
      <c r="D52" t="s">
        <v>196</v>
      </c>
      <c r="E52">
        <v>95.438000000000002</v>
      </c>
      <c r="F52">
        <v>3.1230000000000002</v>
      </c>
      <c r="G52">
        <v>3.1659999999999999</v>
      </c>
    </row>
    <row r="53" spans="1:7">
      <c r="A53" t="s">
        <v>85</v>
      </c>
      <c r="B53" t="s">
        <v>273</v>
      </c>
      <c r="C53">
        <v>3</v>
      </c>
      <c r="D53" t="s">
        <v>196</v>
      </c>
      <c r="E53">
        <v>95.741</v>
      </c>
      <c r="F53">
        <v>3.2069999999999999</v>
      </c>
      <c r="G53">
        <v>3.2559999999999998</v>
      </c>
    </row>
    <row r="54" spans="1:7">
      <c r="A54">
        <v>14958</v>
      </c>
      <c r="B54" t="s">
        <v>271</v>
      </c>
      <c r="C54">
        <v>1</v>
      </c>
      <c r="D54" t="s">
        <v>195</v>
      </c>
      <c r="E54">
        <v>98.971999999999994</v>
      </c>
      <c r="F54">
        <v>0.83899999999999997</v>
      </c>
      <c r="G54">
        <v>0.80100000000000005</v>
      </c>
    </row>
    <row r="55" spans="1:7">
      <c r="A55" t="s">
        <v>71</v>
      </c>
      <c r="B55" t="s">
        <v>271</v>
      </c>
      <c r="C55">
        <v>2</v>
      </c>
      <c r="D55" t="s">
        <v>195</v>
      </c>
      <c r="E55">
        <v>99.251999999999995</v>
      </c>
      <c r="F55">
        <v>0.83899999999999997</v>
      </c>
      <c r="G55">
        <v>0.80100000000000005</v>
      </c>
    </row>
    <row r="56" spans="1:7">
      <c r="A56" t="s">
        <v>72</v>
      </c>
      <c r="B56" t="s">
        <v>271</v>
      </c>
      <c r="C56">
        <v>3</v>
      </c>
      <c r="D56" t="s">
        <v>195</v>
      </c>
      <c r="E56">
        <v>99.340999999999994</v>
      </c>
      <c r="F56">
        <v>0.83899999999999997</v>
      </c>
      <c r="G56">
        <v>0.80100000000000005</v>
      </c>
    </row>
    <row r="57" spans="1:7">
      <c r="A57" t="s">
        <v>73</v>
      </c>
      <c r="B57" t="s">
        <v>271</v>
      </c>
      <c r="C57">
        <v>1</v>
      </c>
      <c r="D57" t="s">
        <v>196</v>
      </c>
      <c r="E57">
        <v>99.072000000000003</v>
      </c>
      <c r="F57">
        <v>2.9039999999999999</v>
      </c>
      <c r="G57">
        <v>2.9769999999999999</v>
      </c>
    </row>
    <row r="58" spans="1:7">
      <c r="A58" t="s">
        <v>74</v>
      </c>
      <c r="B58" t="s">
        <v>271</v>
      </c>
      <c r="C58">
        <v>2</v>
      </c>
      <c r="D58" t="s">
        <v>196</v>
      </c>
      <c r="E58">
        <v>99.113</v>
      </c>
      <c r="F58">
        <v>2.9790000000000001</v>
      </c>
      <c r="G58">
        <v>3.056</v>
      </c>
    </row>
    <row r="59" spans="1:7">
      <c r="A59" t="s">
        <v>75</v>
      </c>
      <c r="B59" t="s">
        <v>271</v>
      </c>
      <c r="C59">
        <v>3</v>
      </c>
      <c r="D59" t="s">
        <v>196</v>
      </c>
      <c r="E59">
        <v>99.201999999999998</v>
      </c>
      <c r="F59">
        <v>3.05</v>
      </c>
      <c r="G59">
        <v>3.1339999999999999</v>
      </c>
    </row>
    <row r="60" spans="1:7">
      <c r="A60">
        <v>14959</v>
      </c>
      <c r="B60" t="s">
        <v>276</v>
      </c>
      <c r="C60">
        <v>1</v>
      </c>
      <c r="D60" t="s">
        <v>195</v>
      </c>
      <c r="E60">
        <v>19.562999999999999</v>
      </c>
      <c r="F60">
        <v>0.20100000000000001</v>
      </c>
      <c r="G60">
        <v>0.191</v>
      </c>
    </row>
    <row r="61" spans="1:7">
      <c r="A61" t="s">
        <v>96</v>
      </c>
      <c r="B61" t="s">
        <v>276</v>
      </c>
      <c r="C61">
        <v>2</v>
      </c>
      <c r="D61" t="s">
        <v>195</v>
      </c>
      <c r="E61">
        <v>20.337</v>
      </c>
      <c r="F61">
        <v>0.20899999999999999</v>
      </c>
      <c r="G61">
        <v>0.2</v>
      </c>
    </row>
    <row r="62" spans="1:7">
      <c r="A62" t="s">
        <v>97</v>
      </c>
      <c r="B62" t="s">
        <v>276</v>
      </c>
      <c r="C62">
        <v>3</v>
      </c>
      <c r="D62" t="s">
        <v>195</v>
      </c>
      <c r="E62">
        <v>21.204999999999998</v>
      </c>
      <c r="F62">
        <v>0.218</v>
      </c>
      <c r="G62">
        <v>0.20899999999999999</v>
      </c>
    </row>
    <row r="63" spans="1:7">
      <c r="A63" t="s">
        <v>98</v>
      </c>
      <c r="B63" t="s">
        <v>276</v>
      </c>
      <c r="C63">
        <v>1</v>
      </c>
      <c r="D63" t="s">
        <v>196</v>
      </c>
      <c r="E63">
        <v>63.86</v>
      </c>
      <c r="F63">
        <v>1.2050000000000001</v>
      </c>
      <c r="G63">
        <v>1.1719999999999999</v>
      </c>
    </row>
    <row r="64" spans="1:7">
      <c r="A64" t="s">
        <v>99</v>
      </c>
      <c r="B64" t="s">
        <v>276</v>
      </c>
      <c r="C64">
        <v>2</v>
      </c>
      <c r="D64" t="s">
        <v>196</v>
      </c>
      <c r="E64">
        <v>64.760000000000005</v>
      </c>
      <c r="F64">
        <v>1.2210000000000001</v>
      </c>
      <c r="G64">
        <v>1.1890000000000001</v>
      </c>
    </row>
    <row r="65" spans="1:9">
      <c r="A65" t="s">
        <v>100</v>
      </c>
      <c r="B65" t="s">
        <v>276</v>
      </c>
      <c r="C65">
        <v>3</v>
      </c>
      <c r="D65" t="s">
        <v>196</v>
      </c>
      <c r="E65">
        <v>65.584000000000003</v>
      </c>
      <c r="F65">
        <v>1.236</v>
      </c>
      <c r="G65">
        <v>1.202</v>
      </c>
    </row>
    <row r="66" spans="1:9">
      <c r="A66">
        <v>14960</v>
      </c>
      <c r="B66" t="s">
        <v>263</v>
      </c>
      <c r="C66">
        <v>1</v>
      </c>
      <c r="D66" t="s">
        <v>195</v>
      </c>
      <c r="E66">
        <v>26.013000000000002</v>
      </c>
      <c r="F66">
        <v>5.6719999999999997</v>
      </c>
      <c r="G66">
        <v>5.6379999999999999</v>
      </c>
    </row>
    <row r="67" spans="1:9">
      <c r="A67" t="s">
        <v>31</v>
      </c>
      <c r="B67" t="s">
        <v>263</v>
      </c>
      <c r="C67">
        <v>2</v>
      </c>
      <c r="D67" t="s">
        <v>195</v>
      </c>
      <c r="E67">
        <v>27.123999999999999</v>
      </c>
      <c r="F67">
        <v>5.9139999999999997</v>
      </c>
      <c r="G67">
        <v>5.8789999999999996</v>
      </c>
    </row>
    <row r="68" spans="1:9">
      <c r="A68" t="s">
        <v>32</v>
      </c>
      <c r="B68" t="s">
        <v>263</v>
      </c>
      <c r="C68">
        <v>3</v>
      </c>
      <c r="D68" t="s">
        <v>195</v>
      </c>
      <c r="E68">
        <v>28.343</v>
      </c>
      <c r="F68">
        <v>6.1870000000000003</v>
      </c>
      <c r="G68">
        <v>6.149</v>
      </c>
    </row>
    <row r="69" spans="1:9">
      <c r="A69" t="s">
        <v>33</v>
      </c>
      <c r="B69" t="s">
        <v>263</v>
      </c>
      <c r="C69">
        <v>1</v>
      </c>
      <c r="D69" t="s">
        <v>196</v>
      </c>
      <c r="E69">
        <v>72.465999999999994</v>
      </c>
      <c r="F69">
        <v>19.977</v>
      </c>
      <c r="G69">
        <v>20.004000000000001</v>
      </c>
    </row>
    <row r="70" spans="1:9">
      <c r="A70" t="s">
        <v>34</v>
      </c>
      <c r="B70" t="s">
        <v>263</v>
      </c>
      <c r="C70">
        <v>2</v>
      </c>
      <c r="D70" t="s">
        <v>196</v>
      </c>
      <c r="E70">
        <v>73.962000000000003</v>
      </c>
      <c r="F70">
        <v>20.398</v>
      </c>
      <c r="G70">
        <v>20.419</v>
      </c>
    </row>
    <row r="71" spans="1:9">
      <c r="A71" t="s">
        <v>35</v>
      </c>
      <c r="B71" t="s">
        <v>263</v>
      </c>
      <c r="C71">
        <v>3</v>
      </c>
      <c r="D71" t="s">
        <v>196</v>
      </c>
      <c r="E71">
        <v>75.346000000000004</v>
      </c>
      <c r="F71">
        <v>20.797999999999998</v>
      </c>
      <c r="G71">
        <v>20.812999999999999</v>
      </c>
    </row>
    <row r="72" spans="1:9">
      <c r="A72">
        <v>14962</v>
      </c>
      <c r="B72" t="s">
        <v>260</v>
      </c>
      <c r="C72">
        <v>1</v>
      </c>
      <c r="D72" t="s">
        <v>195</v>
      </c>
      <c r="E72">
        <v>99.614000000000004</v>
      </c>
      <c r="F72">
        <v>33.215000000000003</v>
      </c>
      <c r="G72">
        <v>32.902999999999999</v>
      </c>
    </row>
    <row r="73" spans="1:9">
      <c r="A73" t="s">
        <v>12</v>
      </c>
      <c r="B73" t="s">
        <v>260</v>
      </c>
      <c r="C73">
        <v>2</v>
      </c>
      <c r="D73" t="s">
        <v>195</v>
      </c>
      <c r="E73">
        <v>99.912999999999997</v>
      </c>
      <c r="F73">
        <v>33.298999999999999</v>
      </c>
      <c r="G73">
        <v>32.979999999999997</v>
      </c>
    </row>
    <row r="74" spans="1:9">
      <c r="A74" t="s">
        <v>13</v>
      </c>
      <c r="B74" t="s">
        <v>260</v>
      </c>
      <c r="C74">
        <v>3</v>
      </c>
      <c r="D74" t="s">
        <v>195</v>
      </c>
      <c r="E74">
        <v>99.813999999999993</v>
      </c>
      <c r="F74">
        <v>33.298999999999999</v>
      </c>
      <c r="G74">
        <v>32.972999999999999</v>
      </c>
    </row>
    <row r="75" spans="1:9">
      <c r="A75" t="s">
        <v>17</v>
      </c>
      <c r="B75" t="s">
        <v>260</v>
      </c>
      <c r="C75">
        <v>1</v>
      </c>
      <c r="D75" t="s">
        <v>258</v>
      </c>
      <c r="E75">
        <v>106.18</v>
      </c>
      <c r="F75">
        <v>45.322000000000003</v>
      </c>
      <c r="G75">
        <v>45.451000000000001</v>
      </c>
      <c r="I75" t="s">
        <v>18</v>
      </c>
    </row>
    <row r="76" spans="1:9">
      <c r="A76" t="s">
        <v>19</v>
      </c>
      <c r="B76" t="s">
        <v>260</v>
      </c>
      <c r="C76">
        <v>2</v>
      </c>
      <c r="D76" t="s">
        <v>258</v>
      </c>
      <c r="E76">
        <v>106.169</v>
      </c>
      <c r="F76">
        <v>45.509</v>
      </c>
      <c r="G76">
        <v>45.640999999999998</v>
      </c>
      <c r="I76" t="s">
        <v>18</v>
      </c>
    </row>
    <row r="77" spans="1:9">
      <c r="A77" t="s">
        <v>20</v>
      </c>
      <c r="B77" t="s">
        <v>260</v>
      </c>
      <c r="C77">
        <v>3</v>
      </c>
      <c r="D77" t="s">
        <v>258</v>
      </c>
      <c r="E77">
        <v>106.178</v>
      </c>
      <c r="F77">
        <v>45.673000000000002</v>
      </c>
      <c r="G77">
        <v>45.822000000000003</v>
      </c>
      <c r="I77" t="s">
        <v>18</v>
      </c>
    </row>
    <row r="78" spans="1:9">
      <c r="A78" t="s">
        <v>14</v>
      </c>
      <c r="B78" t="s">
        <v>260</v>
      </c>
      <c r="C78">
        <v>1</v>
      </c>
      <c r="D78" t="s">
        <v>196</v>
      </c>
      <c r="E78">
        <v>103.262</v>
      </c>
      <c r="F78">
        <v>40.192</v>
      </c>
      <c r="G78">
        <v>40.106000000000002</v>
      </c>
      <c r="I78" t="s">
        <v>321</v>
      </c>
    </row>
    <row r="79" spans="1:9">
      <c r="A79" t="s">
        <v>15</v>
      </c>
      <c r="B79" t="s">
        <v>260</v>
      </c>
      <c r="C79">
        <v>2</v>
      </c>
      <c r="D79" t="s">
        <v>196</v>
      </c>
      <c r="E79">
        <v>103.815</v>
      </c>
      <c r="F79">
        <v>40.765000000000001</v>
      </c>
      <c r="G79">
        <v>40.704000000000001</v>
      </c>
      <c r="I79" t="s">
        <v>321</v>
      </c>
    </row>
    <row r="80" spans="1:9">
      <c r="A80" t="s">
        <v>16</v>
      </c>
      <c r="B80" t="s">
        <v>260</v>
      </c>
      <c r="C80">
        <v>3</v>
      </c>
      <c r="D80" t="s">
        <v>196</v>
      </c>
      <c r="E80">
        <v>104.25</v>
      </c>
      <c r="F80">
        <v>41.277000000000001</v>
      </c>
      <c r="G80">
        <v>41.234999999999999</v>
      </c>
      <c r="I80" t="s">
        <v>321</v>
      </c>
    </row>
    <row r="81" spans="1:7">
      <c r="A81">
        <v>14964</v>
      </c>
      <c r="B81" t="s">
        <v>264</v>
      </c>
      <c r="C81">
        <v>1</v>
      </c>
      <c r="D81" t="s">
        <v>195</v>
      </c>
      <c r="E81">
        <v>104.517</v>
      </c>
      <c r="F81">
        <v>14.772</v>
      </c>
      <c r="G81">
        <v>14.6</v>
      </c>
    </row>
    <row r="82" spans="1:7">
      <c r="A82" t="s">
        <v>36</v>
      </c>
      <c r="B82" t="s">
        <v>264</v>
      </c>
      <c r="C82">
        <v>2</v>
      </c>
      <c r="D82" t="s">
        <v>195</v>
      </c>
      <c r="E82">
        <v>104.437</v>
      </c>
      <c r="F82">
        <v>14.795</v>
      </c>
      <c r="G82">
        <v>14.609</v>
      </c>
    </row>
    <row r="83" spans="1:7">
      <c r="A83" t="s">
        <v>37</v>
      </c>
      <c r="B83" t="s">
        <v>264</v>
      </c>
      <c r="C83">
        <v>3</v>
      </c>
      <c r="D83" t="s">
        <v>195</v>
      </c>
      <c r="E83">
        <v>104.55800000000001</v>
      </c>
      <c r="F83">
        <v>14.787000000000001</v>
      </c>
      <c r="G83">
        <v>14.609</v>
      </c>
    </row>
    <row r="84" spans="1:7">
      <c r="A84" t="s">
        <v>38</v>
      </c>
      <c r="B84" t="s">
        <v>264</v>
      </c>
      <c r="C84">
        <v>1</v>
      </c>
      <c r="D84" t="s">
        <v>196</v>
      </c>
      <c r="E84">
        <v>104.854</v>
      </c>
      <c r="F84">
        <v>26.140999999999998</v>
      </c>
      <c r="G84">
        <v>26.513999999999999</v>
      </c>
    </row>
    <row r="85" spans="1:7">
      <c r="A85" t="s">
        <v>39</v>
      </c>
      <c r="B85" t="s">
        <v>264</v>
      </c>
      <c r="C85">
        <v>2</v>
      </c>
      <c r="D85" t="s">
        <v>196</v>
      </c>
      <c r="E85">
        <v>104.845</v>
      </c>
      <c r="F85">
        <v>26.41</v>
      </c>
      <c r="G85">
        <v>26.795999999999999</v>
      </c>
    </row>
    <row r="86" spans="1:7">
      <c r="A86" t="s">
        <v>40</v>
      </c>
      <c r="B86" t="s">
        <v>264</v>
      </c>
      <c r="C86">
        <v>3</v>
      </c>
      <c r="D86" t="s">
        <v>196</v>
      </c>
      <c r="E86">
        <v>104.836</v>
      </c>
      <c r="F86">
        <v>26.652999999999999</v>
      </c>
      <c r="G86">
        <v>27.056999999999999</v>
      </c>
    </row>
    <row r="87" spans="1:7">
      <c r="A87">
        <v>14974</v>
      </c>
      <c r="B87" t="s">
        <v>266</v>
      </c>
      <c r="C87">
        <v>1</v>
      </c>
      <c r="D87" t="s">
        <v>195</v>
      </c>
      <c r="E87">
        <v>23.378</v>
      </c>
      <c r="F87">
        <v>0.33700000000000002</v>
      </c>
      <c r="G87">
        <v>0.32</v>
      </c>
    </row>
    <row r="88" spans="1:7">
      <c r="A88" t="s">
        <v>46</v>
      </c>
      <c r="B88" t="s">
        <v>266</v>
      </c>
      <c r="C88">
        <v>2</v>
      </c>
      <c r="D88" t="s">
        <v>195</v>
      </c>
      <c r="E88">
        <v>26.344000000000001</v>
      </c>
      <c r="F88">
        <v>0.38100000000000001</v>
      </c>
      <c r="G88">
        <v>0.36</v>
      </c>
    </row>
    <row r="89" spans="1:7">
      <c r="A89" t="s">
        <v>47</v>
      </c>
      <c r="B89" t="s">
        <v>266</v>
      </c>
      <c r="C89">
        <v>3</v>
      </c>
      <c r="D89" t="s">
        <v>195</v>
      </c>
      <c r="E89">
        <v>29.535</v>
      </c>
      <c r="F89">
        <v>0.42399999999999999</v>
      </c>
      <c r="G89">
        <v>0.40300000000000002</v>
      </c>
    </row>
    <row r="90" spans="1:7">
      <c r="A90" t="s">
        <v>48</v>
      </c>
      <c r="B90" t="s">
        <v>266</v>
      </c>
      <c r="C90">
        <v>1</v>
      </c>
      <c r="D90" t="s">
        <v>196</v>
      </c>
      <c r="E90">
        <v>68.097999999999999</v>
      </c>
      <c r="F90">
        <v>1.9179999999999999</v>
      </c>
      <c r="G90">
        <v>1.871</v>
      </c>
    </row>
    <row r="91" spans="1:7">
      <c r="A91" t="s">
        <v>49</v>
      </c>
      <c r="B91" t="s">
        <v>266</v>
      </c>
      <c r="C91">
        <v>2</v>
      </c>
      <c r="D91" t="s">
        <v>196</v>
      </c>
      <c r="E91">
        <v>70.382999999999996</v>
      </c>
      <c r="F91">
        <v>1.982</v>
      </c>
      <c r="G91">
        <v>1.9319999999999999</v>
      </c>
    </row>
    <row r="92" spans="1:7">
      <c r="A92" t="s">
        <v>50</v>
      </c>
      <c r="B92" t="s">
        <v>266</v>
      </c>
      <c r="C92">
        <v>3</v>
      </c>
      <c r="D92" t="s">
        <v>196</v>
      </c>
      <c r="E92">
        <v>72.456000000000003</v>
      </c>
      <c r="F92">
        <v>2.04</v>
      </c>
      <c r="G92">
        <v>1.9870000000000001</v>
      </c>
    </row>
    <row r="93" spans="1:7">
      <c r="A93">
        <v>14977</v>
      </c>
      <c r="B93" t="s">
        <v>288</v>
      </c>
      <c r="C93">
        <v>1</v>
      </c>
      <c r="D93" t="s">
        <v>195</v>
      </c>
      <c r="E93">
        <v>33.664000000000001</v>
      </c>
      <c r="F93">
        <v>0.13700000000000001</v>
      </c>
      <c r="G93">
        <v>0.128</v>
      </c>
    </row>
    <row r="94" spans="1:7">
      <c r="A94" t="s">
        <v>165</v>
      </c>
      <c r="B94" t="s">
        <v>288</v>
      </c>
      <c r="C94">
        <v>2</v>
      </c>
      <c r="D94" t="s">
        <v>195</v>
      </c>
      <c r="E94">
        <v>36.192</v>
      </c>
      <c r="F94">
        <v>0.14799999999999999</v>
      </c>
      <c r="G94">
        <v>0.13900000000000001</v>
      </c>
    </row>
    <row r="95" spans="1:7">
      <c r="A95" t="s">
        <v>166</v>
      </c>
      <c r="B95" t="s">
        <v>288</v>
      </c>
      <c r="C95">
        <v>3</v>
      </c>
      <c r="D95" t="s">
        <v>195</v>
      </c>
      <c r="E95">
        <v>38.860999999999997</v>
      </c>
      <c r="F95">
        <v>0.159</v>
      </c>
      <c r="G95">
        <v>0.14799999999999999</v>
      </c>
    </row>
    <row r="96" spans="1:7">
      <c r="A96" t="s">
        <v>167</v>
      </c>
      <c r="B96" t="s">
        <v>288</v>
      </c>
      <c r="C96">
        <v>1</v>
      </c>
      <c r="D96" t="s">
        <v>196</v>
      </c>
      <c r="E96">
        <v>51.720999999999997</v>
      </c>
      <c r="F96">
        <v>0.47499999999999998</v>
      </c>
      <c r="G96">
        <v>0.46100000000000002</v>
      </c>
    </row>
    <row r="97" spans="1:7">
      <c r="A97" t="s">
        <v>168</v>
      </c>
      <c r="B97" t="s">
        <v>288</v>
      </c>
      <c r="C97">
        <v>2</v>
      </c>
      <c r="D97" t="s">
        <v>196</v>
      </c>
      <c r="E97">
        <v>53.61</v>
      </c>
      <c r="F97">
        <v>0.49299999999999999</v>
      </c>
      <c r="G97">
        <v>0.47799999999999998</v>
      </c>
    </row>
    <row r="98" spans="1:7">
      <c r="A98" t="s">
        <v>169</v>
      </c>
      <c r="B98" t="s">
        <v>288</v>
      </c>
      <c r="C98">
        <v>3</v>
      </c>
      <c r="D98" t="s">
        <v>196</v>
      </c>
      <c r="E98">
        <v>55.573</v>
      </c>
      <c r="F98">
        <v>0.51100000000000001</v>
      </c>
      <c r="G98">
        <v>0.496</v>
      </c>
    </row>
    <row r="99" spans="1:7">
      <c r="A99">
        <v>14979</v>
      </c>
      <c r="B99" t="s">
        <v>259</v>
      </c>
      <c r="C99">
        <v>1</v>
      </c>
      <c r="D99" t="s">
        <v>195</v>
      </c>
      <c r="E99">
        <v>104.417</v>
      </c>
      <c r="F99">
        <v>62.793999999999997</v>
      </c>
      <c r="G99">
        <v>62.734999999999999</v>
      </c>
    </row>
    <row r="100" spans="1:7">
      <c r="A100" t="s">
        <v>7</v>
      </c>
      <c r="B100" t="s">
        <v>259</v>
      </c>
      <c r="C100">
        <v>2</v>
      </c>
      <c r="D100" t="s">
        <v>195</v>
      </c>
      <c r="E100">
        <v>104.324</v>
      </c>
      <c r="F100">
        <v>62.869</v>
      </c>
      <c r="G100">
        <v>62.822000000000003</v>
      </c>
    </row>
    <row r="101" spans="1:7">
      <c r="A101" t="s">
        <v>8</v>
      </c>
      <c r="B101" t="s">
        <v>259</v>
      </c>
      <c r="C101">
        <v>3</v>
      </c>
      <c r="D101" t="s">
        <v>195</v>
      </c>
      <c r="E101">
        <v>104.11799999999999</v>
      </c>
      <c r="F101">
        <v>62.823</v>
      </c>
      <c r="G101">
        <v>62.813000000000002</v>
      </c>
    </row>
    <row r="102" spans="1:7">
      <c r="A102" t="s">
        <v>9</v>
      </c>
      <c r="B102" t="s">
        <v>259</v>
      </c>
      <c r="C102">
        <v>1</v>
      </c>
      <c r="D102" t="s">
        <v>196</v>
      </c>
      <c r="E102">
        <v>106.232</v>
      </c>
      <c r="F102">
        <v>69.058000000000007</v>
      </c>
      <c r="G102">
        <v>69.174000000000007</v>
      </c>
    </row>
    <row r="103" spans="1:7">
      <c r="A103" t="s">
        <v>10</v>
      </c>
      <c r="B103" t="s">
        <v>259</v>
      </c>
      <c r="C103">
        <v>2</v>
      </c>
      <c r="D103" t="s">
        <v>196</v>
      </c>
      <c r="E103">
        <v>106.194</v>
      </c>
      <c r="F103">
        <v>69.17</v>
      </c>
      <c r="G103">
        <v>69.286000000000001</v>
      </c>
    </row>
    <row r="104" spans="1:7">
      <c r="A104" t="s">
        <v>11</v>
      </c>
      <c r="B104" t="s">
        <v>259</v>
      </c>
      <c r="C104">
        <v>3</v>
      </c>
      <c r="D104" t="s">
        <v>196</v>
      </c>
      <c r="E104">
        <v>106.16500000000001</v>
      </c>
      <c r="F104">
        <v>69.135000000000005</v>
      </c>
      <c r="G104">
        <v>69.266999999999996</v>
      </c>
    </row>
    <row r="105" spans="1:7">
      <c r="A105">
        <v>14981</v>
      </c>
      <c r="B105" t="s">
        <v>269</v>
      </c>
      <c r="C105">
        <v>1</v>
      </c>
      <c r="D105" t="s">
        <v>195</v>
      </c>
      <c r="E105">
        <v>102.11499999999999</v>
      </c>
      <c r="F105">
        <v>2.637</v>
      </c>
      <c r="G105">
        <v>2.5539999999999998</v>
      </c>
    </row>
    <row r="106" spans="1:7">
      <c r="A106" t="s">
        <v>61</v>
      </c>
      <c r="B106" t="s">
        <v>269</v>
      </c>
      <c r="C106">
        <v>2</v>
      </c>
      <c r="D106" t="s">
        <v>195</v>
      </c>
      <c r="E106">
        <v>103.001</v>
      </c>
      <c r="F106">
        <v>2.65</v>
      </c>
      <c r="G106">
        <v>2.5680000000000001</v>
      </c>
    </row>
    <row r="107" spans="1:7">
      <c r="A107" t="s">
        <v>62</v>
      </c>
      <c r="B107" t="s">
        <v>269</v>
      </c>
      <c r="C107">
        <v>3</v>
      </c>
      <c r="D107" t="s">
        <v>195</v>
      </c>
      <c r="E107">
        <v>102.776</v>
      </c>
      <c r="F107">
        <v>2.637</v>
      </c>
      <c r="G107">
        <v>2.5670000000000002</v>
      </c>
    </row>
    <row r="108" spans="1:7">
      <c r="A108" t="s">
        <v>63</v>
      </c>
      <c r="B108" t="s">
        <v>269</v>
      </c>
      <c r="C108">
        <v>1</v>
      </c>
      <c r="D108" t="s">
        <v>196</v>
      </c>
      <c r="E108">
        <v>103.59</v>
      </c>
      <c r="F108">
        <v>7.6769999999999996</v>
      </c>
      <c r="G108">
        <v>7.9009999999999998</v>
      </c>
    </row>
    <row r="109" spans="1:7">
      <c r="A109" t="s">
        <v>64</v>
      </c>
      <c r="B109" t="s">
        <v>269</v>
      </c>
      <c r="C109">
        <v>2</v>
      </c>
      <c r="D109" t="s">
        <v>196</v>
      </c>
      <c r="E109">
        <v>103.595</v>
      </c>
      <c r="F109">
        <v>7.7770000000000001</v>
      </c>
      <c r="G109">
        <v>8.0090000000000003</v>
      </c>
    </row>
    <row r="110" spans="1:7">
      <c r="A110" t="s">
        <v>65</v>
      </c>
      <c r="B110" t="s">
        <v>269</v>
      </c>
      <c r="C110">
        <v>3</v>
      </c>
      <c r="D110" t="s">
        <v>196</v>
      </c>
      <c r="E110">
        <v>103.607</v>
      </c>
      <c r="F110">
        <v>7.867</v>
      </c>
      <c r="G110">
        <v>8.1050000000000004</v>
      </c>
    </row>
    <row r="111" spans="1:7">
      <c r="A111">
        <v>14983</v>
      </c>
      <c r="B111" t="s">
        <v>268</v>
      </c>
      <c r="C111">
        <v>1</v>
      </c>
      <c r="D111" t="s">
        <v>195</v>
      </c>
      <c r="E111">
        <v>76.944000000000003</v>
      </c>
      <c r="F111">
        <v>2.4140000000000001</v>
      </c>
      <c r="G111">
        <v>2.347</v>
      </c>
    </row>
    <row r="112" spans="1:7">
      <c r="A112" t="s">
        <v>56</v>
      </c>
      <c r="B112" t="s">
        <v>268</v>
      </c>
      <c r="C112">
        <v>2</v>
      </c>
      <c r="D112" t="s">
        <v>195</v>
      </c>
      <c r="E112">
        <v>79.343999999999994</v>
      </c>
      <c r="F112">
        <v>2.4809999999999999</v>
      </c>
      <c r="G112">
        <v>2.4089999999999998</v>
      </c>
    </row>
    <row r="113" spans="1:7">
      <c r="A113" t="s">
        <v>57</v>
      </c>
      <c r="B113" t="s">
        <v>268</v>
      </c>
      <c r="C113">
        <v>3</v>
      </c>
      <c r="D113" t="s">
        <v>195</v>
      </c>
      <c r="E113">
        <v>80.953999999999994</v>
      </c>
      <c r="F113">
        <v>2.5299999999999998</v>
      </c>
      <c r="G113">
        <v>2.46</v>
      </c>
    </row>
    <row r="114" spans="1:7">
      <c r="A114" t="s">
        <v>58</v>
      </c>
      <c r="B114" t="s">
        <v>268</v>
      </c>
      <c r="C114">
        <v>1</v>
      </c>
      <c r="D114" t="s">
        <v>196</v>
      </c>
      <c r="E114">
        <v>92.793000000000006</v>
      </c>
      <c r="F114">
        <v>6.2039999999999997</v>
      </c>
      <c r="G114">
        <v>6.2560000000000002</v>
      </c>
    </row>
    <row r="115" spans="1:7">
      <c r="A115" t="s">
        <v>59</v>
      </c>
      <c r="B115" t="s">
        <v>268</v>
      </c>
      <c r="C115">
        <v>2</v>
      </c>
      <c r="D115" t="s">
        <v>196</v>
      </c>
      <c r="E115">
        <v>94.216999999999999</v>
      </c>
      <c r="F115">
        <v>6.3769999999999998</v>
      </c>
      <c r="G115">
        <v>6.4329999999999998</v>
      </c>
    </row>
    <row r="116" spans="1:7">
      <c r="A116" t="s">
        <v>60</v>
      </c>
      <c r="B116" t="s">
        <v>268</v>
      </c>
      <c r="C116">
        <v>3</v>
      </c>
      <c r="D116" t="s">
        <v>196</v>
      </c>
      <c r="E116">
        <v>95.421000000000006</v>
      </c>
      <c r="F116">
        <v>6.532</v>
      </c>
      <c r="G116">
        <v>6.593</v>
      </c>
    </row>
    <row r="117" spans="1:7">
      <c r="A117">
        <v>14984</v>
      </c>
      <c r="B117" t="s">
        <v>265</v>
      </c>
      <c r="C117">
        <v>1</v>
      </c>
      <c r="D117" t="s">
        <v>195</v>
      </c>
      <c r="E117">
        <v>50.292999999999999</v>
      </c>
      <c r="F117">
        <v>9.9149999999999991</v>
      </c>
      <c r="G117">
        <v>9.8740000000000006</v>
      </c>
    </row>
    <row r="118" spans="1:7">
      <c r="A118" t="s">
        <v>41</v>
      </c>
      <c r="B118" t="s">
        <v>265</v>
      </c>
      <c r="C118">
        <v>2</v>
      </c>
      <c r="D118" t="s">
        <v>195</v>
      </c>
      <c r="E118">
        <v>50.628999999999998</v>
      </c>
      <c r="F118">
        <v>10.15</v>
      </c>
      <c r="G118">
        <v>10.106</v>
      </c>
    </row>
    <row r="119" spans="1:7">
      <c r="A119" t="s">
        <v>42</v>
      </c>
      <c r="B119" t="s">
        <v>265</v>
      </c>
      <c r="C119">
        <v>3</v>
      </c>
      <c r="D119" t="s">
        <v>195</v>
      </c>
      <c r="E119">
        <v>53.097999999999999</v>
      </c>
      <c r="F119">
        <v>10.492000000000001</v>
      </c>
      <c r="G119">
        <v>10.446</v>
      </c>
    </row>
    <row r="120" spans="1:7">
      <c r="A120" t="s">
        <v>43</v>
      </c>
      <c r="B120" t="s">
        <v>265</v>
      </c>
      <c r="C120">
        <v>1</v>
      </c>
      <c r="D120" t="s">
        <v>196</v>
      </c>
      <c r="E120">
        <v>93.471000000000004</v>
      </c>
      <c r="F120">
        <v>24.866</v>
      </c>
      <c r="G120">
        <v>25.021000000000001</v>
      </c>
    </row>
    <row r="121" spans="1:7">
      <c r="A121" t="s">
        <v>44</v>
      </c>
      <c r="B121" t="s">
        <v>265</v>
      </c>
      <c r="C121">
        <v>2</v>
      </c>
      <c r="D121" t="s">
        <v>196</v>
      </c>
      <c r="E121">
        <v>94.091999999999999</v>
      </c>
      <c r="F121">
        <v>25.100999999999999</v>
      </c>
      <c r="G121">
        <v>25.260999999999999</v>
      </c>
    </row>
    <row r="122" spans="1:7">
      <c r="A122" t="s">
        <v>45</v>
      </c>
      <c r="B122" t="s">
        <v>265</v>
      </c>
      <c r="C122">
        <v>3</v>
      </c>
      <c r="D122" t="s">
        <v>196</v>
      </c>
      <c r="E122">
        <v>94.317999999999998</v>
      </c>
      <c r="F122">
        <v>25.282</v>
      </c>
      <c r="G122">
        <v>25.452000000000002</v>
      </c>
    </row>
    <row r="123" spans="1:7">
      <c r="A123">
        <v>14985</v>
      </c>
      <c r="B123" t="s">
        <v>282</v>
      </c>
      <c r="C123">
        <v>1</v>
      </c>
      <c r="D123" t="s">
        <v>195</v>
      </c>
      <c r="E123">
        <v>35.677</v>
      </c>
      <c r="F123">
        <v>1.4159999999999999</v>
      </c>
      <c r="G123">
        <v>1.361</v>
      </c>
    </row>
    <row r="124" spans="1:7">
      <c r="A124" t="s">
        <v>129</v>
      </c>
      <c r="B124" t="s">
        <v>282</v>
      </c>
      <c r="C124">
        <v>2</v>
      </c>
      <c r="D124" t="s">
        <v>195</v>
      </c>
      <c r="E124">
        <v>41.082999999999998</v>
      </c>
      <c r="F124">
        <v>1.6160000000000001</v>
      </c>
      <c r="G124">
        <v>1.55</v>
      </c>
    </row>
    <row r="125" spans="1:7">
      <c r="A125" t="s">
        <v>130</v>
      </c>
      <c r="B125" t="s">
        <v>282</v>
      </c>
      <c r="C125">
        <v>3</v>
      </c>
      <c r="D125" t="s">
        <v>195</v>
      </c>
      <c r="E125">
        <v>44.893999999999998</v>
      </c>
      <c r="F125">
        <v>1.7649999999999999</v>
      </c>
      <c r="G125">
        <v>1.6950000000000001</v>
      </c>
    </row>
    <row r="126" spans="1:7">
      <c r="A126" t="s">
        <v>131</v>
      </c>
      <c r="B126" t="s">
        <v>282</v>
      </c>
      <c r="C126">
        <v>1</v>
      </c>
      <c r="D126" t="s">
        <v>196</v>
      </c>
      <c r="E126">
        <v>75.462000000000003</v>
      </c>
      <c r="F126">
        <v>4.9290000000000003</v>
      </c>
      <c r="G126">
        <v>4.8540000000000001</v>
      </c>
    </row>
    <row r="127" spans="1:7">
      <c r="A127" t="s">
        <v>132</v>
      </c>
      <c r="B127" t="s">
        <v>282</v>
      </c>
      <c r="C127">
        <v>2</v>
      </c>
      <c r="D127" t="s">
        <v>196</v>
      </c>
      <c r="E127">
        <v>77.159000000000006</v>
      </c>
      <c r="F127">
        <v>5.0659999999999998</v>
      </c>
      <c r="G127">
        <v>4.9930000000000003</v>
      </c>
    </row>
    <row r="128" spans="1:7">
      <c r="A128" t="s">
        <v>133</v>
      </c>
      <c r="B128" t="s">
        <v>282</v>
      </c>
      <c r="C128">
        <v>3</v>
      </c>
      <c r="D128" t="s">
        <v>196</v>
      </c>
      <c r="E128">
        <v>78.625</v>
      </c>
      <c r="F128">
        <v>5.1849999999999996</v>
      </c>
      <c r="G128">
        <v>5.109</v>
      </c>
    </row>
    <row r="129" spans="1:9">
      <c r="A129">
        <v>14986</v>
      </c>
      <c r="B129" t="s">
        <v>286</v>
      </c>
      <c r="C129">
        <v>1</v>
      </c>
      <c r="D129" t="s">
        <v>195</v>
      </c>
      <c r="E129">
        <v>53.642000000000003</v>
      </c>
      <c r="F129">
        <v>1.468</v>
      </c>
      <c r="G129">
        <v>1.41</v>
      </c>
      <c r="I129" t="s">
        <v>154</v>
      </c>
    </row>
    <row r="130" spans="1:9">
      <c r="A130" t="s">
        <v>155</v>
      </c>
      <c r="B130" t="s">
        <v>286</v>
      </c>
      <c r="C130">
        <v>2</v>
      </c>
      <c r="D130" t="s">
        <v>195</v>
      </c>
      <c r="E130">
        <v>55.341999999999999</v>
      </c>
      <c r="F130">
        <v>1.514</v>
      </c>
      <c r="G130">
        <v>1.454</v>
      </c>
    </row>
    <row r="131" spans="1:9">
      <c r="A131" t="s">
        <v>156</v>
      </c>
      <c r="B131" t="s">
        <v>286</v>
      </c>
      <c r="C131">
        <v>3</v>
      </c>
      <c r="D131" t="s">
        <v>195</v>
      </c>
      <c r="E131">
        <v>56.670999999999999</v>
      </c>
      <c r="F131">
        <v>1.55</v>
      </c>
      <c r="G131">
        <v>1.4910000000000001</v>
      </c>
    </row>
    <row r="132" spans="1:9">
      <c r="A132" t="s">
        <v>157</v>
      </c>
      <c r="B132" t="s">
        <v>286</v>
      </c>
      <c r="C132">
        <v>1</v>
      </c>
      <c r="D132" t="s">
        <v>196</v>
      </c>
      <c r="E132">
        <v>75.853999999999999</v>
      </c>
      <c r="F132">
        <v>3.702</v>
      </c>
      <c r="G132">
        <v>3.67</v>
      </c>
    </row>
    <row r="133" spans="1:9">
      <c r="A133" t="s">
        <v>158</v>
      </c>
      <c r="B133" t="s">
        <v>286</v>
      </c>
      <c r="C133">
        <v>2</v>
      </c>
      <c r="D133" t="s">
        <v>196</v>
      </c>
      <c r="E133">
        <v>77.174000000000007</v>
      </c>
      <c r="F133">
        <v>3.7890000000000001</v>
      </c>
      <c r="G133">
        <v>3.758</v>
      </c>
    </row>
    <row r="134" spans="1:9">
      <c r="A134" t="s">
        <v>159</v>
      </c>
      <c r="B134" t="s">
        <v>286</v>
      </c>
      <c r="C134">
        <v>3</v>
      </c>
      <c r="D134" t="s">
        <v>196</v>
      </c>
      <c r="E134">
        <v>78.451999999999998</v>
      </c>
      <c r="F134">
        <v>3.8730000000000002</v>
      </c>
      <c r="G134">
        <v>3.8410000000000002</v>
      </c>
    </row>
    <row r="135" spans="1:9">
      <c r="A135" s="14">
        <v>14987</v>
      </c>
      <c r="B135" s="14" t="s">
        <v>292</v>
      </c>
      <c r="C135" s="14">
        <v>1</v>
      </c>
      <c r="D135" s="14" t="s">
        <v>196</v>
      </c>
      <c r="E135" s="14">
        <v>95.346000000000004</v>
      </c>
      <c r="F135" s="14">
        <v>1.03</v>
      </c>
      <c r="G135" s="14">
        <v>1.03</v>
      </c>
      <c r="H135" s="14"/>
      <c r="I135" s="14" t="s">
        <v>182</v>
      </c>
    </row>
    <row r="136" spans="1:9">
      <c r="A136" t="s">
        <v>185</v>
      </c>
      <c r="B136" t="s">
        <v>292</v>
      </c>
      <c r="C136">
        <v>1</v>
      </c>
      <c r="D136" t="s">
        <v>195</v>
      </c>
      <c r="E136">
        <v>74.132000000000005</v>
      </c>
      <c r="F136">
        <v>0.54600000000000004</v>
      </c>
      <c r="G136">
        <v>0.50800000000000001</v>
      </c>
    </row>
    <row r="137" spans="1:9">
      <c r="A137" t="s">
        <v>188</v>
      </c>
      <c r="B137" t="s">
        <v>292</v>
      </c>
      <c r="C137">
        <v>1</v>
      </c>
      <c r="D137" t="s">
        <v>196</v>
      </c>
      <c r="E137">
        <v>93.075999999999993</v>
      </c>
      <c r="F137">
        <v>1.353</v>
      </c>
      <c r="G137">
        <v>1.3240000000000001</v>
      </c>
    </row>
    <row r="138" spans="1:9">
      <c r="A138" s="14" t="s">
        <v>183</v>
      </c>
      <c r="B138" s="14" t="s">
        <v>292</v>
      </c>
      <c r="C138" s="14">
        <v>2</v>
      </c>
      <c r="D138" s="14" t="s">
        <v>196</v>
      </c>
      <c r="E138" s="14">
        <v>95.751999999999995</v>
      </c>
      <c r="F138" s="14">
        <v>1.056</v>
      </c>
      <c r="G138" s="14">
        <v>1.0569999999999999</v>
      </c>
      <c r="H138" s="14"/>
      <c r="I138" s="14" t="s">
        <v>182</v>
      </c>
    </row>
    <row r="139" spans="1:9">
      <c r="A139" t="s">
        <v>186</v>
      </c>
      <c r="B139" t="s">
        <v>292</v>
      </c>
      <c r="C139">
        <v>2</v>
      </c>
      <c r="D139" t="s">
        <v>195</v>
      </c>
      <c r="E139">
        <v>75.923000000000002</v>
      </c>
      <c r="F139">
        <v>0.56000000000000005</v>
      </c>
      <c r="G139">
        <v>0.52500000000000002</v>
      </c>
    </row>
    <row r="140" spans="1:9">
      <c r="A140" t="s">
        <v>189</v>
      </c>
      <c r="B140" t="s">
        <v>292</v>
      </c>
      <c r="C140">
        <v>2</v>
      </c>
      <c r="D140" t="s">
        <v>196</v>
      </c>
      <c r="E140">
        <v>93.444999999999993</v>
      </c>
      <c r="F140">
        <v>1.387</v>
      </c>
      <c r="G140">
        <v>1.357</v>
      </c>
    </row>
    <row r="141" spans="1:9">
      <c r="A141" s="14" t="s">
        <v>184</v>
      </c>
      <c r="B141" s="14" t="s">
        <v>292</v>
      </c>
      <c r="C141" s="14">
        <v>3</v>
      </c>
      <c r="D141" s="14" t="s">
        <v>196</v>
      </c>
      <c r="E141" s="14">
        <v>96.090999999999994</v>
      </c>
      <c r="F141" s="14">
        <v>1.0820000000000001</v>
      </c>
      <c r="G141" s="14">
        <v>1.083</v>
      </c>
      <c r="H141" s="14"/>
      <c r="I141" s="14" t="s">
        <v>182</v>
      </c>
    </row>
    <row r="142" spans="1:9">
      <c r="A142" t="s">
        <v>187</v>
      </c>
      <c r="B142" t="s">
        <v>292</v>
      </c>
      <c r="C142">
        <v>3</v>
      </c>
      <c r="D142" t="s">
        <v>195</v>
      </c>
      <c r="E142">
        <v>77.47</v>
      </c>
      <c r="F142">
        <v>0.57199999999999995</v>
      </c>
      <c r="G142">
        <v>0.53600000000000003</v>
      </c>
    </row>
    <row r="143" spans="1:9">
      <c r="A143" t="s">
        <v>190</v>
      </c>
      <c r="B143" t="s">
        <v>292</v>
      </c>
      <c r="C143">
        <v>3</v>
      </c>
      <c r="D143" t="s">
        <v>196</v>
      </c>
      <c r="E143">
        <v>93.759</v>
      </c>
      <c r="F143">
        <v>1.4139999999999999</v>
      </c>
      <c r="G143">
        <v>1.387</v>
      </c>
    </row>
    <row r="144" spans="1:9">
      <c r="A144">
        <v>14988</v>
      </c>
      <c r="B144" t="s">
        <v>281</v>
      </c>
      <c r="C144">
        <v>1</v>
      </c>
      <c r="D144" t="s">
        <v>195</v>
      </c>
      <c r="E144">
        <v>139.55799999999999</v>
      </c>
      <c r="F144">
        <v>143.18199999999999</v>
      </c>
      <c r="G144">
        <v>143.297</v>
      </c>
      <c r="I144" t="s">
        <v>321</v>
      </c>
    </row>
    <row r="145" spans="1:9">
      <c r="A145" t="s">
        <v>121</v>
      </c>
      <c r="B145" t="s">
        <v>281</v>
      </c>
      <c r="C145">
        <v>2</v>
      </c>
      <c r="D145" t="s">
        <v>195</v>
      </c>
      <c r="E145">
        <v>139.542</v>
      </c>
      <c r="F145">
        <v>143.16900000000001</v>
      </c>
      <c r="G145">
        <v>143.29499999999999</v>
      </c>
      <c r="I145" t="s">
        <v>321</v>
      </c>
    </row>
    <row r="146" spans="1:9">
      <c r="A146" t="s">
        <v>122</v>
      </c>
      <c r="B146" t="s">
        <v>281</v>
      </c>
      <c r="C146">
        <v>3</v>
      </c>
      <c r="D146" t="s">
        <v>195</v>
      </c>
      <c r="E146">
        <v>139.566</v>
      </c>
      <c r="F146">
        <v>143.17500000000001</v>
      </c>
      <c r="G146">
        <v>143.274</v>
      </c>
      <c r="I146" t="s">
        <v>321</v>
      </c>
    </row>
    <row r="147" spans="1:9">
      <c r="A147" t="s">
        <v>126</v>
      </c>
      <c r="B147" t="s">
        <v>281</v>
      </c>
      <c r="C147">
        <v>1</v>
      </c>
      <c r="D147" t="s">
        <v>196</v>
      </c>
      <c r="E147">
        <v>96.587999999999994</v>
      </c>
      <c r="F147">
        <v>9.4860000000000007</v>
      </c>
      <c r="G147">
        <v>9.468</v>
      </c>
    </row>
    <row r="148" spans="1:9">
      <c r="A148" t="s">
        <v>127</v>
      </c>
      <c r="B148" t="s">
        <v>281</v>
      </c>
      <c r="C148">
        <v>2</v>
      </c>
      <c r="D148" t="s">
        <v>196</v>
      </c>
      <c r="E148">
        <v>97.117999999999995</v>
      </c>
      <c r="F148">
        <v>9.6630000000000003</v>
      </c>
      <c r="G148">
        <v>9.6530000000000005</v>
      </c>
    </row>
    <row r="149" spans="1:9">
      <c r="A149" t="s">
        <v>128</v>
      </c>
      <c r="B149" t="s">
        <v>281</v>
      </c>
      <c r="C149">
        <v>3</v>
      </c>
      <c r="D149" t="s">
        <v>196</v>
      </c>
      <c r="E149">
        <v>97.466999999999999</v>
      </c>
      <c r="F149">
        <v>9.8179999999999996</v>
      </c>
      <c r="G149">
        <v>9.8109999999999999</v>
      </c>
    </row>
    <row r="150" spans="1:9">
      <c r="A150" t="s">
        <v>123</v>
      </c>
      <c r="B150" t="s">
        <v>281</v>
      </c>
      <c r="C150">
        <v>1</v>
      </c>
      <c r="D150" t="s">
        <v>323</v>
      </c>
      <c r="E150">
        <v>76.239000000000004</v>
      </c>
      <c r="F150">
        <v>3.5059999999999998</v>
      </c>
      <c r="G150">
        <v>3.3580000000000001</v>
      </c>
      <c r="I150" t="s">
        <v>322</v>
      </c>
    </row>
    <row r="151" spans="1:9">
      <c r="A151" t="s">
        <v>124</v>
      </c>
      <c r="B151" t="s">
        <v>281</v>
      </c>
      <c r="C151">
        <v>2</v>
      </c>
      <c r="D151" t="s">
        <v>323</v>
      </c>
      <c r="E151">
        <v>78.772999999999996</v>
      </c>
      <c r="F151">
        <v>3.6219999999999999</v>
      </c>
      <c r="G151">
        <v>3.4670000000000001</v>
      </c>
      <c r="I151" t="s">
        <v>322</v>
      </c>
    </row>
    <row r="152" spans="1:9">
      <c r="A152" t="s">
        <v>125</v>
      </c>
      <c r="B152" t="s">
        <v>281</v>
      </c>
      <c r="C152">
        <v>3</v>
      </c>
      <c r="D152" t="s">
        <v>323</v>
      </c>
      <c r="E152">
        <v>80.697999999999993</v>
      </c>
      <c r="F152">
        <v>3.7109999999999999</v>
      </c>
      <c r="G152">
        <v>3.5510000000000002</v>
      </c>
      <c r="I152" t="s">
        <v>322</v>
      </c>
    </row>
    <row r="153" spans="1:9">
      <c r="A153">
        <v>14989</v>
      </c>
      <c r="B153" t="s">
        <v>280</v>
      </c>
      <c r="C153">
        <v>1</v>
      </c>
      <c r="D153" t="s">
        <v>195</v>
      </c>
      <c r="E153">
        <v>80.64</v>
      </c>
      <c r="F153">
        <v>5.67</v>
      </c>
      <c r="G153">
        <v>5.4820000000000002</v>
      </c>
    </row>
    <row r="154" spans="1:9">
      <c r="A154" t="s">
        <v>116</v>
      </c>
      <c r="B154" t="s">
        <v>280</v>
      </c>
      <c r="C154">
        <v>2</v>
      </c>
      <c r="D154" t="s">
        <v>195</v>
      </c>
      <c r="E154">
        <v>83.415000000000006</v>
      </c>
      <c r="F154">
        <v>5.8319999999999999</v>
      </c>
      <c r="G154">
        <v>5.6369999999999996</v>
      </c>
    </row>
    <row r="155" spans="1:9">
      <c r="A155" t="s">
        <v>117</v>
      </c>
      <c r="B155" t="s">
        <v>280</v>
      </c>
      <c r="C155">
        <v>3</v>
      </c>
      <c r="D155" t="s">
        <v>195</v>
      </c>
      <c r="E155">
        <v>84.995000000000005</v>
      </c>
      <c r="F155">
        <v>5.9740000000000002</v>
      </c>
      <c r="G155">
        <v>5.7690000000000001</v>
      </c>
    </row>
    <row r="156" spans="1:9">
      <c r="A156" t="s">
        <v>118</v>
      </c>
      <c r="B156" t="s">
        <v>280</v>
      </c>
      <c r="C156">
        <v>1</v>
      </c>
      <c r="D156" t="s">
        <v>196</v>
      </c>
      <c r="E156">
        <v>93.771000000000001</v>
      </c>
      <c r="F156">
        <v>12.315</v>
      </c>
      <c r="G156">
        <v>12.297000000000001</v>
      </c>
    </row>
    <row r="157" spans="1:9">
      <c r="A157" t="s">
        <v>119</v>
      </c>
      <c r="B157" t="s">
        <v>280</v>
      </c>
      <c r="C157">
        <v>2</v>
      </c>
      <c r="D157" t="s">
        <v>196</v>
      </c>
      <c r="E157">
        <v>94.17</v>
      </c>
      <c r="F157">
        <v>12.576000000000001</v>
      </c>
      <c r="G157">
        <v>12.569000000000001</v>
      </c>
    </row>
    <row r="158" spans="1:9">
      <c r="A158" t="s">
        <v>120</v>
      </c>
      <c r="B158" t="s">
        <v>280</v>
      </c>
      <c r="C158">
        <v>3</v>
      </c>
      <c r="D158" t="s">
        <v>196</v>
      </c>
      <c r="E158">
        <v>94.545000000000002</v>
      </c>
      <c r="F158">
        <v>12.816000000000001</v>
      </c>
      <c r="G158">
        <v>12.807</v>
      </c>
    </row>
    <row r="159" spans="1:9">
      <c r="A159">
        <v>14990</v>
      </c>
      <c r="B159" t="s">
        <v>243</v>
      </c>
      <c r="C159">
        <v>1</v>
      </c>
      <c r="D159" t="s">
        <v>195</v>
      </c>
      <c r="E159">
        <v>47.713999999999999</v>
      </c>
      <c r="F159">
        <v>1.6819999999999999</v>
      </c>
      <c r="G159">
        <v>1.6220000000000001</v>
      </c>
    </row>
    <row r="160" spans="1:9">
      <c r="A160" t="s">
        <v>134</v>
      </c>
      <c r="B160" t="s">
        <v>243</v>
      </c>
      <c r="C160">
        <v>2</v>
      </c>
      <c r="D160" t="s">
        <v>195</v>
      </c>
      <c r="E160">
        <v>51.220999999999997</v>
      </c>
      <c r="F160">
        <v>1.8129999999999999</v>
      </c>
      <c r="G160">
        <v>1.75</v>
      </c>
    </row>
    <row r="161" spans="1:7">
      <c r="A161" t="s">
        <v>135</v>
      </c>
      <c r="B161" t="s">
        <v>243</v>
      </c>
      <c r="C161">
        <v>3</v>
      </c>
      <c r="D161" t="s">
        <v>195</v>
      </c>
      <c r="E161">
        <v>55.012999999999998</v>
      </c>
      <c r="F161">
        <v>1.9379999999999999</v>
      </c>
      <c r="G161">
        <v>1.8660000000000001</v>
      </c>
    </row>
    <row r="162" spans="1:7">
      <c r="A162" t="s">
        <v>136</v>
      </c>
      <c r="B162" t="s">
        <v>243</v>
      </c>
      <c r="C162">
        <v>1</v>
      </c>
      <c r="D162" t="s">
        <v>196</v>
      </c>
      <c r="E162">
        <v>78.143000000000001</v>
      </c>
      <c r="F162">
        <v>5.1859999999999999</v>
      </c>
      <c r="G162">
        <v>5.1619999999999999</v>
      </c>
    </row>
    <row r="163" spans="1:7">
      <c r="A163" t="s">
        <v>137</v>
      </c>
      <c r="B163" t="s">
        <v>243</v>
      </c>
      <c r="C163">
        <v>2</v>
      </c>
      <c r="D163" t="s">
        <v>196</v>
      </c>
      <c r="E163">
        <v>79.462000000000003</v>
      </c>
      <c r="F163">
        <v>5.3159999999999998</v>
      </c>
      <c r="G163">
        <v>5.2949999999999999</v>
      </c>
    </row>
    <row r="164" spans="1:7">
      <c r="A164" t="s">
        <v>138</v>
      </c>
      <c r="B164" t="s">
        <v>243</v>
      </c>
      <c r="C164">
        <v>3</v>
      </c>
      <c r="D164" t="s">
        <v>196</v>
      </c>
      <c r="E164">
        <v>80.634</v>
      </c>
      <c r="F164">
        <v>5.4349999999999996</v>
      </c>
      <c r="G164">
        <v>5.415</v>
      </c>
    </row>
    <row r="165" spans="1:7">
      <c r="A165">
        <v>14992</v>
      </c>
      <c r="B165" t="s">
        <v>279</v>
      </c>
      <c r="C165">
        <v>1</v>
      </c>
      <c r="D165" t="s">
        <v>195</v>
      </c>
      <c r="E165">
        <v>95.38</v>
      </c>
      <c r="F165">
        <v>20.544</v>
      </c>
      <c r="G165">
        <v>20.350999999999999</v>
      </c>
    </row>
    <row r="166" spans="1:7">
      <c r="A166" t="s">
        <v>111</v>
      </c>
      <c r="B166" t="s">
        <v>279</v>
      </c>
      <c r="C166">
        <v>2</v>
      </c>
      <c r="D166" t="s">
        <v>195</v>
      </c>
      <c r="E166">
        <v>95.817999999999998</v>
      </c>
      <c r="F166">
        <v>20.664999999999999</v>
      </c>
      <c r="G166">
        <v>20.474</v>
      </c>
    </row>
    <row r="167" spans="1:7">
      <c r="A167" t="s">
        <v>112</v>
      </c>
      <c r="B167" t="s">
        <v>279</v>
      </c>
      <c r="C167">
        <v>3</v>
      </c>
      <c r="D167" t="s">
        <v>195</v>
      </c>
      <c r="E167">
        <v>96.216999999999999</v>
      </c>
      <c r="F167">
        <v>20.76</v>
      </c>
      <c r="G167">
        <v>20.57</v>
      </c>
    </row>
    <row r="168" spans="1:7">
      <c r="A168" t="s">
        <v>113</v>
      </c>
      <c r="B168" t="s">
        <v>279</v>
      </c>
      <c r="C168">
        <v>1</v>
      </c>
      <c r="D168" t="s">
        <v>196</v>
      </c>
      <c r="E168">
        <v>98.033000000000001</v>
      </c>
      <c r="F168">
        <v>28.550999999999998</v>
      </c>
      <c r="G168">
        <v>28.783000000000001</v>
      </c>
    </row>
    <row r="169" spans="1:7">
      <c r="A169" t="s">
        <v>114</v>
      </c>
      <c r="B169" t="s">
        <v>279</v>
      </c>
      <c r="C169">
        <v>2</v>
      </c>
      <c r="D169" t="s">
        <v>196</v>
      </c>
      <c r="E169">
        <v>98.275999999999996</v>
      </c>
      <c r="F169">
        <v>28.824000000000002</v>
      </c>
      <c r="G169">
        <v>29.071000000000002</v>
      </c>
    </row>
    <row r="170" spans="1:7">
      <c r="A170" t="s">
        <v>115</v>
      </c>
      <c r="B170" t="s">
        <v>279</v>
      </c>
      <c r="C170">
        <v>3</v>
      </c>
      <c r="D170" t="s">
        <v>196</v>
      </c>
      <c r="E170">
        <v>98.403999999999996</v>
      </c>
      <c r="F170">
        <v>29.111000000000001</v>
      </c>
      <c r="G170">
        <v>29.361999999999998</v>
      </c>
    </row>
    <row r="171" spans="1:7">
      <c r="A171">
        <v>14993</v>
      </c>
      <c r="B171" t="s">
        <v>278</v>
      </c>
      <c r="C171">
        <v>1</v>
      </c>
      <c r="D171" t="s">
        <v>195</v>
      </c>
      <c r="E171">
        <v>96.697999999999993</v>
      </c>
      <c r="F171">
        <v>11.18</v>
      </c>
      <c r="G171">
        <v>10.988</v>
      </c>
    </row>
    <row r="172" spans="1:7">
      <c r="A172" t="s">
        <v>106</v>
      </c>
      <c r="B172" t="s">
        <v>278</v>
      </c>
      <c r="C172">
        <v>2</v>
      </c>
      <c r="D172" t="s">
        <v>195</v>
      </c>
      <c r="E172">
        <v>96.683999999999997</v>
      </c>
      <c r="F172">
        <v>11.212</v>
      </c>
      <c r="G172">
        <v>11.02</v>
      </c>
    </row>
    <row r="173" spans="1:7">
      <c r="A173" t="s">
        <v>107</v>
      </c>
      <c r="B173" t="s">
        <v>278</v>
      </c>
      <c r="C173">
        <v>3</v>
      </c>
      <c r="D173" t="s">
        <v>195</v>
      </c>
      <c r="E173">
        <v>97.183000000000007</v>
      </c>
      <c r="F173">
        <v>11.263</v>
      </c>
      <c r="G173">
        <v>11.067</v>
      </c>
    </row>
    <row r="174" spans="1:7">
      <c r="A174" t="s">
        <v>108</v>
      </c>
      <c r="B174" t="s">
        <v>278</v>
      </c>
      <c r="C174">
        <v>1</v>
      </c>
      <c r="D174" t="s">
        <v>196</v>
      </c>
      <c r="E174">
        <v>101.248</v>
      </c>
      <c r="F174">
        <v>20.081</v>
      </c>
      <c r="G174">
        <v>20.295999999999999</v>
      </c>
    </row>
    <row r="175" spans="1:7">
      <c r="A175" t="s">
        <v>109</v>
      </c>
      <c r="B175" t="s">
        <v>278</v>
      </c>
      <c r="C175">
        <v>2</v>
      </c>
      <c r="D175" t="s">
        <v>196</v>
      </c>
      <c r="E175">
        <v>101.289</v>
      </c>
      <c r="F175">
        <v>20.271000000000001</v>
      </c>
      <c r="G175">
        <v>20.491</v>
      </c>
    </row>
    <row r="176" spans="1:7">
      <c r="A176" t="s">
        <v>110</v>
      </c>
      <c r="B176" t="s">
        <v>278</v>
      </c>
      <c r="C176">
        <v>3</v>
      </c>
      <c r="D176" t="s">
        <v>196</v>
      </c>
      <c r="E176">
        <v>101.328</v>
      </c>
      <c r="F176">
        <v>20.465</v>
      </c>
      <c r="G176">
        <v>20.702000000000002</v>
      </c>
    </row>
    <row r="177" spans="1:7">
      <c r="A177">
        <v>14994</v>
      </c>
      <c r="B177" t="s">
        <v>277</v>
      </c>
      <c r="C177">
        <v>1</v>
      </c>
      <c r="D177" t="s">
        <v>195</v>
      </c>
      <c r="E177">
        <v>94.100999999999999</v>
      </c>
      <c r="F177">
        <v>13.939</v>
      </c>
      <c r="G177">
        <v>13.773999999999999</v>
      </c>
    </row>
    <row r="178" spans="1:7">
      <c r="A178" t="s">
        <v>101</v>
      </c>
      <c r="B178" t="s">
        <v>277</v>
      </c>
      <c r="C178">
        <v>2</v>
      </c>
      <c r="D178" t="s">
        <v>195</v>
      </c>
      <c r="E178">
        <v>100.575</v>
      </c>
      <c r="F178">
        <v>14.673999999999999</v>
      </c>
      <c r="G178">
        <v>14.435</v>
      </c>
    </row>
    <row r="179" spans="1:7">
      <c r="A179" t="s">
        <v>102</v>
      </c>
      <c r="B179" t="s">
        <v>277</v>
      </c>
      <c r="C179">
        <v>3</v>
      </c>
      <c r="D179" t="s">
        <v>195</v>
      </c>
      <c r="E179">
        <v>101.30800000000001</v>
      </c>
      <c r="F179">
        <v>14.811999999999999</v>
      </c>
      <c r="G179">
        <v>14.565</v>
      </c>
    </row>
    <row r="180" spans="1:7">
      <c r="A180" t="s">
        <v>103</v>
      </c>
      <c r="B180" t="s">
        <v>277</v>
      </c>
      <c r="C180">
        <v>1</v>
      </c>
      <c r="D180" t="s">
        <v>196</v>
      </c>
      <c r="E180">
        <v>103.181</v>
      </c>
      <c r="F180">
        <v>26.093</v>
      </c>
      <c r="G180">
        <v>26.431000000000001</v>
      </c>
    </row>
    <row r="181" spans="1:7">
      <c r="A181" t="s">
        <v>104</v>
      </c>
      <c r="B181" t="s">
        <v>277</v>
      </c>
      <c r="C181">
        <v>2</v>
      </c>
      <c r="D181" t="s">
        <v>196</v>
      </c>
      <c r="E181">
        <v>103.18300000000001</v>
      </c>
      <c r="F181">
        <v>26.097000000000001</v>
      </c>
      <c r="G181">
        <v>26.445</v>
      </c>
    </row>
    <row r="182" spans="1:7">
      <c r="A182" t="s">
        <v>105</v>
      </c>
      <c r="B182" t="s">
        <v>277</v>
      </c>
      <c r="C182">
        <v>3</v>
      </c>
      <c r="D182" t="s">
        <v>196</v>
      </c>
      <c r="E182">
        <v>103.16500000000001</v>
      </c>
      <c r="F182">
        <v>26.108000000000001</v>
      </c>
      <c r="G182">
        <v>26.457000000000001</v>
      </c>
    </row>
    <row r="183" spans="1:7">
      <c r="A183">
        <v>14995</v>
      </c>
      <c r="B183" t="s">
        <v>284</v>
      </c>
      <c r="C183">
        <v>1</v>
      </c>
      <c r="D183" t="s">
        <v>195</v>
      </c>
      <c r="E183">
        <v>60.625</v>
      </c>
      <c r="F183">
        <v>0.13</v>
      </c>
      <c r="G183">
        <v>0.124</v>
      </c>
    </row>
    <row r="184" spans="1:7">
      <c r="A184" t="s">
        <v>144</v>
      </c>
      <c r="B184" t="s">
        <v>284</v>
      </c>
      <c r="C184">
        <v>2</v>
      </c>
      <c r="D184" t="s">
        <v>195</v>
      </c>
      <c r="E184">
        <v>60.73</v>
      </c>
      <c r="F184">
        <v>0.13300000000000001</v>
      </c>
      <c r="G184">
        <v>0.122</v>
      </c>
    </row>
    <row r="185" spans="1:7">
      <c r="A185" t="s">
        <v>145</v>
      </c>
      <c r="B185" t="s">
        <v>284</v>
      </c>
      <c r="C185">
        <v>3</v>
      </c>
      <c r="D185" t="s">
        <v>195</v>
      </c>
      <c r="E185">
        <v>60.866</v>
      </c>
      <c r="F185">
        <v>0.13100000000000001</v>
      </c>
      <c r="G185">
        <v>0.124</v>
      </c>
    </row>
    <row r="186" spans="1:7">
      <c r="A186" t="s">
        <v>146</v>
      </c>
      <c r="B186" t="s">
        <v>284</v>
      </c>
      <c r="C186">
        <v>1</v>
      </c>
      <c r="D186" t="s">
        <v>196</v>
      </c>
      <c r="E186">
        <v>97.965999999999994</v>
      </c>
      <c r="F186">
        <v>0.93500000000000005</v>
      </c>
      <c r="G186">
        <v>0.94299999999999995</v>
      </c>
    </row>
    <row r="187" spans="1:7">
      <c r="A187" t="s">
        <v>147</v>
      </c>
      <c r="B187" t="s">
        <v>284</v>
      </c>
      <c r="C187">
        <v>2</v>
      </c>
      <c r="D187" t="s">
        <v>196</v>
      </c>
      <c r="E187">
        <v>97.918999999999997</v>
      </c>
      <c r="F187">
        <v>0.95499999999999996</v>
      </c>
      <c r="G187">
        <v>0.96699999999999997</v>
      </c>
    </row>
    <row r="188" spans="1:7">
      <c r="A188" t="s">
        <v>148</v>
      </c>
      <c r="B188" t="s">
        <v>284</v>
      </c>
      <c r="C188">
        <v>3</v>
      </c>
      <c r="D188" t="s">
        <v>196</v>
      </c>
      <c r="E188">
        <v>97.888000000000005</v>
      </c>
      <c r="F188">
        <v>0.97499999999999998</v>
      </c>
      <c r="G188">
        <v>0.98599999999999999</v>
      </c>
    </row>
    <row r="189" spans="1:7">
      <c r="A189">
        <v>14996</v>
      </c>
      <c r="B189" t="s">
        <v>291</v>
      </c>
      <c r="C189">
        <v>1</v>
      </c>
      <c r="D189" t="s">
        <v>195</v>
      </c>
      <c r="E189">
        <v>83.91</v>
      </c>
      <c r="F189">
        <v>0.223</v>
      </c>
      <c r="G189">
        <v>0.20399999999999999</v>
      </c>
    </row>
    <row r="190" spans="1:7">
      <c r="A190" t="s">
        <v>180</v>
      </c>
      <c r="B190" t="s">
        <v>291</v>
      </c>
      <c r="C190">
        <v>2</v>
      </c>
      <c r="D190" t="s">
        <v>195</v>
      </c>
      <c r="E190">
        <v>85.540999999999997</v>
      </c>
      <c r="F190">
        <v>0.22600000000000001</v>
      </c>
      <c r="G190">
        <v>0.20799999999999999</v>
      </c>
    </row>
    <row r="191" spans="1:7">
      <c r="A191" t="s">
        <v>181</v>
      </c>
      <c r="B191" t="s">
        <v>291</v>
      </c>
      <c r="C191">
        <v>3</v>
      </c>
      <c r="D191" t="s">
        <v>195</v>
      </c>
      <c r="E191">
        <v>86.600999999999999</v>
      </c>
      <c r="F191">
        <v>0.22700000000000001</v>
      </c>
      <c r="G191">
        <v>0.20899999999999999</v>
      </c>
    </row>
    <row r="192" spans="1:7">
      <c r="A192">
        <v>14998</v>
      </c>
      <c r="B192" t="s">
        <v>289</v>
      </c>
      <c r="C192">
        <v>1</v>
      </c>
      <c r="D192" t="s">
        <v>195</v>
      </c>
      <c r="E192">
        <v>40.256</v>
      </c>
      <c r="F192">
        <v>0.20399999999999999</v>
      </c>
      <c r="G192">
        <v>0.191</v>
      </c>
    </row>
    <row r="193" spans="1:7">
      <c r="A193" t="s">
        <v>170</v>
      </c>
      <c r="B193" t="s">
        <v>289</v>
      </c>
      <c r="C193">
        <v>2</v>
      </c>
      <c r="D193" t="s">
        <v>195</v>
      </c>
      <c r="E193">
        <v>41.17</v>
      </c>
      <c r="F193">
        <v>0.20899999999999999</v>
      </c>
      <c r="G193">
        <v>0.19500000000000001</v>
      </c>
    </row>
    <row r="194" spans="1:7">
      <c r="A194" t="s">
        <v>171</v>
      </c>
      <c r="B194" t="s">
        <v>289</v>
      </c>
      <c r="C194">
        <v>3</v>
      </c>
      <c r="D194" t="s">
        <v>195</v>
      </c>
      <c r="E194">
        <v>42.323</v>
      </c>
      <c r="F194">
        <v>0.215</v>
      </c>
      <c r="G194">
        <v>0.20100000000000001</v>
      </c>
    </row>
    <row r="195" spans="1:7">
      <c r="A195" t="s">
        <v>172</v>
      </c>
      <c r="B195" t="s">
        <v>289</v>
      </c>
      <c r="C195">
        <v>1</v>
      </c>
      <c r="D195" t="s">
        <v>196</v>
      </c>
      <c r="E195">
        <v>64.423000000000002</v>
      </c>
      <c r="F195">
        <v>0.72</v>
      </c>
      <c r="G195">
        <v>0.70799999999999996</v>
      </c>
    </row>
    <row r="196" spans="1:7">
      <c r="A196" t="s">
        <v>173</v>
      </c>
      <c r="B196" t="s">
        <v>289</v>
      </c>
      <c r="C196">
        <v>2</v>
      </c>
      <c r="D196" t="s">
        <v>196</v>
      </c>
      <c r="E196">
        <v>65.835999999999999</v>
      </c>
      <c r="F196">
        <v>0.746</v>
      </c>
      <c r="G196">
        <v>0.73399999999999999</v>
      </c>
    </row>
    <row r="197" spans="1:7">
      <c r="A197" t="s">
        <v>174</v>
      </c>
      <c r="B197" t="s">
        <v>289</v>
      </c>
      <c r="C197">
        <v>3</v>
      </c>
      <c r="D197" t="s">
        <v>196</v>
      </c>
      <c r="E197">
        <v>67.2</v>
      </c>
      <c r="F197">
        <v>0.77200000000000002</v>
      </c>
      <c r="G197">
        <v>0.75800000000000001</v>
      </c>
    </row>
    <row r="198" spans="1:7">
      <c r="A198">
        <v>14999</v>
      </c>
      <c r="B198" t="s">
        <v>275</v>
      </c>
      <c r="C198">
        <v>1</v>
      </c>
      <c r="D198" t="s">
        <v>195</v>
      </c>
      <c r="E198">
        <v>27.148</v>
      </c>
      <c r="F198">
        <v>0.29099999999999998</v>
      </c>
      <c r="G198">
        <v>0.27900000000000003</v>
      </c>
    </row>
    <row r="199" spans="1:7">
      <c r="A199" t="s">
        <v>91</v>
      </c>
      <c r="B199" t="s">
        <v>275</v>
      </c>
      <c r="C199">
        <v>2</v>
      </c>
      <c r="D199" t="s">
        <v>195</v>
      </c>
      <c r="E199">
        <v>28.268000000000001</v>
      </c>
      <c r="F199">
        <v>0.30399999999999999</v>
      </c>
      <c r="G199">
        <v>0.29099999999999998</v>
      </c>
    </row>
    <row r="200" spans="1:7">
      <c r="A200" t="s">
        <v>92</v>
      </c>
      <c r="B200" t="s">
        <v>275</v>
      </c>
      <c r="C200">
        <v>3</v>
      </c>
      <c r="D200" t="s">
        <v>195</v>
      </c>
      <c r="E200">
        <v>29.254000000000001</v>
      </c>
      <c r="F200">
        <v>0.313</v>
      </c>
      <c r="G200">
        <v>0.29899999999999999</v>
      </c>
    </row>
    <row r="201" spans="1:7">
      <c r="A201" t="s">
        <v>93</v>
      </c>
      <c r="B201" t="s">
        <v>275</v>
      </c>
      <c r="C201">
        <v>1</v>
      </c>
      <c r="D201" t="s">
        <v>196</v>
      </c>
      <c r="E201">
        <v>26.913</v>
      </c>
      <c r="F201">
        <v>0.45200000000000001</v>
      </c>
      <c r="G201">
        <v>0.438</v>
      </c>
    </row>
    <row r="202" spans="1:7">
      <c r="A202" t="s">
        <v>94</v>
      </c>
      <c r="B202" t="s">
        <v>275</v>
      </c>
      <c r="C202">
        <v>2</v>
      </c>
      <c r="D202" t="s">
        <v>196</v>
      </c>
      <c r="E202">
        <v>27.428999999999998</v>
      </c>
      <c r="F202">
        <v>0.46200000000000002</v>
      </c>
      <c r="G202">
        <v>0.45</v>
      </c>
    </row>
    <row r="203" spans="1:7">
      <c r="A203" t="s">
        <v>95</v>
      </c>
      <c r="B203" t="s">
        <v>275</v>
      </c>
      <c r="C203">
        <v>3</v>
      </c>
      <c r="D203" t="s">
        <v>196</v>
      </c>
      <c r="E203">
        <v>28.5</v>
      </c>
      <c r="F203">
        <v>0.47899999999999998</v>
      </c>
      <c r="G203">
        <v>0.46700000000000003</v>
      </c>
    </row>
    <row r="204" spans="1:7">
      <c r="A204">
        <v>15001</v>
      </c>
      <c r="B204" t="s">
        <v>283</v>
      </c>
      <c r="C204">
        <v>1</v>
      </c>
      <c r="D204" t="s">
        <v>195</v>
      </c>
      <c r="E204">
        <v>61.334000000000003</v>
      </c>
      <c r="F204">
        <v>0.63300000000000001</v>
      </c>
      <c r="G204">
        <v>0.60399999999999998</v>
      </c>
    </row>
    <row r="205" spans="1:7">
      <c r="A205" t="s">
        <v>139</v>
      </c>
      <c r="B205" t="s">
        <v>283</v>
      </c>
      <c r="C205">
        <v>2</v>
      </c>
      <c r="D205" t="s">
        <v>195</v>
      </c>
      <c r="E205">
        <v>63.307000000000002</v>
      </c>
      <c r="F205">
        <v>0.65200000000000002</v>
      </c>
      <c r="G205">
        <v>0.621</v>
      </c>
    </row>
    <row r="206" spans="1:7">
      <c r="A206" t="s">
        <v>140</v>
      </c>
      <c r="B206" t="s">
        <v>283</v>
      </c>
      <c r="C206">
        <v>3</v>
      </c>
      <c r="D206" t="s">
        <v>195</v>
      </c>
      <c r="E206">
        <v>65.08</v>
      </c>
      <c r="F206">
        <v>0.67100000000000004</v>
      </c>
      <c r="G206">
        <v>0.63900000000000001</v>
      </c>
    </row>
    <row r="207" spans="1:7">
      <c r="A207" t="s">
        <v>141</v>
      </c>
      <c r="B207" t="s">
        <v>283</v>
      </c>
      <c r="C207">
        <v>1</v>
      </c>
      <c r="D207" t="s">
        <v>196</v>
      </c>
      <c r="E207">
        <v>96.117000000000004</v>
      </c>
      <c r="F207">
        <v>2.3149999999999999</v>
      </c>
      <c r="G207">
        <v>2.3029999999999999</v>
      </c>
    </row>
    <row r="208" spans="1:7">
      <c r="A208" t="s">
        <v>142</v>
      </c>
      <c r="B208" t="s">
        <v>283</v>
      </c>
      <c r="C208">
        <v>2</v>
      </c>
      <c r="D208" t="s">
        <v>196</v>
      </c>
      <c r="E208">
        <v>96.805999999999997</v>
      </c>
      <c r="F208">
        <v>2.3450000000000002</v>
      </c>
      <c r="G208">
        <v>2.3359999999999999</v>
      </c>
    </row>
    <row r="209" spans="1:7">
      <c r="A209" t="s">
        <v>143</v>
      </c>
      <c r="B209" t="s">
        <v>283</v>
      </c>
      <c r="C209">
        <v>3</v>
      </c>
      <c r="D209" t="s">
        <v>196</v>
      </c>
      <c r="E209">
        <v>97.448999999999998</v>
      </c>
      <c r="F209">
        <v>2.3769999999999998</v>
      </c>
      <c r="G209">
        <v>2.3650000000000002</v>
      </c>
    </row>
    <row r="210" spans="1:7">
      <c r="A210">
        <v>15002</v>
      </c>
      <c r="B210" t="s">
        <v>285</v>
      </c>
      <c r="C210">
        <v>1</v>
      </c>
      <c r="D210" t="s">
        <v>195</v>
      </c>
      <c r="E210">
        <v>75.367999999999995</v>
      </c>
      <c r="F210">
        <v>0.57999999999999996</v>
      </c>
      <c r="G210">
        <v>0.55400000000000005</v>
      </c>
    </row>
    <row r="211" spans="1:7">
      <c r="A211" t="s">
        <v>149</v>
      </c>
      <c r="B211" t="s">
        <v>285</v>
      </c>
      <c r="C211">
        <v>2</v>
      </c>
      <c r="D211" t="s">
        <v>195</v>
      </c>
      <c r="E211">
        <v>76.046999999999997</v>
      </c>
      <c r="F211">
        <v>0.58599999999999997</v>
      </c>
      <c r="G211">
        <v>0.56200000000000006</v>
      </c>
    </row>
    <row r="212" spans="1:7">
      <c r="A212" t="s">
        <v>150</v>
      </c>
      <c r="B212" t="s">
        <v>285</v>
      </c>
      <c r="C212">
        <v>3</v>
      </c>
      <c r="D212" t="s">
        <v>195</v>
      </c>
      <c r="E212">
        <v>76.581999999999994</v>
      </c>
      <c r="F212">
        <v>0.58899999999999997</v>
      </c>
      <c r="G212">
        <v>0.56499999999999995</v>
      </c>
    </row>
    <row r="213" spans="1:7">
      <c r="A213" t="s">
        <v>151</v>
      </c>
      <c r="B213" t="s">
        <v>285</v>
      </c>
      <c r="C213">
        <v>1</v>
      </c>
      <c r="D213" t="s">
        <v>196</v>
      </c>
      <c r="E213">
        <v>93.221999999999994</v>
      </c>
      <c r="F213">
        <v>1.53</v>
      </c>
      <c r="G213">
        <v>1.5289999999999999</v>
      </c>
    </row>
    <row r="214" spans="1:7">
      <c r="A214" t="s">
        <v>152</v>
      </c>
      <c r="B214" t="s">
        <v>285</v>
      </c>
      <c r="C214">
        <v>2</v>
      </c>
      <c r="D214" t="s">
        <v>196</v>
      </c>
      <c r="E214">
        <v>94.480999999999995</v>
      </c>
      <c r="F214">
        <v>1.569</v>
      </c>
      <c r="G214">
        <v>1.5660000000000001</v>
      </c>
    </row>
    <row r="215" spans="1:7">
      <c r="A215" t="s">
        <v>153</v>
      </c>
      <c r="B215" t="s">
        <v>285</v>
      </c>
      <c r="C215">
        <v>3</v>
      </c>
      <c r="D215" t="s">
        <v>196</v>
      </c>
      <c r="E215">
        <v>95.543000000000006</v>
      </c>
      <c r="F215">
        <v>1.601</v>
      </c>
      <c r="G215">
        <v>1.601</v>
      </c>
    </row>
    <row r="216" spans="1:7">
      <c r="A216">
        <v>15004</v>
      </c>
      <c r="B216" t="s">
        <v>290</v>
      </c>
      <c r="C216">
        <v>1</v>
      </c>
      <c r="D216" t="s">
        <v>195</v>
      </c>
      <c r="E216">
        <v>52.219000000000001</v>
      </c>
      <c r="F216">
        <v>0.33400000000000002</v>
      </c>
      <c r="G216">
        <v>0.316</v>
      </c>
    </row>
    <row r="217" spans="1:7">
      <c r="A217" t="s">
        <v>175</v>
      </c>
      <c r="B217" t="s">
        <v>290</v>
      </c>
      <c r="C217">
        <v>2</v>
      </c>
      <c r="D217" t="s">
        <v>195</v>
      </c>
      <c r="E217">
        <v>54.912999999999997</v>
      </c>
      <c r="F217">
        <v>0.35199999999999998</v>
      </c>
      <c r="G217">
        <v>0.33300000000000002</v>
      </c>
    </row>
    <row r="218" spans="1:7">
      <c r="A218" t="s">
        <v>176</v>
      </c>
      <c r="B218" t="s">
        <v>290</v>
      </c>
      <c r="C218">
        <v>3</v>
      </c>
      <c r="D218" t="s">
        <v>195</v>
      </c>
      <c r="E218">
        <v>57.863</v>
      </c>
      <c r="F218">
        <v>0.374</v>
      </c>
      <c r="G218">
        <v>0.35399999999999998</v>
      </c>
    </row>
    <row r="219" spans="1:7">
      <c r="A219" t="s">
        <v>177</v>
      </c>
      <c r="B219" t="s">
        <v>290</v>
      </c>
      <c r="C219">
        <v>1</v>
      </c>
      <c r="D219" t="s">
        <v>196</v>
      </c>
      <c r="E219">
        <v>72.953999999999994</v>
      </c>
      <c r="F219">
        <v>1.0349999999999999</v>
      </c>
      <c r="G219">
        <v>1.0249999999999999</v>
      </c>
    </row>
    <row r="220" spans="1:7">
      <c r="A220" t="s">
        <v>178</v>
      </c>
      <c r="B220" t="s">
        <v>290</v>
      </c>
      <c r="C220">
        <v>2</v>
      </c>
      <c r="D220" t="s">
        <v>196</v>
      </c>
      <c r="E220">
        <v>73.724000000000004</v>
      </c>
      <c r="F220">
        <v>1.048</v>
      </c>
      <c r="G220">
        <v>1.0389999999999999</v>
      </c>
    </row>
    <row r="221" spans="1:7">
      <c r="A221" t="s">
        <v>179</v>
      </c>
      <c r="B221" t="s">
        <v>290</v>
      </c>
      <c r="C221">
        <v>3</v>
      </c>
      <c r="D221" t="s">
        <v>196</v>
      </c>
      <c r="E221">
        <v>74.335999999999999</v>
      </c>
      <c r="F221">
        <v>1.0640000000000001</v>
      </c>
      <c r="G221">
        <v>1.054</v>
      </c>
    </row>
  </sheetData>
  <autoFilter ref="A5:I221">
    <filterColumn colId="1"/>
    <sortState ref="A6:I221">
      <sortCondition ref="B6:B221"/>
      <sortCondition descending="1" ref="D6:D221"/>
      <sortCondition ref="C6:C2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Calcs</vt:lpstr>
      <vt:lpstr>Notes</vt:lpstr>
      <vt:lpstr>Complete Data</vt:lpstr>
      <vt:lpstr>Incomplete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Blake Beyea</cp:lastModifiedBy>
  <dcterms:created xsi:type="dcterms:W3CDTF">2013-06-27T20:52:04Z</dcterms:created>
  <dcterms:modified xsi:type="dcterms:W3CDTF">2013-10-02T21:35:47Z</dcterms:modified>
</cp:coreProperties>
</file>