
<file path=[Content_Types].xml><?xml version="1.0" encoding="utf-8"?>
<Types xmlns="http://schemas.openxmlformats.org/package/2006/content-types"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autoCompressPictures="0" defaultThemeVersion="124226"/>
  <bookViews>
    <workbookView xWindow="-15" yWindow="-15" windowWidth="23880" windowHeight="12195"/>
  </bookViews>
  <sheets>
    <sheet name="Chem Data and Summary" sheetId="1" r:id="rId1"/>
    <sheet name="Chla Data" sheetId="4" r:id="rId2"/>
    <sheet name="Chla Pivot" sheetId="5" r:id="rId3"/>
    <sheet name="Deployment Sites" sheetId="6" r:id="rId4"/>
    <sheet name="Rack Arrays" sheetId="7" r:id="rId5"/>
    <sheet name="Vial Issues" sheetId="8" r:id="rId6"/>
    <sheet name="MMI" sheetId="9" r:id="rId7"/>
    <sheet name="Flow" sheetId="10" r:id="rId8"/>
    <sheet name="Notes" sheetId="3" r:id="rId9"/>
  </sheets>
  <definedNames>
    <definedName name="_xlnm._FilterDatabase" localSheetId="0" hidden="1">'Chem Data and Summary'!#REF!</definedName>
    <definedName name="_xlnm._FilterDatabase" localSheetId="1" hidden="1">'Chla Data'!$A$1:$P$288</definedName>
    <definedName name="_xlnm._FilterDatabase" localSheetId="4" hidden="1">'Rack Arrays'!$A$1:$I$420</definedName>
  </definedNames>
  <calcPr calcId="125725" concurrentCalc="0"/>
  <pivotCaches>
    <pivotCache cacheId="1" r:id="rId10"/>
  </pivotCaches>
  <fileRecoveryPr repairLoad="1"/>
</workbook>
</file>

<file path=xl/calcChain.xml><?xml version="1.0" encoding="utf-8"?>
<calcChain xmlns="http://schemas.openxmlformats.org/spreadsheetml/2006/main">
  <c r="G8" i="8"/>
  <c r="H405" i="7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O288" i="4"/>
  <c r="L288"/>
  <c r="O287"/>
  <c r="L287"/>
  <c r="O286"/>
  <c r="L286"/>
  <c r="O285"/>
  <c r="L285"/>
  <c r="O284"/>
  <c r="L284"/>
  <c r="O283"/>
  <c r="L283"/>
  <c r="O282"/>
  <c r="L282"/>
  <c r="O281"/>
  <c r="L281"/>
  <c r="O280"/>
  <c r="L280"/>
  <c r="O279"/>
  <c r="L279"/>
  <c r="O278"/>
  <c r="L278"/>
  <c r="O277"/>
  <c r="L277"/>
  <c r="O276"/>
  <c r="L276"/>
  <c r="O275"/>
  <c r="L275"/>
  <c r="O274"/>
  <c r="L274"/>
  <c r="O273"/>
  <c r="L273"/>
  <c r="O272"/>
  <c r="L272"/>
  <c r="O271"/>
  <c r="L271"/>
  <c r="O270"/>
  <c r="L270"/>
  <c r="O269"/>
  <c r="L269"/>
  <c r="O268"/>
  <c r="L268"/>
  <c r="O267"/>
  <c r="L267"/>
  <c r="O266"/>
  <c r="L266"/>
  <c r="O265"/>
  <c r="L265"/>
  <c r="O264"/>
  <c r="L264"/>
  <c r="O263"/>
  <c r="L263"/>
  <c r="O262"/>
  <c r="L262"/>
  <c r="O261"/>
  <c r="L261"/>
  <c r="O260"/>
  <c r="L260"/>
  <c r="O259"/>
  <c r="L259"/>
  <c r="O258"/>
  <c r="L258"/>
  <c r="O257"/>
  <c r="L257"/>
  <c r="O256"/>
  <c r="L256"/>
  <c r="O255"/>
  <c r="L255"/>
  <c r="O254"/>
  <c r="L254"/>
  <c r="O253"/>
  <c r="L253"/>
  <c r="O252"/>
  <c r="L252"/>
  <c r="O251"/>
  <c r="L251"/>
  <c r="O250"/>
  <c r="L250"/>
  <c r="O249"/>
  <c r="L249"/>
  <c r="O248"/>
  <c r="L248"/>
  <c r="O247"/>
  <c r="L247"/>
  <c r="O246"/>
  <c r="L246"/>
  <c r="O245"/>
  <c r="L245"/>
  <c r="O244"/>
  <c r="L244"/>
  <c r="O243"/>
  <c r="L243"/>
  <c r="O242"/>
  <c r="L242"/>
  <c r="O241"/>
  <c r="L241"/>
  <c r="O240"/>
  <c r="L240"/>
  <c r="O239"/>
  <c r="L239"/>
  <c r="O238"/>
  <c r="L238"/>
  <c r="O237"/>
  <c r="L237"/>
  <c r="O236"/>
  <c r="L236"/>
  <c r="O235"/>
  <c r="L235"/>
  <c r="O234"/>
  <c r="L234"/>
  <c r="O233"/>
  <c r="L233"/>
  <c r="O232"/>
  <c r="L232"/>
  <c r="O231"/>
  <c r="L231"/>
  <c r="O230"/>
  <c r="L230"/>
  <c r="O229"/>
  <c r="L229"/>
  <c r="O228"/>
  <c r="L228"/>
  <c r="O227"/>
  <c r="L227"/>
  <c r="O226"/>
  <c r="L226"/>
  <c r="O225"/>
  <c r="L225"/>
  <c r="O224"/>
  <c r="L224"/>
  <c r="O223"/>
  <c r="L223"/>
  <c r="O222"/>
  <c r="L222"/>
  <c r="O221"/>
  <c r="L221"/>
  <c r="O220"/>
  <c r="L220"/>
  <c r="O219"/>
  <c r="L219"/>
  <c r="O218"/>
  <c r="L218"/>
  <c r="O217"/>
  <c r="L217"/>
  <c r="O216"/>
  <c r="L216"/>
  <c r="O215"/>
  <c r="L215"/>
  <c r="O214"/>
  <c r="L214"/>
  <c r="O213"/>
  <c r="L213"/>
  <c r="O212"/>
  <c r="L212"/>
  <c r="O211"/>
  <c r="L211"/>
  <c r="O210"/>
  <c r="L210"/>
  <c r="O209"/>
  <c r="L209"/>
  <c r="O208"/>
  <c r="L208"/>
  <c r="O207"/>
  <c r="L207"/>
  <c r="O206"/>
  <c r="L206"/>
  <c r="O205"/>
  <c r="L205"/>
  <c r="O204"/>
  <c r="L204"/>
  <c r="O203"/>
  <c r="L203"/>
  <c r="O202"/>
  <c r="L202"/>
  <c r="O201"/>
  <c r="L201"/>
  <c r="O200"/>
  <c r="L200"/>
  <c r="O199"/>
  <c r="L199"/>
  <c r="O198"/>
  <c r="L198"/>
  <c r="O197"/>
  <c r="L197"/>
  <c r="O196"/>
  <c r="L196"/>
  <c r="O195"/>
  <c r="L195"/>
  <c r="O194"/>
  <c r="L194"/>
  <c r="O193"/>
  <c r="L193"/>
  <c r="O192"/>
  <c r="L192"/>
  <c r="O191"/>
  <c r="L191"/>
  <c r="O190"/>
  <c r="L190"/>
  <c r="O189"/>
  <c r="L189"/>
  <c r="O188"/>
  <c r="L188"/>
  <c r="O187"/>
  <c r="L187"/>
  <c r="O186"/>
  <c r="L186"/>
  <c r="O185"/>
  <c r="L185"/>
  <c r="O184"/>
  <c r="L184"/>
  <c r="O183"/>
  <c r="L183"/>
  <c r="O182"/>
  <c r="L182"/>
  <c r="O181"/>
  <c r="L181"/>
  <c r="O180"/>
  <c r="L180"/>
  <c r="O179"/>
  <c r="L179"/>
  <c r="O178"/>
  <c r="L178"/>
  <c r="O177"/>
  <c r="L177"/>
  <c r="O176"/>
  <c r="L176"/>
  <c r="O175"/>
  <c r="L175"/>
  <c r="O174"/>
  <c r="L174"/>
  <c r="O173"/>
  <c r="L173"/>
  <c r="O172"/>
  <c r="L172"/>
  <c r="O171"/>
  <c r="L171"/>
  <c r="O170"/>
  <c r="L170"/>
  <c r="O169"/>
  <c r="L169"/>
  <c r="O168"/>
  <c r="L168"/>
  <c r="O167"/>
  <c r="L167"/>
  <c r="O166"/>
  <c r="L166"/>
  <c r="O165"/>
  <c r="L165"/>
  <c r="O164"/>
  <c r="L164"/>
  <c r="O163"/>
  <c r="L163"/>
  <c r="O162"/>
  <c r="L162"/>
  <c r="O161"/>
  <c r="L161"/>
  <c r="O160"/>
  <c r="L160"/>
  <c r="O159"/>
  <c r="L159"/>
  <c r="O158"/>
  <c r="L158"/>
  <c r="O157"/>
  <c r="L157"/>
  <c r="O156"/>
  <c r="L156"/>
  <c r="O155"/>
  <c r="L155"/>
  <c r="O154"/>
  <c r="L154"/>
  <c r="O153"/>
  <c r="L153"/>
  <c r="O152"/>
  <c r="L152"/>
  <c r="O151"/>
  <c r="L151"/>
  <c r="O150"/>
  <c r="L150"/>
  <c r="O149"/>
  <c r="L149"/>
  <c r="O148"/>
  <c r="L148"/>
  <c r="O147"/>
  <c r="L147"/>
  <c r="O146"/>
  <c r="L146"/>
  <c r="O145"/>
  <c r="L145"/>
  <c r="O144"/>
  <c r="L144"/>
  <c r="O143"/>
  <c r="L143"/>
  <c r="O142"/>
  <c r="L142"/>
  <c r="O141"/>
  <c r="L141"/>
  <c r="O140"/>
  <c r="L140"/>
  <c r="O139"/>
  <c r="L139"/>
  <c r="O138"/>
  <c r="L138"/>
  <c r="O137"/>
  <c r="L137"/>
  <c r="O136"/>
  <c r="L136"/>
  <c r="O135"/>
  <c r="L135"/>
  <c r="O134"/>
  <c r="L134"/>
  <c r="O133"/>
  <c r="L133"/>
  <c r="O132"/>
  <c r="L132"/>
  <c r="O131"/>
  <c r="L131"/>
  <c r="O130"/>
  <c r="L130"/>
  <c r="O129"/>
  <c r="L129"/>
  <c r="O128"/>
  <c r="L128"/>
  <c r="O127"/>
  <c r="L127"/>
  <c r="O126"/>
  <c r="L126"/>
  <c r="O125"/>
  <c r="L125"/>
  <c r="O124"/>
  <c r="L124"/>
  <c r="O123"/>
  <c r="L123"/>
  <c r="O122"/>
  <c r="L122"/>
  <c r="O121"/>
  <c r="L121"/>
  <c r="O120"/>
  <c r="L120"/>
  <c r="O119"/>
  <c r="L119"/>
  <c r="O118"/>
  <c r="L118"/>
  <c r="O117"/>
  <c r="L117"/>
  <c r="O116"/>
  <c r="L116"/>
  <c r="O115"/>
  <c r="L115"/>
  <c r="O114"/>
  <c r="L114"/>
  <c r="O113"/>
  <c r="L113"/>
  <c r="O112"/>
  <c r="L112"/>
  <c r="O111"/>
  <c r="L111"/>
  <c r="O110"/>
  <c r="L110"/>
  <c r="O109"/>
  <c r="L109"/>
  <c r="O108"/>
  <c r="L108"/>
  <c r="O107"/>
  <c r="L107"/>
  <c r="O106"/>
  <c r="L106"/>
  <c r="O105"/>
  <c r="L105"/>
  <c r="O104"/>
  <c r="L104"/>
  <c r="O103"/>
  <c r="L103"/>
  <c r="O102"/>
  <c r="L102"/>
  <c r="O101"/>
  <c r="L101"/>
  <c r="O100"/>
  <c r="L100"/>
  <c r="O99"/>
  <c r="L99"/>
  <c r="O98"/>
  <c r="L98"/>
  <c r="O97"/>
  <c r="L97"/>
  <c r="O96"/>
  <c r="L96"/>
  <c r="O95"/>
  <c r="L95"/>
  <c r="O94"/>
  <c r="L94"/>
  <c r="O93"/>
  <c r="L93"/>
  <c r="O92"/>
  <c r="L92"/>
  <c r="O91"/>
  <c r="L91"/>
  <c r="O90"/>
  <c r="L90"/>
  <c r="O89"/>
  <c r="L89"/>
  <c r="O88"/>
  <c r="L88"/>
  <c r="O87"/>
  <c r="L87"/>
  <c r="O86"/>
  <c r="L86"/>
  <c r="O85"/>
  <c r="L85"/>
  <c r="O84"/>
  <c r="L84"/>
  <c r="O83"/>
  <c r="L83"/>
  <c r="O82"/>
  <c r="L82"/>
  <c r="O81"/>
  <c r="L81"/>
  <c r="O80"/>
  <c r="L80"/>
  <c r="O79"/>
  <c r="L79"/>
  <c r="O78"/>
  <c r="L78"/>
  <c r="O77"/>
  <c r="L77"/>
  <c r="O76"/>
  <c r="L76"/>
  <c r="O75"/>
  <c r="L75"/>
  <c r="O74"/>
  <c r="L74"/>
  <c r="O73"/>
  <c r="L73"/>
  <c r="O72"/>
  <c r="L72"/>
  <c r="O71"/>
  <c r="L71"/>
  <c r="O70"/>
  <c r="L70"/>
  <c r="O69"/>
  <c r="L69"/>
  <c r="O68"/>
  <c r="L68"/>
  <c r="O67"/>
  <c r="L67"/>
  <c r="O66"/>
  <c r="L66"/>
  <c r="O65"/>
  <c r="L65"/>
  <c r="O64"/>
  <c r="L64"/>
  <c r="O63"/>
  <c r="L63"/>
  <c r="O62"/>
  <c r="L62"/>
  <c r="O61"/>
  <c r="L61"/>
  <c r="O60"/>
  <c r="L60"/>
  <c r="O59"/>
  <c r="L59"/>
  <c r="O58"/>
  <c r="L58"/>
  <c r="O57"/>
  <c r="L57"/>
  <c r="O56"/>
  <c r="L56"/>
  <c r="O55"/>
  <c r="L55"/>
  <c r="O54"/>
  <c r="L54"/>
  <c r="O53"/>
  <c r="L53"/>
  <c r="O52"/>
  <c r="L52"/>
  <c r="O51"/>
  <c r="L51"/>
  <c r="O50"/>
  <c r="L50"/>
  <c r="O49"/>
  <c r="L49"/>
  <c r="O48"/>
  <c r="L48"/>
  <c r="O47"/>
  <c r="L47"/>
  <c r="O46"/>
  <c r="L46"/>
  <c r="O45"/>
  <c r="L45"/>
  <c r="O44"/>
  <c r="L44"/>
  <c r="O43"/>
  <c r="L43"/>
  <c r="O42"/>
  <c r="L42"/>
  <c r="O41"/>
  <c r="L41"/>
  <c r="O40"/>
  <c r="L40"/>
  <c r="O39"/>
  <c r="L39"/>
  <c r="O38"/>
  <c r="L38"/>
  <c r="O37"/>
  <c r="L37"/>
  <c r="O36"/>
  <c r="L36"/>
  <c r="O35"/>
  <c r="L35"/>
  <c r="O34"/>
  <c r="L34"/>
  <c r="O33"/>
  <c r="L33"/>
  <c r="O32"/>
  <c r="L32"/>
  <c r="O31"/>
  <c r="L31"/>
  <c r="O30"/>
  <c r="L30"/>
  <c r="O29"/>
  <c r="L29"/>
  <c r="O28"/>
  <c r="L28"/>
  <c r="O27"/>
  <c r="L27"/>
  <c r="O26"/>
  <c r="L26"/>
  <c r="O25"/>
  <c r="L25"/>
  <c r="O24"/>
  <c r="L24"/>
  <c r="O23"/>
  <c r="L23"/>
  <c r="O22"/>
  <c r="L22"/>
  <c r="O21"/>
  <c r="L21"/>
  <c r="O20"/>
  <c r="L20"/>
  <c r="O19"/>
  <c r="L19"/>
  <c r="O18"/>
  <c r="L18"/>
  <c r="O17"/>
  <c r="L17"/>
  <c r="O16"/>
  <c r="L16"/>
  <c r="O15"/>
  <c r="L15"/>
  <c r="O14"/>
  <c r="L14"/>
  <c r="O13"/>
  <c r="L13"/>
  <c r="O12"/>
  <c r="L12"/>
  <c r="O11"/>
  <c r="L11"/>
  <c r="O10"/>
  <c r="L10"/>
  <c r="O9"/>
  <c r="L9"/>
  <c r="O8"/>
  <c r="L8"/>
  <c r="O7"/>
  <c r="L7"/>
  <c r="O6"/>
  <c r="L6"/>
  <c r="O5"/>
  <c r="L5"/>
  <c r="O4"/>
  <c r="L4"/>
  <c r="O3"/>
  <c r="L3"/>
  <c r="O2"/>
  <c r="L2"/>
  <c r="AO39" i="1"/>
  <c r="AT38"/>
  <c r="AO38"/>
  <c r="AT37"/>
  <c r="AO37"/>
  <c r="AT36"/>
  <c r="AO36"/>
  <c r="AT35"/>
  <c r="AO35"/>
  <c r="AT34"/>
  <c r="AO34"/>
  <c r="AT33"/>
  <c r="AO33"/>
  <c r="AT32"/>
  <c r="AO32"/>
  <c r="AT31"/>
  <c r="AO31"/>
  <c r="AT30"/>
  <c r="AO30"/>
  <c r="AT29"/>
  <c r="AO29"/>
  <c r="AT28"/>
  <c r="AO28"/>
  <c r="AT27"/>
  <c r="AO27"/>
  <c r="AT26"/>
  <c r="AO26"/>
  <c r="AT25"/>
  <c r="AO25"/>
  <c r="AT24"/>
  <c r="AO24"/>
  <c r="AT23"/>
  <c r="AO23"/>
  <c r="AT22"/>
  <c r="AO22"/>
  <c r="AT21"/>
  <c r="AO21"/>
  <c r="AO20"/>
  <c r="AT19"/>
  <c r="AO19"/>
  <c r="AT18"/>
  <c r="AO18"/>
  <c r="AT17"/>
  <c r="AO17"/>
  <c r="AT16"/>
  <c r="AO16"/>
  <c r="AT15"/>
  <c r="AO15"/>
  <c r="AT14"/>
  <c r="AO14"/>
  <c r="AT13"/>
  <c r="AO13"/>
  <c r="AT12"/>
  <c r="AO12"/>
  <c r="AT11"/>
  <c r="AO11"/>
  <c r="AT10"/>
  <c r="AO10"/>
  <c r="AT9"/>
  <c r="AO9"/>
  <c r="AT8"/>
  <c r="AO8"/>
  <c r="AT7"/>
  <c r="AO7"/>
  <c r="AT6"/>
  <c r="AO6"/>
  <c r="AT5"/>
  <c r="AO5"/>
  <c r="AT4"/>
  <c r="AO4"/>
  <c r="AT3"/>
  <c r="AO3"/>
  <c r="AT2"/>
  <c r="AO2"/>
</calcChain>
</file>

<file path=xl/sharedStrings.xml><?xml version="1.0" encoding="utf-8"?>
<sst xmlns="http://schemas.openxmlformats.org/spreadsheetml/2006/main" count="5956" uniqueCount="1369">
  <si>
    <t>Accessionid</t>
  </si>
  <si>
    <t>_RecvDt</t>
  </si>
  <si>
    <t>_RecvTemp</t>
  </si>
  <si>
    <t>Aluminum, Dissolved</t>
  </si>
  <si>
    <t>Arsenic, Dissolved</t>
  </si>
  <si>
    <t>Cadmium, Dissolved</t>
  </si>
  <si>
    <t>Calcium, Dissolved</t>
  </si>
  <si>
    <t>Chromium, Dissolved</t>
  </si>
  <si>
    <t>Copper, Dissolved</t>
  </si>
  <si>
    <t>Hardness Total</t>
  </si>
  <si>
    <t>Iron, Dissolved</t>
  </si>
  <si>
    <t>Iron, Total Recoverable</t>
  </si>
  <si>
    <t>Lead, Dissolved</t>
  </si>
  <si>
    <t>Magnesium, Dissolved</t>
  </si>
  <si>
    <t>Manganese, Dissolved</t>
  </si>
  <si>
    <t>Nickel, Dissolved</t>
  </si>
  <si>
    <t>Selenium, Dissolved</t>
  </si>
  <si>
    <t>Silver, Dissolved</t>
  </si>
  <si>
    <t>Sodium, Dissolved</t>
  </si>
  <si>
    <t>Zinc, Dissolved</t>
  </si>
  <si>
    <t>Uranium, Dissolved</t>
  </si>
  <si>
    <t>Molybdenum Total</t>
  </si>
  <si>
    <t>Nitrogen, Ammonia</t>
  </si>
  <si>
    <t>Nitrogen, Kjeldahl, Total</t>
  </si>
  <si>
    <t>Nitrogen, Nitrate/Nitrite</t>
  </si>
  <si>
    <t>Phosphorus, Phosphate Total</t>
  </si>
  <si>
    <t>Alkalinity, Total</t>
  </si>
  <si>
    <t>Sulfate</t>
  </si>
  <si>
    <t>Chloride*</t>
  </si>
  <si>
    <t>&lt;40</t>
  </si>
  <si>
    <t>&lt;0.1</t>
  </si>
  <si>
    <t>&lt;0.07</t>
  </si>
  <si>
    <t>&lt;1</t>
  </si>
  <si>
    <t>&lt;4</t>
  </si>
  <si>
    <t>&lt;2</t>
  </si>
  <si>
    <t>&lt;0.7</t>
  </si>
  <si>
    <t>&lt;10</t>
  </si>
  <si>
    <t>&lt;0.003</t>
  </si>
  <si>
    <t>&lt;0.005</t>
  </si>
  <si>
    <t>&lt;0.05</t>
  </si>
  <si>
    <t>&lt;0.15</t>
  </si>
  <si>
    <t>&lt;0.17</t>
  </si>
  <si>
    <t>&lt;3</t>
  </si>
  <si>
    <t>&lt;0.06</t>
  </si>
  <si>
    <t>ENV-2013009426-001-A</t>
  </si>
  <si>
    <t>20146030-001</t>
  </si>
  <si>
    <t>08/05/2013 14:35:00</t>
  </si>
  <si>
    <t>ENV-2013009427-001-A</t>
  </si>
  <si>
    <t>20146031-001</t>
  </si>
  <si>
    <t>ENV-2013009428-001-A</t>
  </si>
  <si>
    <t>20146032-001</t>
  </si>
  <si>
    <t>ENV-2013009429-001-A</t>
  </si>
  <si>
    <t>20146033-001</t>
  </si>
  <si>
    <t>ENV-2013009430-001-A</t>
  </si>
  <si>
    <t>20146034-001</t>
  </si>
  <si>
    <t>ENV-2013009431-001-A</t>
  </si>
  <si>
    <t>20146035-001</t>
  </si>
  <si>
    <t>ENV-2013009432-001-A</t>
  </si>
  <si>
    <t>20146036-001</t>
  </si>
  <si>
    <t>ENV-2013009433-001-A</t>
  </si>
  <si>
    <t>20146037-001</t>
  </si>
  <si>
    <t>ENV-2013009435-001-A</t>
  </si>
  <si>
    <t>20146039-001</t>
  </si>
  <si>
    <t>ENV-2013009436-001-A</t>
  </si>
  <si>
    <t>20146040-001</t>
  </si>
  <si>
    <t>ENV-2013009437-001-A</t>
  </si>
  <si>
    <t>20146041-001</t>
  </si>
  <si>
    <t>ENV-2013009438-001-A</t>
  </si>
  <si>
    <t>20146042-001</t>
  </si>
  <si>
    <t>ENV-2013009439-001-A</t>
  </si>
  <si>
    <t>20146043-001</t>
  </si>
  <si>
    <t>ENV-2013009440-001-A</t>
  </si>
  <si>
    <t>20146044-001</t>
  </si>
  <si>
    <t>ENV-2013009441-001-A</t>
  </si>
  <si>
    <t>20146045-001</t>
  </si>
  <si>
    <t>&lt;0.02</t>
  </si>
  <si>
    <t>ENV-2013009434-001-A</t>
  </si>
  <si>
    <t>20146038-001</t>
  </si>
  <si>
    <t>09/03/2013 00:00:00</t>
  </si>
  <si>
    <t>ENV-2013009423-001-A</t>
  </si>
  <si>
    <t>20146027-001</t>
  </si>
  <si>
    <t>ENV-2013009424-001-A</t>
  </si>
  <si>
    <t>20146028-001</t>
  </si>
  <si>
    <t>ENV-2013009425-001-A</t>
  </si>
  <si>
    <t>20146029-001</t>
  </si>
  <si>
    <t>StationID</t>
  </si>
  <si>
    <t>pH</t>
  </si>
  <si>
    <t>Temp</t>
  </si>
  <si>
    <t>12805B</t>
  </si>
  <si>
    <t>12554B</t>
  </si>
  <si>
    <t>12554A</t>
  </si>
  <si>
    <t>12786B</t>
  </si>
  <si>
    <t>12783B</t>
  </si>
  <si>
    <t>12783C</t>
  </si>
  <si>
    <t>ENV-2013010591-001-A</t>
  </si>
  <si>
    <t>BB MM</t>
  </si>
  <si>
    <t>20146027-002</t>
  </si>
  <si>
    <t>08/26/2013 11:06:00</t>
  </si>
  <si>
    <t>ENV-2013010592-001-A</t>
  </si>
  <si>
    <t>20146028-002</t>
  </si>
  <si>
    <t>ENV-2013010593-001-A</t>
  </si>
  <si>
    <t>20146029-002</t>
  </si>
  <si>
    <t>ENV-2013010594-001-A</t>
  </si>
  <si>
    <t>20146030-002</t>
  </si>
  <si>
    <t>ENV-2013010595-001-A</t>
  </si>
  <si>
    <t>20146031-002</t>
  </si>
  <si>
    <t>ENV-2013010596-001-A</t>
  </si>
  <si>
    <t>20146032-002</t>
  </si>
  <si>
    <t>ENV-2013010597-001-A</t>
  </si>
  <si>
    <t>20146033-002</t>
  </si>
  <si>
    <t>ENV-2013010598-001-A</t>
  </si>
  <si>
    <t>20146034-002</t>
  </si>
  <si>
    <t>ENV-2013010599-001-A</t>
  </si>
  <si>
    <t>20146035-002</t>
  </si>
  <si>
    <t>ENV-2013010600-001-A</t>
  </si>
  <si>
    <t>20146036-002</t>
  </si>
  <si>
    <t>ENV-2013010601-001-A</t>
  </si>
  <si>
    <t>20146037-002</t>
  </si>
  <si>
    <t>ENV-2013010602-001-A</t>
  </si>
  <si>
    <t>20146038-002</t>
  </si>
  <si>
    <t>ENV-2013010603-001-A</t>
  </si>
  <si>
    <t>20146039-002</t>
  </si>
  <si>
    <t>ENV-2013010604-001-A</t>
  </si>
  <si>
    <t>20146040-002</t>
  </si>
  <si>
    <t>ENV-2013010605-001-A</t>
  </si>
  <si>
    <t>20146041-002</t>
  </si>
  <si>
    <t>ENV-2013010606-001-A</t>
  </si>
  <si>
    <t>20146042-002</t>
  </si>
  <si>
    <t>ENV-2013010607-001-A</t>
  </si>
  <si>
    <t>20146043-002</t>
  </si>
  <si>
    <t>ENV-2013010608-001-A</t>
  </si>
  <si>
    <t>20146044-002</t>
  </si>
  <si>
    <t>ENV-2013010609-001-A</t>
  </si>
  <si>
    <t>20146045-002</t>
  </si>
  <si>
    <t xml:space="preserve"> </t>
  </si>
  <si>
    <t>P9</t>
  </si>
  <si>
    <t>Treatment</t>
  </si>
  <si>
    <t>P</t>
  </si>
  <si>
    <t>201308-23-R-17-P9</t>
  </si>
  <si>
    <t> 8/2/2013</t>
  </si>
  <si>
    <t> u/s Marshall Creek</t>
  </si>
  <si>
    <t>San Miguel River</t>
  </si>
  <si>
    <t>P58</t>
  </si>
  <si>
    <t>201308-23-R-17-P58</t>
  </si>
  <si>
    <t>P19</t>
  </si>
  <si>
    <t>201308-23-R-17-P19</t>
  </si>
  <si>
    <t>P15</t>
  </si>
  <si>
    <t>201308-23-R-17-P15</t>
  </si>
  <si>
    <t>P10</t>
  </si>
  <si>
    <t>201308-23-R-17-P10</t>
  </si>
  <si>
    <t>P7</t>
  </si>
  <si>
    <t>201308-23-R16-P7</t>
  </si>
  <si>
    <t> @ Society Turn (u/s WWTF)</t>
  </si>
  <si>
    <t>P64</t>
  </si>
  <si>
    <t>201308-23-R16-P64</t>
  </si>
  <si>
    <t>P29</t>
  </si>
  <si>
    <t>201308-23-R16-P29</t>
  </si>
  <si>
    <t>P101</t>
  </si>
  <si>
    <t>201308-23-R16-P101</t>
  </si>
  <si>
    <t>P1</t>
  </si>
  <si>
    <t>201308-23-R16-P1</t>
  </si>
  <si>
    <t>P60</t>
  </si>
  <si>
    <t>201308-23-R-15-P60</t>
  </si>
  <si>
    <t> d/s WWTF</t>
  </si>
  <si>
    <t>P4</t>
  </si>
  <si>
    <t>201308-23-R-15-P4</t>
  </si>
  <si>
    <t>P26</t>
  </si>
  <si>
    <t>201308-23-R-15-P26</t>
  </si>
  <si>
    <t>P23</t>
  </si>
  <si>
    <t>201308-23-R-15-P23</t>
  </si>
  <si>
    <t>P12</t>
  </si>
  <si>
    <t>201308-23-R-15-P12</t>
  </si>
  <si>
    <t>P45</t>
  </si>
  <si>
    <t>201308-23-R-14-P45</t>
  </si>
  <si>
    <t> 8/1/2013</t>
  </si>
  <si>
    <t> u/s WWTF @ walking bridge</t>
  </si>
  <si>
    <t> Roaring Fork River</t>
  </si>
  <si>
    <t>P80</t>
  </si>
  <si>
    <t>201308-22-R-14-P80</t>
  </si>
  <si>
    <t>P74</t>
  </si>
  <si>
    <t>201308-22-R-14-P74</t>
  </si>
  <si>
    <t>P70</t>
  </si>
  <si>
    <t>201308-22-R-14-P70</t>
  </si>
  <si>
    <t>P62</t>
  </si>
  <si>
    <t>201308-22-R-14-P62</t>
  </si>
  <si>
    <t>P67</t>
  </si>
  <si>
    <t>201308-22-R12-P67</t>
  </si>
  <si>
    <r>
      <t> @ Difficult Campground (2</t>
    </r>
    <r>
      <rPr>
        <vertAlign val="superscript"/>
        <sz val="11"/>
        <color rgb="FF000000"/>
        <rFont val="Calibri"/>
        <family val="2"/>
        <scheme val="minor"/>
      </rPr>
      <t>nd</t>
    </r>
    <r>
      <rPr>
        <sz val="11"/>
        <color rgb="FF000000"/>
        <rFont val="Calibri"/>
        <family val="2"/>
        <scheme val="minor"/>
      </rPr>
      <t xml:space="preserve"> R)</t>
    </r>
  </si>
  <si>
    <t>P39</t>
  </si>
  <si>
    <t>201308-22-R12-P39</t>
  </si>
  <si>
    <t>P38</t>
  </si>
  <si>
    <t>201308-22-R12-P38</t>
  </si>
  <si>
    <t>P32</t>
  </si>
  <si>
    <t>201308-22-R-12-P32</t>
  </si>
  <si>
    <t>P25</t>
  </si>
  <si>
    <t>201308-22-R-12-P25</t>
  </si>
  <si>
    <t>P5</t>
  </si>
  <si>
    <t>201308-21-R-11-P5</t>
  </si>
  <si>
    <t> 7/31/2013</t>
  </si>
  <si>
    <t> @ East Vail Exit (#180)</t>
  </si>
  <si>
    <t> Gore Creek</t>
  </si>
  <si>
    <t>P36</t>
  </si>
  <si>
    <t>201308-21-R-11-P36</t>
  </si>
  <si>
    <t>P2</t>
  </si>
  <si>
    <t>201308-21-R-11-P2</t>
  </si>
  <si>
    <t>P13</t>
  </si>
  <si>
    <t>201308-21-R-11-P13</t>
  </si>
  <si>
    <t>P11</t>
  </si>
  <si>
    <t>201308-21-R-11-P11</t>
  </si>
  <si>
    <t>P17</t>
  </si>
  <si>
    <t>201308-21-R10-P17</t>
  </si>
  <si>
    <t> @ Forest Rd in Vail</t>
  </si>
  <si>
    <t>P44</t>
  </si>
  <si>
    <t>201308-21-R-9-P44</t>
  </si>
  <si>
    <t>P43</t>
  </si>
  <si>
    <t>201308-21-R-9-P43</t>
  </si>
  <si>
    <t>P34</t>
  </si>
  <si>
    <t>201308-21-R-9-P34</t>
  </si>
  <si>
    <t>P33</t>
  </si>
  <si>
    <t>201308-21-R-9-P33</t>
  </si>
  <si>
    <t>P31</t>
  </si>
  <si>
    <t>201308-21-R-9-P31</t>
  </si>
  <si>
    <t>P99</t>
  </si>
  <si>
    <t>201308-20-R-8-P99</t>
  </si>
  <si>
    <t> 7/30/2013</t>
  </si>
  <si>
    <t> d/s WWTF @ CR33A Rd</t>
  </si>
  <si>
    <t>Yampa River</t>
  </si>
  <si>
    <t>P98</t>
  </si>
  <si>
    <t>201308-20-R-8-P98</t>
  </si>
  <si>
    <t>P97</t>
  </si>
  <si>
    <t>201308-20-R-8-P97</t>
  </si>
  <si>
    <t>P77</t>
  </si>
  <si>
    <t>201308-20-R-8-P77</t>
  </si>
  <si>
    <t>P66</t>
  </si>
  <si>
    <t>201308-20-R-8-P66</t>
  </si>
  <si>
    <t>P95</t>
  </si>
  <si>
    <t>201308-20-R-7-P95</t>
  </si>
  <si>
    <t> @ CR22</t>
  </si>
  <si>
    <t>P93</t>
  </si>
  <si>
    <t>201308-20-R-7-P93</t>
  </si>
  <si>
    <t>P72</t>
  </si>
  <si>
    <t>201308-20-R-7-P72</t>
  </si>
  <si>
    <t>P56</t>
  </si>
  <si>
    <t>201308-20-R-7-P56</t>
  </si>
  <si>
    <t>P49</t>
  </si>
  <si>
    <t>201308-20-R-7-P49</t>
  </si>
  <si>
    <t>P94</t>
  </si>
  <si>
    <t>201308-20-R6-P94</t>
  </si>
  <si>
    <t> u/s Stagecoach Res. @ CR16</t>
  </si>
  <si>
    <t>P84</t>
  </si>
  <si>
    <t>201308-20-R6-P84</t>
  </si>
  <si>
    <t>P68</t>
  </si>
  <si>
    <t>201308-20-R6-P68</t>
  </si>
  <si>
    <t>P61</t>
  </si>
  <si>
    <t>201308-20-R6-P61</t>
  </si>
  <si>
    <t>P76</t>
  </si>
  <si>
    <t>201308-20-R5-P76</t>
  </si>
  <si>
    <t> d/s Yampa @ CR21</t>
  </si>
  <si>
    <t>P69</t>
  </si>
  <si>
    <t>201308-20-R5-P69</t>
  </si>
  <si>
    <t>P57</t>
  </si>
  <si>
    <t>201308-20-R-5-P57</t>
  </si>
  <si>
    <t>P48</t>
  </si>
  <si>
    <t>201308-20-R-5-P48</t>
  </si>
  <si>
    <t>P14</t>
  </si>
  <si>
    <t>201308-20-R-5-P14</t>
  </si>
  <si>
    <t>P85</t>
  </si>
  <si>
    <t>201308-19-R-3-P85</t>
  </si>
  <si>
    <t> 7/29/2013</t>
  </si>
  <si>
    <t>@ Hwy 14 d/s of S. Fork</t>
  </si>
  <si>
    <t>Michigan River</t>
  </si>
  <si>
    <t>P81</t>
  </si>
  <si>
    <t>201308-19-R-3-P81</t>
  </si>
  <si>
    <t>P79</t>
  </si>
  <si>
    <t>201308-19-R-3-P79</t>
  </si>
  <si>
    <t>P78</t>
  </si>
  <si>
    <t>201308-19-R-3-P78</t>
  </si>
  <si>
    <t>P51</t>
  </si>
  <si>
    <t>201308-19-R-3-P51</t>
  </si>
  <si>
    <t>P90</t>
  </si>
  <si>
    <t>201308-19-R-2-P90</t>
  </si>
  <si>
    <t>Below WWTF</t>
  </si>
  <si>
    <t>P89</t>
  </si>
  <si>
    <t>201308-19-R-2-P89</t>
  </si>
  <si>
    <t>P83</t>
  </si>
  <si>
    <t>201308-19-R-2-P83</t>
  </si>
  <si>
    <t>P82</t>
  </si>
  <si>
    <t>201308-19-R-2-P82</t>
  </si>
  <si>
    <t>P41</t>
  </si>
  <si>
    <t>201308-19-R-2-P41</t>
  </si>
  <si>
    <t>P88</t>
  </si>
  <si>
    <t>201308-19-R-1-P88</t>
  </si>
  <si>
    <t> @ Walden (above WWTF)</t>
  </si>
  <si>
    <t>P53</t>
  </si>
  <si>
    <t>201308-19-R-1-P53</t>
  </si>
  <si>
    <t>P52</t>
  </si>
  <si>
    <t>201308-19-R-1-P52</t>
  </si>
  <si>
    <t>P50</t>
  </si>
  <si>
    <t>201308-19-R-1-P50</t>
  </si>
  <si>
    <t>P40</t>
  </si>
  <si>
    <t>201308-19-R-1-P40</t>
  </si>
  <si>
    <t>NP96</t>
  </si>
  <si>
    <t>NP</t>
  </si>
  <si>
    <t>201308-23-R-17-NP96</t>
  </si>
  <si>
    <t>NP82</t>
  </si>
  <si>
    <t>201308-23-R-17-NP82</t>
  </si>
  <si>
    <t>NP81</t>
  </si>
  <si>
    <t>201308-23-R-17-NP81</t>
  </si>
  <si>
    <t>NP45</t>
  </si>
  <si>
    <t>201308-23-R-17-NP45</t>
  </si>
  <si>
    <t>NP35</t>
  </si>
  <si>
    <t>201308-23-R-17-NP35</t>
  </si>
  <si>
    <t>NP73</t>
  </si>
  <si>
    <t>201308-23-R16-NP73</t>
  </si>
  <si>
    <t>NP71</t>
  </si>
  <si>
    <t>201308-23-R16-NP71</t>
  </si>
  <si>
    <t>NP68</t>
  </si>
  <si>
    <t>201308-23-R16-NP68</t>
  </si>
  <si>
    <t>NP65</t>
  </si>
  <si>
    <t>201308-23-R16-NP65</t>
  </si>
  <si>
    <t>NP56</t>
  </si>
  <si>
    <t>201308-23-R16-NP56</t>
  </si>
  <si>
    <t>NP86</t>
  </si>
  <si>
    <t>201308-23-R-15-NP86</t>
  </si>
  <si>
    <t>NP78</t>
  </si>
  <si>
    <t>201308-23-R-15-NP78</t>
  </si>
  <si>
    <t>NP63</t>
  </si>
  <si>
    <t>201308-23-R-15-NP63</t>
  </si>
  <si>
    <t>NP55</t>
  </si>
  <si>
    <t>201308-23-R-15-NP55</t>
  </si>
  <si>
    <t>NP32</t>
  </si>
  <si>
    <t>201308-23-R-15-NP32</t>
  </si>
  <si>
    <t>NP95</t>
  </si>
  <si>
    <t>201308-22-R-14-NP95</t>
  </si>
  <si>
    <t>NP91</t>
  </si>
  <si>
    <t>201308-22-R-14-NP91</t>
  </si>
  <si>
    <t>NP77</t>
  </si>
  <si>
    <t>201308-22-R-14-NP77</t>
  </si>
  <si>
    <t>NP47</t>
  </si>
  <si>
    <t>201308-22-R-14-NP47</t>
  </si>
  <si>
    <t>NP34</t>
  </si>
  <si>
    <t>201308-22-R-14-NP34</t>
  </si>
  <si>
    <t>NP84</t>
  </si>
  <si>
    <t>201308-22-R12-NP84</t>
  </si>
  <si>
    <t>NP69</t>
  </si>
  <si>
    <t>201308-22-R12-NP69</t>
  </si>
  <si>
    <t>NP66</t>
  </si>
  <si>
    <t>201308-22-R12-NP66</t>
  </si>
  <si>
    <t>NP64</t>
  </si>
  <si>
    <t>201308-22-R12-NP64</t>
  </si>
  <si>
    <t>NP33</t>
  </si>
  <si>
    <t>201308-22-R12-NP33</t>
  </si>
  <si>
    <t>NP98</t>
  </si>
  <si>
    <t>201308-21-R-11-NP98</t>
  </si>
  <si>
    <t>NP83</t>
  </si>
  <si>
    <t>201308-21-R-11-NP83</t>
  </si>
  <si>
    <t>NP70</t>
  </si>
  <si>
    <t>201308-21-R11-NP70</t>
  </si>
  <si>
    <t>NP24</t>
  </si>
  <si>
    <t>201308-21-R11-NP24</t>
  </si>
  <si>
    <t>NP100</t>
  </si>
  <si>
    <t>201308-21-R-11-NP100</t>
  </si>
  <si>
    <t>NP92</t>
  </si>
  <si>
    <t>201308-21-R10-NP92</t>
  </si>
  <si>
    <t>NP59</t>
  </si>
  <si>
    <t>201308-21-R10-NP59</t>
  </si>
  <si>
    <t>NP20</t>
  </si>
  <si>
    <t>201308-21-R10-NP20</t>
  </si>
  <si>
    <t>NP80</t>
  </si>
  <si>
    <t>201308-21-R-9-NP80</t>
  </si>
  <si>
    <t>NP79</t>
  </si>
  <si>
    <t>201308-21-R-9-NP79</t>
  </si>
  <si>
    <t>NP60</t>
  </si>
  <si>
    <t>201308-21-R-9-NP60</t>
  </si>
  <si>
    <t>NP25</t>
  </si>
  <si>
    <t>201308-21-R-9-NP25</t>
  </si>
  <si>
    <t>NP12</t>
  </si>
  <si>
    <t>201308-21-R-9-NP12</t>
  </si>
  <si>
    <t>NP8</t>
  </si>
  <si>
    <t>201308-20-R-8-NP8</t>
  </si>
  <si>
    <t>NP52</t>
  </si>
  <si>
    <t>201308-20-R-8-NP52</t>
  </si>
  <si>
    <t>NP43</t>
  </si>
  <si>
    <t>201308-20-R-8-NP43</t>
  </si>
  <si>
    <t>NP37</t>
  </si>
  <si>
    <t>201308-20-R-8-NP37</t>
  </si>
  <si>
    <t>NP1</t>
  </si>
  <si>
    <t>201308-20-R-8-NP1</t>
  </si>
  <si>
    <t>NP94</t>
  </si>
  <si>
    <t>201308-20-R-7-NP94</t>
  </si>
  <si>
    <t>NP89</t>
  </si>
  <si>
    <t>201308-20-R-7-NP89</t>
  </si>
  <si>
    <t>NP87</t>
  </si>
  <si>
    <t>201308-20-R-7-NP87</t>
  </si>
  <si>
    <t>NP85</t>
  </si>
  <si>
    <t>201308-20-R-7-NP85</t>
  </si>
  <si>
    <t>NP28</t>
  </si>
  <si>
    <t>201308-20-R-7-NP28</t>
  </si>
  <si>
    <t>NP76</t>
  </si>
  <si>
    <t>201308-20-R6-NP76</t>
  </si>
  <si>
    <t>NP75</t>
  </si>
  <si>
    <t>201308-20-R6-NP75</t>
  </si>
  <si>
    <t>NP72</t>
  </si>
  <si>
    <t>201308-20-R6-NP72</t>
  </si>
  <si>
    <t>NP50</t>
  </si>
  <si>
    <t>201308-20-R6-NP50</t>
  </si>
  <si>
    <t>NP54</t>
  </si>
  <si>
    <t>201308-20-R-5-NP54</t>
  </si>
  <si>
    <t>NP48</t>
  </si>
  <si>
    <t>201308-20-R5-NP48</t>
  </si>
  <si>
    <t>NP46</t>
  </si>
  <si>
    <t>201308-20-R-5-NP46</t>
  </si>
  <si>
    <t>NP22</t>
  </si>
  <si>
    <t>201308-20-R-5-NP22</t>
  </si>
  <si>
    <t>NP11</t>
  </si>
  <si>
    <t>201308-20-R-5-NP11</t>
  </si>
  <si>
    <t>201308-19-R-3-NP79</t>
  </si>
  <si>
    <t>NP51</t>
  </si>
  <si>
    <t>201308-19-R-3-NP51</t>
  </si>
  <si>
    <t>NP41</t>
  </si>
  <si>
    <t>201308-19-R-3-NP41</t>
  </si>
  <si>
    <t>NP36</t>
  </si>
  <si>
    <t>201308-19-R-3-NP36</t>
  </si>
  <si>
    <t>NP17</t>
  </si>
  <si>
    <t>201308-19-R-3-NP17</t>
  </si>
  <si>
    <t>NP42</t>
  </si>
  <si>
    <t>201308-19-R-2-NP42</t>
  </si>
  <si>
    <t>NP40</t>
  </si>
  <si>
    <t>201308-19-R-2-NP40</t>
  </si>
  <si>
    <t>NP30</t>
  </si>
  <si>
    <t>201308-19-R-2-NP30</t>
  </si>
  <si>
    <t>NP29</t>
  </si>
  <si>
    <t>201308-19-R-2-NP29</t>
  </si>
  <si>
    <t>NP27</t>
  </si>
  <si>
    <t>201308-19-R-2-NP27</t>
  </si>
  <si>
    <t>NP39</t>
  </si>
  <si>
    <t>201308-19-R-1-NP39</t>
  </si>
  <si>
    <t>NP38</t>
  </si>
  <si>
    <t>201308-19-R-1-NP38</t>
  </si>
  <si>
    <t>NP31</t>
  </si>
  <si>
    <t>201308-19-R-1-NP31</t>
  </si>
  <si>
    <t>NP15</t>
  </si>
  <si>
    <t>201308-19-R-1-NP15</t>
  </si>
  <si>
    <t>NP13</t>
  </si>
  <si>
    <t>201308-19-R-1-NP13</t>
  </si>
  <si>
    <t>N57</t>
  </si>
  <si>
    <t>N</t>
  </si>
  <si>
    <t>201308-23-R-17-N57</t>
  </si>
  <si>
    <t>N51</t>
  </si>
  <si>
    <t>201308-23-R-17-N51</t>
  </si>
  <si>
    <t>N34</t>
  </si>
  <si>
    <t>201308-23-R-17-N34</t>
  </si>
  <si>
    <t>N31</t>
  </si>
  <si>
    <t>201308-23-R-17-N31</t>
  </si>
  <si>
    <t>N22</t>
  </si>
  <si>
    <t>201308-23-R-17-N22</t>
  </si>
  <si>
    <t>N68</t>
  </si>
  <si>
    <t>201308-23-R16-N68</t>
  </si>
  <si>
    <t>N67</t>
  </si>
  <si>
    <t>201308-23-R16-N67</t>
  </si>
  <si>
    <t>N30</t>
  </si>
  <si>
    <t>201308-23-R16-N30</t>
  </si>
  <si>
    <t>N29</t>
  </si>
  <si>
    <t>201308-23-R16-N29</t>
  </si>
  <si>
    <t>N101</t>
  </si>
  <si>
    <t>201308-23-R16-N101</t>
  </si>
  <si>
    <t>N97</t>
  </si>
  <si>
    <t>201308-23-R-15-N97</t>
  </si>
  <si>
    <t>N8</t>
  </si>
  <si>
    <t>201308-23-R-15-N8</t>
  </si>
  <si>
    <t>N69</t>
  </si>
  <si>
    <t>201308-23-R-15-N69</t>
  </si>
  <si>
    <t>N23</t>
  </si>
  <si>
    <t>201308-23-R-15-N23</t>
  </si>
  <si>
    <t>N13</t>
  </si>
  <si>
    <t>201308-23-R-15-N13</t>
  </si>
  <si>
    <t>N98</t>
  </si>
  <si>
    <t>201308-23-R-14-N98</t>
  </si>
  <si>
    <t>N95</t>
  </si>
  <si>
    <t>201308-22-R-14-N95</t>
  </si>
  <si>
    <t>N63</t>
  </si>
  <si>
    <t>201308-22-R-14-N63</t>
  </si>
  <si>
    <t>N20</t>
  </si>
  <si>
    <t>201308-22-R-14-N20</t>
  </si>
  <si>
    <t>N15</t>
  </si>
  <si>
    <t>201308-22-R-14-N15</t>
  </si>
  <si>
    <t>N9</t>
  </si>
  <si>
    <t>201308-22-R-12-N9</t>
  </si>
  <si>
    <t>N50</t>
  </si>
  <si>
    <t>201308-22-R12-N50</t>
  </si>
  <si>
    <t>N36</t>
  </si>
  <si>
    <t>201308-22-R12-N36</t>
  </si>
  <si>
    <t>N100</t>
  </si>
  <si>
    <t>201308-22-R12-N100</t>
  </si>
  <si>
    <t>N10</t>
  </si>
  <si>
    <t>201308-22-R12-N10</t>
  </si>
  <si>
    <t>N90</t>
  </si>
  <si>
    <t>201308-21-R-11-N90</t>
  </si>
  <si>
    <t>N82</t>
  </si>
  <si>
    <t>201308-21-R-11-N82</t>
  </si>
  <si>
    <t>N77</t>
  </si>
  <si>
    <t>201308-21-R-11-N77</t>
  </si>
  <si>
    <t>N60</t>
  </si>
  <si>
    <t>201308-21-R-11-N60</t>
  </si>
  <si>
    <t>N39</t>
  </si>
  <si>
    <t>201308-21-R-11-N39</t>
  </si>
  <si>
    <t>N92</t>
  </si>
  <si>
    <t>201308-21-R10-N92</t>
  </si>
  <si>
    <t>N61</t>
  </si>
  <si>
    <t>201308-21-R10-N61</t>
  </si>
  <si>
    <t>N96</t>
  </si>
  <si>
    <t>201308-21-R-9-N96</t>
  </si>
  <si>
    <t>N46</t>
  </si>
  <si>
    <t>201308-21-R-9-N46</t>
  </si>
  <si>
    <t>N37</t>
  </si>
  <si>
    <t>201308-21-R-9-N37</t>
  </si>
  <si>
    <t>N32</t>
  </si>
  <si>
    <t>201308-21-R-9-N32</t>
  </si>
  <si>
    <t>N21</t>
  </si>
  <si>
    <t>201308-21-R-9-N21</t>
  </si>
  <si>
    <t>N84</t>
  </si>
  <si>
    <t>201308-20-R-8-N84</t>
  </si>
  <si>
    <t>N81</t>
  </si>
  <si>
    <t>201308-20-R-8-N81</t>
  </si>
  <si>
    <t>N62</t>
  </si>
  <si>
    <t>201308-20-R-8-N62</t>
  </si>
  <si>
    <t>N28</t>
  </si>
  <si>
    <t>201308-20-R-8-N28</t>
  </si>
  <si>
    <t>N25</t>
  </si>
  <si>
    <t>201308-20-R-8-N25</t>
  </si>
  <si>
    <t>N66</t>
  </si>
  <si>
    <t>201308-20-R-7-N66</t>
  </si>
  <si>
    <t>N5</t>
  </si>
  <si>
    <t>201308-20-R-7-N5</t>
  </si>
  <si>
    <t>N47</t>
  </si>
  <si>
    <t>201308-20-R-7-N47</t>
  </si>
  <si>
    <t>N42</t>
  </si>
  <si>
    <t>201308-20-R-7-N42</t>
  </si>
  <si>
    <t>N26</t>
  </si>
  <si>
    <t>201308-20-R-7-N26</t>
  </si>
  <si>
    <t>N86</t>
  </si>
  <si>
    <t>201308-20-R6-N86</t>
  </si>
  <si>
    <t>N74</t>
  </si>
  <si>
    <t>201308-20-R6-N74</t>
  </si>
  <si>
    <t>N59</t>
  </si>
  <si>
    <t>201308-20-R6-N59</t>
  </si>
  <si>
    <t>N52</t>
  </si>
  <si>
    <t>201308-20-R6-N52</t>
  </si>
  <si>
    <t>N73</t>
  </si>
  <si>
    <t>201308-20-R-5-N73</t>
  </si>
  <si>
    <t>N65</t>
  </si>
  <si>
    <t>201308-20-R-5-N65</t>
  </si>
  <si>
    <t>N54</t>
  </si>
  <si>
    <t>201308-20-R-5-N54</t>
  </si>
  <si>
    <t>N48</t>
  </si>
  <si>
    <t>201308-20-R-5-N48</t>
  </si>
  <si>
    <t>N40</t>
  </si>
  <si>
    <t>201308-20-R-5-N40</t>
  </si>
  <si>
    <t>N79</t>
  </si>
  <si>
    <t>201308-19-R-3-N79</t>
  </si>
  <si>
    <t>N75</t>
  </si>
  <si>
    <t>201308-19-R-3-N75</t>
  </si>
  <si>
    <t>N64</t>
  </si>
  <si>
    <t>201308-19-R-3-N64</t>
  </si>
  <si>
    <t>N45</t>
  </si>
  <si>
    <t>201308-19-R-3-N45</t>
  </si>
  <si>
    <t>N43</t>
  </si>
  <si>
    <t>201308-19-R-3-N43</t>
  </si>
  <si>
    <t>N88</t>
  </si>
  <si>
    <t>201308-19-R-2-N88</t>
  </si>
  <si>
    <t>N76</t>
  </si>
  <si>
    <t>201308-19-R-2-N76</t>
  </si>
  <si>
    <t>N72</t>
  </si>
  <si>
    <t>201308-19-R-2-N72</t>
  </si>
  <si>
    <t>N55</t>
  </si>
  <si>
    <t>201308-19-R-2-N55</t>
  </si>
  <si>
    <t>N38</t>
  </si>
  <si>
    <t>201308-19-R-2-N38</t>
  </si>
  <si>
    <t>N89</t>
  </si>
  <si>
    <t>201308-19-R-1-N89</t>
  </si>
  <si>
    <t>N87</t>
  </si>
  <si>
    <t>201308-19-R-1-N87</t>
  </si>
  <si>
    <t>N4</t>
  </si>
  <si>
    <t>201308-19-R-1-N4</t>
  </si>
  <si>
    <t>N12</t>
  </si>
  <si>
    <t>201308-19-R-1-N12</t>
  </si>
  <si>
    <t>N11</t>
  </si>
  <si>
    <t>201308-19-R-1-N11</t>
  </si>
  <si>
    <t>C75</t>
  </si>
  <si>
    <t>Control</t>
  </si>
  <si>
    <t>C</t>
  </si>
  <si>
    <t>201308-23-R-17-C75</t>
  </si>
  <si>
    <t>C52</t>
  </si>
  <si>
    <t>201308-23-R-17-C52</t>
  </si>
  <si>
    <t>C47</t>
  </si>
  <si>
    <t>201308-23-R-17-C47</t>
  </si>
  <si>
    <t>C29</t>
  </si>
  <si>
    <t>201308-23-R-17-C29</t>
  </si>
  <si>
    <t>C100</t>
  </si>
  <si>
    <t>201308-23-R-17-C100</t>
  </si>
  <si>
    <t>C61</t>
  </si>
  <si>
    <t>201308-23-R16-C61</t>
  </si>
  <si>
    <t>C60</t>
  </si>
  <si>
    <t>201308-23-R16-C60</t>
  </si>
  <si>
    <t>C57</t>
  </si>
  <si>
    <t>201308-23-R16-C57</t>
  </si>
  <si>
    <t>C56</t>
  </si>
  <si>
    <t>201308-23-R16-C56</t>
  </si>
  <si>
    <t>C41</t>
  </si>
  <si>
    <t>201308-23-R16-C41</t>
  </si>
  <si>
    <t>C97</t>
  </si>
  <si>
    <t>201308-23-R-15-C97</t>
  </si>
  <si>
    <t>C82</t>
  </si>
  <si>
    <t>201308-23-R-15-C82</t>
  </si>
  <si>
    <t>C3</t>
  </si>
  <si>
    <t>201308-23-R-15-C3</t>
  </si>
  <si>
    <t>C28</t>
  </si>
  <si>
    <t>201308-23-R-15-C28</t>
  </si>
  <si>
    <t>C78</t>
  </si>
  <si>
    <t>201308-22-R-14-C78</t>
  </si>
  <si>
    <t>C37</t>
  </si>
  <si>
    <t>201308-22-R-14-C37</t>
  </si>
  <si>
    <t>C35</t>
  </si>
  <si>
    <t>201308-22-R-14-C35</t>
  </si>
  <si>
    <t>C25</t>
  </si>
  <si>
    <t>201308-22-R-14-C25</t>
  </si>
  <si>
    <t>C21</t>
  </si>
  <si>
    <t>201308-22-R-14-C21</t>
  </si>
  <si>
    <t>C69</t>
  </si>
  <si>
    <t>201308-22-R12-C69</t>
  </si>
  <si>
    <t>C58</t>
  </si>
  <si>
    <t>201308-22-R12-C58</t>
  </si>
  <si>
    <t>C50</t>
  </si>
  <si>
    <t>201308-22-R12-C50</t>
  </si>
  <si>
    <t>C34</t>
  </si>
  <si>
    <t>201308-22-R12-C34</t>
  </si>
  <si>
    <t>C30</t>
  </si>
  <si>
    <t>201308-22-R-12-C30</t>
  </si>
  <si>
    <t>C85</t>
  </si>
  <si>
    <t>201308-21-R-11-C85</t>
  </si>
  <si>
    <t>C43</t>
  </si>
  <si>
    <t>201308-21-R-11-C43</t>
  </si>
  <si>
    <t>C40</t>
  </si>
  <si>
    <t>201308-21-R-11-C40</t>
  </si>
  <si>
    <t>C39</t>
  </si>
  <si>
    <t>201308-21-R-11-C39</t>
  </si>
  <si>
    <t>C17</t>
  </si>
  <si>
    <t>201308-21-R-11-C17</t>
  </si>
  <si>
    <t>C10</t>
  </si>
  <si>
    <t>201308-23-R-10-C10</t>
  </si>
  <si>
    <t>201308-21-R10-C75</t>
  </si>
  <si>
    <t>C66</t>
  </si>
  <si>
    <t>201308-21-R10-C66</t>
  </si>
  <si>
    <t>C24</t>
  </si>
  <si>
    <t>201308-21-R10-C24</t>
  </si>
  <si>
    <t>C7</t>
  </si>
  <si>
    <t>201308-21-R-9-C7</t>
  </si>
  <si>
    <t>C22</t>
  </si>
  <si>
    <t>201308-21-R-9-C22</t>
  </si>
  <si>
    <t>C20</t>
  </si>
  <si>
    <t>201308-21-R-9-C20</t>
  </si>
  <si>
    <t>C14</t>
  </si>
  <si>
    <t>201308-21-R-9-C14</t>
  </si>
  <si>
    <t>C11</t>
  </si>
  <si>
    <t>201308-21-R-9-C11</t>
  </si>
  <si>
    <t>C84</t>
  </si>
  <si>
    <t>201308-20-R-8-C84</t>
  </si>
  <si>
    <t>C81</t>
  </si>
  <si>
    <t>201308-20-R-8-C81</t>
  </si>
  <si>
    <t>C79</t>
  </si>
  <si>
    <t>201308-20-R-8-C79</t>
  </si>
  <si>
    <t>C71</t>
  </si>
  <si>
    <t>201308-20-R-8-C71</t>
  </si>
  <si>
    <t>C67</t>
  </si>
  <si>
    <t>201308-20-R-8-C67</t>
  </si>
  <si>
    <t>C73</t>
  </si>
  <si>
    <t>201308-20-R-7-C73</t>
  </si>
  <si>
    <t>C68</t>
  </si>
  <si>
    <t>201308-20-R-7-C68</t>
  </si>
  <si>
    <t>C65</t>
  </si>
  <si>
    <t>201308-20-R-7-C65</t>
  </si>
  <si>
    <t>C64</t>
  </si>
  <si>
    <t>201308-20-R-7-C64</t>
  </si>
  <si>
    <t>C62</t>
  </si>
  <si>
    <t>201308-20-R-7-C62</t>
  </si>
  <si>
    <t>C99</t>
  </si>
  <si>
    <t>201308-20-R6-C99</t>
  </si>
  <si>
    <t>C89</t>
  </si>
  <si>
    <t>201308-20-R6-C89</t>
  </si>
  <si>
    <t>C88</t>
  </si>
  <si>
    <t>201308-20-R6-C88</t>
  </si>
  <si>
    <t>C86</t>
  </si>
  <si>
    <t>201308-20-R6-C86</t>
  </si>
  <si>
    <t>C80</t>
  </si>
  <si>
    <t>201308-20-R6-C80</t>
  </si>
  <si>
    <t>C96</t>
  </si>
  <si>
    <t>201308-20-R-5-C96</t>
  </si>
  <si>
    <t>C92</t>
  </si>
  <si>
    <t>201308-20-R5-C92</t>
  </si>
  <si>
    <t>C91</t>
  </si>
  <si>
    <t>201308-20-R-5-C91</t>
  </si>
  <si>
    <t>C87</t>
  </si>
  <si>
    <t>201308-20-R-5-C87</t>
  </si>
  <si>
    <t>C77</t>
  </si>
  <si>
    <t>201308-20-R-5-C77</t>
  </si>
  <si>
    <t>C98</t>
  </si>
  <si>
    <t>201308-19-R-3-C98</t>
  </si>
  <si>
    <t>C31</t>
  </si>
  <si>
    <t>201308-19-R-3-C31</t>
  </si>
  <si>
    <t>C23</t>
  </si>
  <si>
    <t>201308-19-R-3-C23</t>
  </si>
  <si>
    <t>C19</t>
  </si>
  <si>
    <t>201308-19-R-3-C19</t>
  </si>
  <si>
    <t>C12</t>
  </si>
  <si>
    <t>201308-19-R-3-C12</t>
  </si>
  <si>
    <t>C93</t>
  </si>
  <si>
    <t>201308-19-R-2-C93</t>
  </si>
  <si>
    <t>C72</t>
  </si>
  <si>
    <t>201308-19-R-2-C72</t>
  </si>
  <si>
    <t>C6</t>
  </si>
  <si>
    <t>201308-19-R-2C6</t>
  </si>
  <si>
    <t>C46</t>
  </si>
  <si>
    <t>201308-19-R-2-C46</t>
  </si>
  <si>
    <t>C26</t>
  </si>
  <si>
    <t>201308-19-R-2-C26</t>
  </si>
  <si>
    <t>C94</t>
  </si>
  <si>
    <t>201308-19-R-1-C94</t>
  </si>
  <si>
    <t>C90</t>
  </si>
  <si>
    <t>201308-19-R-1-C90</t>
  </si>
  <si>
    <t>C83</t>
  </si>
  <si>
    <t>201308-19-R-1-C83</t>
  </si>
  <si>
    <t>C76</t>
  </si>
  <si>
    <t>201308-19-R-1-C76</t>
  </si>
  <si>
    <t>C63</t>
  </si>
  <si>
    <t>201308-19-R-1-C63</t>
  </si>
  <si>
    <t>Acid Ratio</t>
  </si>
  <si>
    <t>lnChla</t>
  </si>
  <si>
    <r>
      <t>Chl</t>
    </r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(mg/m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</si>
  <si>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t>Vial</t>
  </si>
  <si>
    <t>RackGroup</t>
  </si>
  <si>
    <t>Group</t>
  </si>
  <si>
    <t>Rack</t>
  </si>
  <si>
    <t>Long</t>
  </si>
  <si>
    <t>Lat</t>
  </si>
  <si>
    <t>Date_Harvest</t>
  </si>
  <si>
    <t>Date_Deploy</t>
  </si>
  <si>
    <t>Description</t>
  </si>
  <si>
    <t>Waterbody</t>
  </si>
  <si>
    <t>Grand Total</t>
  </si>
  <si>
    <t> @ Difficult Campground (2nd R)</t>
  </si>
  <si>
    <t>Max of Chla (mg/m2)</t>
  </si>
  <si>
    <t>Count of Vial</t>
  </si>
  <si>
    <t>Max of Rack</t>
  </si>
  <si>
    <t>Row Labels</t>
  </si>
  <si>
    <t>Values</t>
  </si>
  <si>
    <t>Barcode</t>
  </si>
  <si>
    <t>001-Date</t>
  </si>
  <si>
    <t>002-Date</t>
  </si>
  <si>
    <t>Watershed</t>
  </si>
  <si>
    <t>Stream Name</t>
  </si>
  <si>
    <t>Latitude</t>
  </si>
  <si>
    <t>Longitude</t>
  </si>
  <si>
    <t>Date</t>
  </si>
  <si>
    <t>Time</t>
  </si>
  <si>
    <t>Crew</t>
  </si>
  <si>
    <t>Sample Type</t>
  </si>
  <si>
    <t>pH (su)</t>
  </si>
  <si>
    <t>SpC (us/cm)</t>
  </si>
  <si>
    <t>DO (mg/L)</t>
  </si>
  <si>
    <t>Temp (oC)</t>
  </si>
  <si>
    <t>North Platte</t>
  </si>
  <si>
    <t> 13:15</t>
  </si>
  <si>
    <t>Routine Chem</t>
  </si>
  <si>
    <t> 7.94</t>
  </si>
  <si>
    <t> 157.5</t>
  </si>
  <si>
    <t> 10.31</t>
  </si>
  <si>
    <t> 15.44</t>
  </si>
  <si>
    <t> 14:30</t>
  </si>
  <si>
    <t> 7.93</t>
  </si>
  <si>
    <t> 163.6</t>
  </si>
  <si>
    <t> 10.17</t>
  </si>
  <si>
    <t> 15.91</t>
  </si>
  <si>
    <t> 7/29/13</t>
  </si>
  <si>
    <t> 15:20</t>
  </si>
  <si>
    <t> 7.57</t>
  </si>
  <si>
    <t> 107.9</t>
  </si>
  <si>
    <t> 9.26</t>
  </si>
  <si>
    <t> 14.12</t>
  </si>
  <si>
    <t>Yampa</t>
  </si>
  <si>
    <t>Bear River</t>
  </si>
  <si>
    <t>d/s Yamcolo Reservoir</t>
  </si>
  <si>
    <t> 11:35</t>
  </si>
  <si>
    <t> 7.58</t>
  </si>
  <si>
    <t> 88.33</t>
  </si>
  <si>
    <t> 8.97</t>
  </si>
  <si>
    <t> 15.05</t>
  </si>
  <si>
    <t> Yampa River</t>
  </si>
  <si>
    <t> 12:15</t>
  </si>
  <si>
    <t> 8.00</t>
  </si>
  <si>
    <t>  7/30/2013</t>
  </si>
  <si>
    <t> 13:00</t>
  </si>
  <si>
    <t xml:space="preserve"> -106. 833871</t>
  </si>
  <si>
    <t>Eagle</t>
  </si>
  <si>
    <t>Roaring Fork</t>
  </si>
  <si>
    <t>San Miguel</t>
  </si>
  <si>
    <t> 17:26</t>
  </si>
  <si>
    <t>Field Dupe</t>
  </si>
  <si>
    <t>Field Blank</t>
  </si>
  <si>
    <t>Stream</t>
  </si>
  <si>
    <t>Rack Array</t>
  </si>
  <si>
    <t>Vial Deployed</t>
  </si>
  <si>
    <t>Vial Group</t>
  </si>
  <si>
    <t>Vial Number</t>
  </si>
  <si>
    <t>Confirmed</t>
  </si>
  <si>
    <t>Redundant #</t>
  </si>
  <si>
    <t>Absolute #</t>
  </si>
  <si>
    <t>Not Deployed</t>
  </si>
  <si>
    <t>Nowhere</t>
  </si>
  <si>
    <t>C5</t>
  </si>
  <si>
    <t>C8</t>
  </si>
  <si>
    <t>C9</t>
  </si>
  <si>
    <t>C16</t>
  </si>
  <si>
    <t>C32</t>
  </si>
  <si>
    <t>C33</t>
  </si>
  <si>
    <t>C36</t>
  </si>
  <si>
    <t>C38</t>
  </si>
  <si>
    <t>C42</t>
  </si>
  <si>
    <t>C48</t>
  </si>
  <si>
    <t>C51</t>
  </si>
  <si>
    <t>C54</t>
  </si>
  <si>
    <t>C74</t>
  </si>
  <si>
    <t>C95</t>
  </si>
  <si>
    <t>N6</t>
  </si>
  <si>
    <t>N14</t>
  </si>
  <si>
    <t>N17</t>
  </si>
  <si>
    <t>N19</t>
  </si>
  <si>
    <t>N27</t>
  </si>
  <si>
    <t>N33</t>
  </si>
  <si>
    <t>Nowhere - Reject</t>
  </si>
  <si>
    <t>N44</t>
  </si>
  <si>
    <t>N49</t>
  </si>
  <si>
    <t>N58</t>
  </si>
  <si>
    <t>N70</t>
  </si>
  <si>
    <t>N71</t>
  </si>
  <si>
    <t>N83</t>
  </si>
  <si>
    <t>N93</t>
  </si>
  <si>
    <t>N99</t>
  </si>
  <si>
    <t>NP4</t>
  </si>
  <si>
    <t>NP14</t>
  </si>
  <si>
    <t>NP16</t>
  </si>
  <si>
    <t>NP18</t>
  </si>
  <si>
    <t>NP23</t>
  </si>
  <si>
    <t>PN44</t>
  </si>
  <si>
    <t>PN49</t>
  </si>
  <si>
    <t>PN57</t>
  </si>
  <si>
    <t>PN58</t>
  </si>
  <si>
    <t>PN61</t>
  </si>
  <si>
    <t>PN67</t>
  </si>
  <si>
    <t>PN93</t>
  </si>
  <si>
    <t>PN97</t>
  </si>
  <si>
    <t>P3</t>
  </si>
  <si>
    <t>P8</t>
  </si>
  <si>
    <t>P16</t>
  </si>
  <si>
    <t>P20</t>
  </si>
  <si>
    <t>P21</t>
  </si>
  <si>
    <t>P22</t>
  </si>
  <si>
    <t>P27</t>
  </si>
  <si>
    <t>P30</t>
  </si>
  <si>
    <t>P35</t>
  </si>
  <si>
    <t>P46</t>
  </si>
  <si>
    <t>P65</t>
  </si>
  <si>
    <t>P75</t>
  </si>
  <si>
    <t>P86</t>
  </si>
  <si>
    <t>P87</t>
  </si>
  <si>
    <t>P100</t>
  </si>
  <si>
    <t>P No Label</t>
  </si>
  <si>
    <t>No Label</t>
  </si>
  <si>
    <t>x</t>
  </si>
  <si>
    <t>*</t>
  </si>
  <si>
    <t>PN40</t>
  </si>
  <si>
    <t>PN42</t>
  </si>
  <si>
    <t>NP19</t>
  </si>
  <si>
    <t>PN41</t>
  </si>
  <si>
    <t>PN51</t>
  </si>
  <si>
    <t>P81*</t>
  </si>
  <si>
    <t>C18</t>
  </si>
  <si>
    <t>Destroyed, not analyzed</t>
  </si>
  <si>
    <t>C27</t>
  </si>
  <si>
    <t>C45</t>
  </si>
  <si>
    <t>C49</t>
  </si>
  <si>
    <t>C70</t>
  </si>
  <si>
    <t>N41</t>
  </si>
  <si>
    <t>N80</t>
  </si>
  <si>
    <t>N85</t>
  </si>
  <si>
    <t>N91</t>
  </si>
  <si>
    <t>NP2</t>
  </si>
  <si>
    <t>NP9</t>
  </si>
  <si>
    <t>NP10</t>
  </si>
  <si>
    <t>NP21</t>
  </si>
  <si>
    <t>NP26</t>
  </si>
  <si>
    <t>PN53</t>
  </si>
  <si>
    <t>P54</t>
  </si>
  <si>
    <t>P55</t>
  </si>
  <si>
    <t>P71</t>
  </si>
  <si>
    <t>P73</t>
  </si>
  <si>
    <t>P92</t>
  </si>
  <si>
    <t>PN46</t>
  </si>
  <si>
    <t>PN48</t>
  </si>
  <si>
    <t>PN54</t>
  </si>
  <si>
    <t>N78</t>
  </si>
  <si>
    <t>lost</t>
  </si>
  <si>
    <t>lost vial</t>
  </si>
  <si>
    <t>NP3</t>
  </si>
  <si>
    <t>PN50</t>
  </si>
  <si>
    <t>PN72</t>
  </si>
  <si>
    <t>PN75</t>
  </si>
  <si>
    <t>PN76</t>
  </si>
  <si>
    <t>P96*</t>
  </si>
  <si>
    <t xml:space="preserve"> @ CR22</t>
  </si>
  <si>
    <t>PN85</t>
  </si>
  <si>
    <t>PN87</t>
  </si>
  <si>
    <t>PN89</t>
  </si>
  <si>
    <t>PN94</t>
  </si>
  <si>
    <t>PN43</t>
  </si>
  <si>
    <t>PN52</t>
  </si>
  <si>
    <t>PN60</t>
  </si>
  <si>
    <t>PN79</t>
  </si>
  <si>
    <t>PN80</t>
  </si>
  <si>
    <t>C4</t>
  </si>
  <si>
    <t>C15</t>
  </si>
  <si>
    <t>C59</t>
  </si>
  <si>
    <t>N2</t>
  </si>
  <si>
    <t>N3</t>
  </si>
  <si>
    <t>N53</t>
  </si>
  <si>
    <t>NP7</t>
  </si>
  <si>
    <t>PN59</t>
  </si>
  <si>
    <t>PN88</t>
  </si>
  <si>
    <t>PN92</t>
  </si>
  <si>
    <t>P18</t>
  </si>
  <si>
    <t>P24</t>
  </si>
  <si>
    <t>P28</t>
  </si>
  <si>
    <t>P37</t>
  </si>
  <si>
    <t>PN70</t>
  </si>
  <si>
    <t>PN83</t>
  </si>
  <si>
    <t>PN98</t>
  </si>
  <si>
    <t>PN100</t>
  </si>
  <si>
    <r>
      <t> @ Difficult Campground (2</t>
    </r>
    <r>
      <rPr>
        <vertAlign val="superscript"/>
        <sz val="10"/>
        <color rgb="FF000000"/>
        <rFont val="Calibri"/>
        <family val="2"/>
        <scheme val="minor"/>
      </rPr>
      <t>nd</t>
    </r>
    <r>
      <rPr>
        <sz val="10"/>
        <color rgb="FF000000"/>
        <rFont val="Calibri"/>
        <family val="2"/>
        <scheme val="minor"/>
      </rPr>
      <t xml:space="preserve"> R)</t>
    </r>
  </si>
  <si>
    <t>PN64</t>
  </si>
  <si>
    <t>PN66</t>
  </si>
  <si>
    <t>PN69</t>
  </si>
  <si>
    <t>PN84</t>
  </si>
  <si>
    <t>Roaring Fork River</t>
  </si>
  <si>
    <t>C1</t>
  </si>
  <si>
    <t>C2</t>
  </si>
  <si>
    <t>C13</t>
  </si>
  <si>
    <t>C53</t>
  </si>
  <si>
    <t>C55</t>
  </si>
  <si>
    <t>N7</t>
  </si>
  <si>
    <t>N16</t>
  </si>
  <si>
    <t>N18</t>
  </si>
  <si>
    <t>N24</t>
  </si>
  <si>
    <t>N56</t>
  </si>
  <si>
    <t>NP5</t>
  </si>
  <si>
    <t>PN62</t>
  </si>
  <si>
    <t>PN74</t>
  </si>
  <si>
    <t>PN90</t>
  </si>
  <si>
    <t>PN99</t>
  </si>
  <si>
    <t>P42</t>
  </si>
  <si>
    <t>P47</t>
  </si>
  <si>
    <t>P59</t>
  </si>
  <si>
    <t>P63</t>
  </si>
  <si>
    <t>P91</t>
  </si>
  <si>
    <t>PN47</t>
  </si>
  <si>
    <t>PN77</t>
  </si>
  <si>
    <t>PN91</t>
  </si>
  <si>
    <t>PN95</t>
  </si>
  <si>
    <t>PN32</t>
  </si>
  <si>
    <t>PN55</t>
  </si>
  <si>
    <t>PN63</t>
  </si>
  <si>
    <t>PN78</t>
  </si>
  <si>
    <t>PN86</t>
  </si>
  <si>
    <t>renamed: 101</t>
  </si>
  <si>
    <t>PN56</t>
  </si>
  <si>
    <t>PN65</t>
  </si>
  <si>
    <t>PN68</t>
  </si>
  <si>
    <t>PN71</t>
  </si>
  <si>
    <t>PN73</t>
  </si>
  <si>
    <t>PN45</t>
  </si>
  <si>
    <t>PN81</t>
  </si>
  <si>
    <t>PN82</t>
  </si>
  <si>
    <t>PN96</t>
  </si>
  <si>
    <t>Lost?</t>
  </si>
  <si>
    <t>N35</t>
  </si>
  <si>
    <t>N94</t>
  </si>
  <si>
    <t>??*</t>
  </si>
  <si>
    <t>?</t>
  </si>
  <si>
    <t>?*</t>
  </si>
  <si>
    <t>C31*</t>
  </si>
  <si>
    <t>_</t>
  </si>
  <si>
    <t>N##*</t>
  </si>
  <si>
    <t>##*</t>
  </si>
  <si>
    <t>PN39</t>
  </si>
  <si>
    <t>P74*</t>
  </si>
  <si>
    <t>Mountains</t>
  </si>
  <si>
    <t>3557_1</t>
  </si>
  <si>
    <t>Pass</t>
  </si>
  <si>
    <t>79.4</t>
  </si>
  <si>
    <t>397.1</t>
  </si>
  <si>
    <t>312</t>
  </si>
  <si>
    <t>N/A</t>
  </si>
  <si>
    <t>5.8</t>
  </si>
  <si>
    <t>30.8</t>
  </si>
  <si>
    <t>78.8</t>
  </si>
  <si>
    <t>26.0</t>
  </si>
  <si>
    <t>92.9</t>
  </si>
  <si>
    <t>67.0</t>
  </si>
  <si>
    <t>17.0</t>
  </si>
  <si>
    <t>7.4</t>
  </si>
  <si>
    <t>25</t>
  </si>
  <si>
    <t>64.7</t>
  </si>
  <si>
    <t>11</t>
  </si>
  <si>
    <t>85.7</t>
  </si>
  <si>
    <t>12</t>
  </si>
  <si>
    <t>10</t>
  </si>
  <si>
    <t>75.0</t>
  </si>
  <si>
    <t>27</t>
  </si>
  <si>
    <t>Not Reference or Degraded</t>
  </si>
  <si>
    <t>above Marshall Creek (at Idarado)</t>
  </si>
  <si>
    <t>10818</t>
  </si>
  <si>
    <t>3556_1</t>
  </si>
  <si>
    <t>76.5</t>
  </si>
  <si>
    <t>382.4</t>
  </si>
  <si>
    <t>303</t>
  </si>
  <si>
    <t>26.7</t>
  </si>
  <si>
    <t>26.4</t>
  </si>
  <si>
    <t>90.9</t>
  </si>
  <si>
    <t>30.0</t>
  </si>
  <si>
    <t>54.0</t>
  </si>
  <si>
    <t>38.9</t>
  </si>
  <si>
    <t>35.0</t>
  </si>
  <si>
    <t>2.0</t>
  </si>
  <si>
    <t>9.1</t>
  </si>
  <si>
    <t>30</t>
  </si>
  <si>
    <t>52.9</t>
  </si>
  <si>
    <t>9</t>
  </si>
  <si>
    <t>13</t>
  </si>
  <si>
    <t>91.7</t>
  </si>
  <si>
    <t>33</t>
  </si>
  <si>
    <t>at Society Turn</t>
  </si>
  <si>
    <t>10815</t>
  </si>
  <si>
    <t>3555_3</t>
  </si>
  <si>
    <t>56.9</t>
  </si>
  <si>
    <t>284.3</t>
  </si>
  <si>
    <t>359</t>
  </si>
  <si>
    <t>48.7</t>
  </si>
  <si>
    <t>36.2</t>
  </si>
  <si>
    <t>66.7</t>
  </si>
  <si>
    <t>22.0</t>
  </si>
  <si>
    <t>28.2</t>
  </si>
  <si>
    <t>20.3</t>
  </si>
  <si>
    <t>56.3</t>
  </si>
  <si>
    <t>0.8</t>
  </si>
  <si>
    <t>15.4</t>
  </si>
  <si>
    <t>22</t>
  </si>
  <si>
    <t>64.3</t>
  </si>
  <si>
    <t>6</t>
  </si>
  <si>
    <t>72.2</t>
  </si>
  <si>
    <t>26</t>
  </si>
  <si>
    <t>d/s WWTF</t>
  </si>
  <si>
    <t>10814</t>
  </si>
  <si>
    <t>3555_1</t>
  </si>
  <si>
    <t>53.8</t>
  </si>
  <si>
    <t>269.0</t>
  </si>
  <si>
    <t>309</t>
  </si>
  <si>
    <t>42.4</t>
  </si>
  <si>
    <t>34.0</t>
  </si>
  <si>
    <t>63.6</t>
  </si>
  <si>
    <t>21.0</t>
  </si>
  <si>
    <t>6.3</t>
  </si>
  <si>
    <t>4.5</t>
  </si>
  <si>
    <t>38.8</t>
  </si>
  <si>
    <t>1.0</t>
  </si>
  <si>
    <t>24.1</t>
  </si>
  <si>
    <t>47.1</t>
  </si>
  <si>
    <t>8</t>
  </si>
  <si>
    <t>71.4</t>
  </si>
  <si>
    <t>4</t>
  </si>
  <si>
    <t>80.6</t>
  </si>
  <si>
    <t>29</t>
  </si>
  <si>
    <t>3574_1</t>
  </si>
  <si>
    <t>72.3</t>
  </si>
  <si>
    <t>361.4</t>
  </si>
  <si>
    <t>306</t>
  </si>
  <si>
    <t>1.3</t>
  </si>
  <si>
    <t>25.5</t>
  </si>
  <si>
    <t>84.8</t>
  </si>
  <si>
    <t>28.0</t>
  </si>
  <si>
    <t>28.6</t>
  </si>
  <si>
    <t>20.6</t>
  </si>
  <si>
    <t>15.7</t>
  </si>
  <si>
    <t>8.2</t>
  </si>
  <si>
    <t>18.2</t>
  </si>
  <si>
    <t>70.6</t>
  </si>
  <si>
    <t>at Difficult Campground</t>
  </si>
  <si>
    <t>Xeric</t>
  </si>
  <si>
    <t>3573_1</t>
  </si>
  <si>
    <t>42.1</t>
  </si>
  <si>
    <t>252.5</t>
  </si>
  <si>
    <t>296</t>
  </si>
  <si>
    <t>21.6</t>
  </si>
  <si>
    <t>16.2</t>
  </si>
  <si>
    <t>18.9</t>
  </si>
  <si>
    <t>52.7</t>
  </si>
  <si>
    <t>10.9</t>
  </si>
  <si>
    <t>6.8</t>
  </si>
  <si>
    <t>24.5</t>
  </si>
  <si>
    <t>21.2</t>
  </si>
  <si>
    <t>75.7</t>
  </si>
  <si>
    <t>78.6</t>
  </si>
  <si>
    <t>41.2</t>
  </si>
  <si>
    <t>3572_1</t>
  </si>
  <si>
    <t>42.6</t>
  </si>
  <si>
    <t>255.6</t>
  </si>
  <si>
    <t>273</t>
  </si>
  <si>
    <t>9.2</t>
  </si>
  <si>
    <t>42.5</t>
  </si>
  <si>
    <t>11.0</t>
  </si>
  <si>
    <t>77.4</t>
  </si>
  <si>
    <t>16.1</t>
  </si>
  <si>
    <t>7.1</t>
  </si>
  <si>
    <t>4.4</t>
  </si>
  <si>
    <t>47.3</t>
  </si>
  <si>
    <t>14.8</t>
  </si>
  <si>
    <t>23</t>
  </si>
  <si>
    <t>40.8</t>
  </si>
  <si>
    <t>18.8</t>
  </si>
  <si>
    <t>u/s WWTF @ walking bridge</t>
  </si>
  <si>
    <t>3568_1</t>
  </si>
  <si>
    <t>14.4</t>
  </si>
  <si>
    <t>71.8</t>
  </si>
  <si>
    <t>280</t>
  </si>
  <si>
    <t>1.8</t>
  </si>
  <si>
    <t>40.4</t>
  </si>
  <si>
    <t>3.0</t>
  </si>
  <si>
    <t>7.9</t>
  </si>
  <si>
    <t>5.7</t>
  </si>
  <si>
    <t>50.4</t>
  </si>
  <si>
    <t>0.0</t>
  </si>
  <si>
    <t>41.7</t>
  </si>
  <si>
    <t>7</t>
  </si>
  <si>
    <t>0</t>
  </si>
  <si>
    <t>21.4</t>
  </si>
  <si>
    <t>3</t>
  </si>
  <si>
    <t>1</t>
  </si>
  <si>
    <t>33.3</t>
  </si>
  <si>
    <t>abv Vail</t>
  </si>
  <si>
    <t>Gore Creek</t>
  </si>
  <si>
    <t>12555</t>
  </si>
  <si>
    <t>3567_1</t>
  </si>
  <si>
    <t>45.6</t>
  </si>
  <si>
    <t>228.0</t>
  </si>
  <si>
    <t>283</t>
  </si>
  <si>
    <t>8.1</t>
  </si>
  <si>
    <t>43.5</t>
  </si>
  <si>
    <t>6.0</t>
  </si>
  <si>
    <t>60.3</t>
  </si>
  <si>
    <t>33.2</t>
  </si>
  <si>
    <t>2.1</t>
  </si>
  <si>
    <t>15</t>
  </si>
  <si>
    <t>50.0</t>
  </si>
  <si>
    <t>58.3</t>
  </si>
  <si>
    <t>21</t>
  </si>
  <si>
    <t>at Westhaven Ln blw Vail WWTP</t>
  </si>
  <si>
    <t>3566_1</t>
  </si>
  <si>
    <t>50.6</t>
  </si>
  <si>
    <t>253.2</t>
  </si>
  <si>
    <t>294</t>
  </si>
  <si>
    <t>10.2</t>
  </si>
  <si>
    <t>30.3</t>
  </si>
  <si>
    <t>10.0</t>
  </si>
  <si>
    <t>39.6</t>
  </si>
  <si>
    <t>35.4</t>
  </si>
  <si>
    <t>6.1</t>
  </si>
  <si>
    <t>32.1</t>
  </si>
  <si>
    <t>19</t>
  </si>
  <si>
    <t>2</t>
  </si>
  <si>
    <t>77.8</t>
  </si>
  <si>
    <t>28</t>
  </si>
  <si>
    <t>at Forest Rd in Vail</t>
  </si>
  <si>
    <t>3579_1</t>
  </si>
  <si>
    <t>75.8</t>
  </si>
  <si>
    <t>379.0</t>
  </si>
  <si>
    <t>276</t>
  </si>
  <si>
    <t>2.2</t>
  </si>
  <si>
    <t>32.2</t>
  </si>
  <si>
    <t>81.8</t>
  </si>
  <si>
    <t>27.0</t>
  </si>
  <si>
    <t>53.3</t>
  </si>
  <si>
    <t>38.4</t>
  </si>
  <si>
    <t>10.1</t>
  </si>
  <si>
    <t>4.3</t>
  </si>
  <si>
    <t>12.5</t>
  </si>
  <si>
    <t>88.9</t>
  </si>
  <si>
    <t>32</t>
  </si>
  <si>
    <t>12817</t>
  </si>
  <si>
    <t>3578_1</t>
  </si>
  <si>
    <t>46.0</t>
  </si>
  <si>
    <t>276.2</t>
  </si>
  <si>
    <t>288</t>
  </si>
  <si>
    <t>7.3</t>
  </si>
  <si>
    <t>40.6</t>
  </si>
  <si>
    <t>16.0</t>
  </si>
  <si>
    <t>20.1</t>
  </si>
  <si>
    <t>85.6</t>
  </si>
  <si>
    <t>10.8</t>
  </si>
  <si>
    <t>71.9</t>
  </si>
  <si>
    <t>44.4</t>
  </si>
  <si>
    <t>20.9</t>
  </si>
  <si>
    <t>22.2</t>
  </si>
  <si>
    <t>48.1</t>
  </si>
  <si>
    <t>42.9</t>
  </si>
  <si>
    <t>at Cty Rd. 21</t>
  </si>
  <si>
    <t>12815</t>
  </si>
  <si>
    <t>3577_1</t>
  </si>
  <si>
    <t>62.7</t>
  </si>
  <si>
    <t>376.2</t>
  </si>
  <si>
    <t>289</t>
  </si>
  <si>
    <t>13.1</t>
  </si>
  <si>
    <t>13.0</t>
  </si>
  <si>
    <t>19.0</t>
  </si>
  <si>
    <t>51.3</t>
  </si>
  <si>
    <t>63.3</t>
  </si>
  <si>
    <t>39.1</t>
  </si>
  <si>
    <t>54.1</t>
  </si>
  <si>
    <t>12.9</t>
  </si>
  <si>
    <t>80.7</t>
  </si>
  <si>
    <t>55.4</t>
  </si>
  <si>
    <t>31</t>
  </si>
  <si>
    <t>above Oak Creek</t>
  </si>
  <si>
    <t>12811</t>
  </si>
  <si>
    <t>3576_1</t>
  </si>
  <si>
    <t>50.8</t>
  </si>
  <si>
    <t>304.8</t>
  </si>
  <si>
    <t>295</t>
  </si>
  <si>
    <t>30.5</t>
  </si>
  <si>
    <t>19.7</t>
  </si>
  <si>
    <t>23.1</t>
  </si>
  <si>
    <t>60.6</t>
  </si>
  <si>
    <t>27.1</t>
  </si>
  <si>
    <t>27.5</t>
  </si>
  <si>
    <t>65.2</t>
  </si>
  <si>
    <t>37.3</t>
  </si>
  <si>
    <t>5</t>
  </si>
  <si>
    <t>above Stagecoach Reservoir</t>
  </si>
  <si>
    <t>12809</t>
  </si>
  <si>
    <t>3575_1</t>
  </si>
  <si>
    <t>60.7</t>
  </si>
  <si>
    <t>364.0</t>
  </si>
  <si>
    <t>263</t>
  </si>
  <si>
    <t>19.8</t>
  </si>
  <si>
    <t>17.9</t>
  </si>
  <si>
    <t>22.8</t>
  </si>
  <si>
    <t>51.5</t>
  </si>
  <si>
    <t>33.1</t>
  </si>
  <si>
    <t>36.9</t>
  </si>
  <si>
    <t>49.1</t>
  </si>
  <si>
    <t>14.3</t>
  </si>
  <si>
    <t>76.9</t>
  </si>
  <si>
    <t>71.0</t>
  </si>
  <si>
    <t>35</t>
  </si>
  <si>
    <t>d/s WWTF @ CR33A Rd</t>
  </si>
  <si>
    <t>3581_1</t>
  </si>
  <si>
    <t>75.1</t>
  </si>
  <si>
    <t>375.7</t>
  </si>
  <si>
    <t>334</t>
  </si>
  <si>
    <t>11.1</t>
  </si>
  <si>
    <t>17.4</t>
  </si>
  <si>
    <t>100.0</t>
  </si>
  <si>
    <t>33.0</t>
  </si>
  <si>
    <t>29.1</t>
  </si>
  <si>
    <t>28.4</t>
  </si>
  <si>
    <t>19.2</t>
  </si>
  <si>
    <t>15.8</t>
  </si>
  <si>
    <t>82.4</t>
  </si>
  <si>
    <t>14</t>
  </si>
  <si>
    <t>38</t>
  </si>
  <si>
    <t>at Hwy 14 d/s of S. Fork</t>
  </si>
  <si>
    <t>12946</t>
  </si>
  <si>
    <t>3580_1</t>
  </si>
  <si>
    <t>50.5</t>
  </si>
  <si>
    <t>302.8</t>
  </si>
  <si>
    <t>277</t>
  </si>
  <si>
    <t>69.5</t>
  </si>
  <si>
    <t>21.3</t>
  </si>
  <si>
    <t>75.3</t>
  </si>
  <si>
    <t>46.6</t>
  </si>
  <si>
    <t>72.6</t>
  </si>
  <si>
    <t>7.7</t>
  </si>
  <si>
    <t>24</t>
  </si>
  <si>
    <t>24.7</t>
  </si>
  <si>
    <t>below WWTF</t>
  </si>
  <si>
    <t>12940</t>
  </si>
  <si>
    <t>3558_1</t>
  </si>
  <si>
    <t>67.5</t>
  </si>
  <si>
    <t>404.8</t>
  </si>
  <si>
    <t>274</t>
  </si>
  <si>
    <t>21.5</t>
  </si>
  <si>
    <t>18.6</t>
  </si>
  <si>
    <t>17.5</t>
  </si>
  <si>
    <t>67.9</t>
  </si>
  <si>
    <t>42.0</t>
  </si>
  <si>
    <t>70.3</t>
  </si>
  <si>
    <t>8.3</t>
  </si>
  <si>
    <t>66.8</t>
  </si>
  <si>
    <t>74.5</t>
  </si>
  <si>
    <t>36</t>
  </si>
  <si>
    <t>at Walden (above WWTF)</t>
  </si>
  <si>
    <t>120</t>
  </si>
  <si>
    <t>Bioregion</t>
  </si>
  <si>
    <t>Samp_Rep</t>
  </si>
  <si>
    <t>RepNum</t>
  </si>
  <si>
    <t>BenSampID</t>
  </si>
  <si>
    <t>ModelTestResult</t>
  </si>
  <si>
    <t>O/E_p&gt;half</t>
  </si>
  <si>
    <t>MMI_</t>
  </si>
  <si>
    <t>MMITotal_</t>
  </si>
  <si>
    <t>TotalInd_</t>
  </si>
  <si>
    <t>ScSprwlPct_</t>
  </si>
  <si>
    <t>SprwlPct_</t>
  </si>
  <si>
    <t>ScDom01Pct_</t>
  </si>
  <si>
    <t>Dom01Pct_</t>
  </si>
  <si>
    <t>ScBeckBI_</t>
  </si>
  <si>
    <t>BeckBI_</t>
  </si>
  <si>
    <t>ScEphemPct_</t>
  </si>
  <si>
    <t>EphemPct_</t>
  </si>
  <si>
    <t>ScChiroPct_</t>
  </si>
  <si>
    <t>ChiroPct_</t>
  </si>
  <si>
    <t>ScSensFamPlnsPct_</t>
  </si>
  <si>
    <t>SensFamPlnsPct_</t>
  </si>
  <si>
    <t>ScNonInsPT_</t>
  </si>
  <si>
    <t>NonInsPT_</t>
  </si>
  <si>
    <t>ScInsectTax_</t>
  </si>
  <si>
    <t>InsectTax_</t>
  </si>
  <si>
    <t>ScClngrTaxElv_</t>
  </si>
  <si>
    <t>ScClngrTax_</t>
  </si>
  <si>
    <t>ClngrTax_</t>
  </si>
  <si>
    <t>ScPreShrTax_</t>
  </si>
  <si>
    <t>PreShrTax_</t>
  </si>
  <si>
    <t>ScEPTax_Elv_</t>
  </si>
  <si>
    <t>EPTax_Elv_</t>
  </si>
  <si>
    <t>ScTotalTaxa_</t>
  </si>
  <si>
    <t>TotalTax_</t>
  </si>
  <si>
    <t>Biotype</t>
  </si>
  <si>
    <t>ReferenceStatus</t>
  </si>
  <si>
    <t>CollDate</t>
  </si>
  <si>
    <t>Long_Dec</t>
  </si>
  <si>
    <t>Lat_Dec</t>
  </si>
  <si>
    <t>Location</t>
  </si>
  <si>
    <t>WaterbodyName</t>
  </si>
  <si>
    <t>DO</t>
  </si>
  <si>
    <t>SpC</t>
  </si>
  <si>
    <t>Samplers</t>
  </si>
  <si>
    <t>Routine</t>
  </si>
  <si>
    <t>Duplicate</t>
  </si>
  <si>
    <t>Blank</t>
  </si>
  <si>
    <t>Total Nitrogen Calculated</t>
  </si>
  <si>
    <t>N:P</t>
  </si>
  <si>
    <t>Need to find predictor variables</t>
  </si>
  <si>
    <t>Need to work on Flow</t>
  </si>
</sst>
</file>

<file path=xl/styles.xml><?xml version="1.0" encoding="utf-8"?>
<styleSheet xmlns="http://schemas.openxmlformats.org/spreadsheetml/2006/main">
  <numFmts count="9">
    <numFmt numFmtId="164" formatCode="0.00_)"/>
    <numFmt numFmtId="165" formatCode="0.0000_)"/>
    <numFmt numFmtId="166" formatCode="0.000_)"/>
    <numFmt numFmtId="167" formatCode="0.00000"/>
    <numFmt numFmtId="168" formatCode="dd\-mmm\-yy"/>
    <numFmt numFmtId="169" formatCode="h:mm;@"/>
    <numFmt numFmtId="170" formatCode="0.0"/>
    <numFmt numFmtId="171" formatCode="0.0000000"/>
    <numFmt numFmtId="172" formatCode="0.000000000"/>
  </numFmts>
  <fonts count="20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vertAlign val="superscript"/>
      <sz val="10"/>
      <color rgb="FF000000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5" fillId="0" borderId="0"/>
    <xf numFmtId="0" fontId="5" fillId="0" borderId="0"/>
    <xf numFmtId="0" fontId="18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4" fillId="0" borderId="0" xfId="3" applyFont="1"/>
    <xf numFmtId="0" fontId="4" fillId="0" borderId="0" xfId="3" applyFont="1" applyFill="1" applyAlignment="1">
      <alignment horizontal="right"/>
    </xf>
    <xf numFmtId="0" fontId="4" fillId="0" borderId="0" xfId="3" applyFont="1" applyAlignment="1">
      <alignment horizontal="left"/>
    </xf>
    <xf numFmtId="0" fontId="4" fillId="0" borderId="0" xfId="3" applyFont="1" applyAlignment="1">
      <alignment horizontal="right"/>
    </xf>
    <xf numFmtId="0" fontId="4" fillId="0" borderId="0" xfId="3" applyFont="1" applyFill="1" applyAlignment="1">
      <alignment horizontal="left"/>
    </xf>
    <xf numFmtId="164" fontId="6" fillId="0" borderId="0" xfId="4" applyNumberFormat="1" applyFont="1" applyFill="1" applyAlignment="1" applyProtection="1">
      <alignment horizontal="right"/>
    </xf>
    <xf numFmtId="165" fontId="6" fillId="0" borderId="0" xfId="5" applyNumberFormat="1" applyFont="1" applyFill="1" applyAlignment="1" applyProtection="1">
      <alignment horizontal="right"/>
    </xf>
    <xf numFmtId="166" fontId="6" fillId="0" borderId="0" xfId="5" applyNumberFormat="1" applyFont="1" applyFill="1" applyAlignment="1" applyProtection="1">
      <alignment horizontal="right"/>
    </xf>
    <xf numFmtId="167" fontId="4" fillId="0" borderId="0" xfId="3" applyNumberFormat="1" applyFont="1" applyAlignment="1">
      <alignment horizontal="right"/>
    </xf>
    <xf numFmtId="14" fontId="4" fillId="0" borderId="0" xfId="3" applyNumberFormat="1" applyFont="1" applyAlignment="1">
      <alignment horizontal="left"/>
    </xf>
    <xf numFmtId="14" fontId="7" fillId="0" borderId="0" xfId="3" applyNumberFormat="1" applyFont="1" applyBorder="1" applyAlignment="1">
      <alignment horizontal="left"/>
    </xf>
    <xf numFmtId="0" fontId="8" fillId="0" borderId="0" xfId="3" applyFont="1" applyFill="1" applyBorder="1" applyAlignment="1">
      <alignment horizontal="left"/>
    </xf>
    <xf numFmtId="167" fontId="4" fillId="0" borderId="0" xfId="3" applyNumberFormat="1" applyFont="1" applyBorder="1" applyAlignment="1">
      <alignment horizontal="right"/>
    </xf>
    <xf numFmtId="0" fontId="4" fillId="0" borderId="0" xfId="3" applyFont="1" applyBorder="1" applyAlignment="1">
      <alignment horizontal="right"/>
    </xf>
    <xf numFmtId="0" fontId="10" fillId="2" borderId="0" xfId="3" applyFont="1" applyFill="1" applyAlignment="1">
      <alignment horizontal="right"/>
    </xf>
    <xf numFmtId="0" fontId="10" fillId="2" borderId="0" xfId="3" applyFont="1" applyFill="1" applyAlignment="1">
      <alignment horizontal="left"/>
    </xf>
    <xf numFmtId="0" fontId="1" fillId="0" borderId="0" xfId="3"/>
    <xf numFmtId="1" fontId="1" fillId="0" borderId="0" xfId="3" applyNumberFormat="1"/>
    <xf numFmtId="0" fontId="1" fillId="0" borderId="0" xfId="3" applyAlignment="1">
      <alignment horizontal="left"/>
    </xf>
    <xf numFmtId="0" fontId="1" fillId="0" borderId="0" xfId="3" applyAlignment="1">
      <alignment horizontal="left" indent="1"/>
    </xf>
    <xf numFmtId="0" fontId="1" fillId="0" borderId="0" xfId="3" pivotButton="1"/>
    <xf numFmtId="0" fontId="10" fillId="3" borderId="0" xfId="0" applyFont="1" applyFill="1" applyBorder="1"/>
    <xf numFmtId="0" fontId="10" fillId="3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right"/>
    </xf>
    <xf numFmtId="0" fontId="0" fillId="0" borderId="0" xfId="0" applyBorder="1"/>
    <xf numFmtId="0" fontId="7" fillId="0" borderId="0" xfId="0" applyFont="1" applyBorder="1" applyAlignment="1">
      <alignment horizontal="left"/>
    </xf>
    <xf numFmtId="14" fontId="0" fillId="0" borderId="0" xfId="0" applyNumberFormat="1" applyBorder="1"/>
    <xf numFmtId="0" fontId="8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20" fontId="7" fillId="0" borderId="0" xfId="0" applyNumberFormat="1" applyFont="1" applyBorder="1" applyAlignment="1">
      <alignment horizontal="right"/>
    </xf>
    <xf numFmtId="0" fontId="7" fillId="0" borderId="0" xfId="0" applyFont="1" applyBorder="1"/>
    <xf numFmtId="20" fontId="7" fillId="0" borderId="0" xfId="0" applyNumberFormat="1" applyFont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14" fillId="3" borderId="0" xfId="0" applyFont="1" applyFill="1" applyBorder="1" applyAlignment="1">
      <alignment horizontal="left"/>
    </xf>
    <xf numFmtId="0" fontId="15" fillId="0" borderId="0" xfId="0" applyFont="1" applyBorder="1"/>
    <xf numFmtId="0" fontId="15" fillId="3" borderId="0" xfId="0" applyFont="1" applyFill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wrapText="1"/>
    </xf>
    <xf numFmtId="0" fontId="15" fillId="0" borderId="0" xfId="0" applyFont="1" applyFill="1" applyBorder="1"/>
    <xf numFmtId="0" fontId="16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0" fontId="16" fillId="4" borderId="0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left"/>
    </xf>
    <xf numFmtId="0" fontId="15" fillId="4" borderId="0" xfId="0" applyFont="1" applyFill="1" applyBorder="1" applyAlignment="1">
      <alignment horizontal="left" wrapText="1"/>
    </xf>
    <xf numFmtId="0" fontId="15" fillId="4" borderId="0" xfId="0" applyFont="1" applyFill="1" applyBorder="1"/>
    <xf numFmtId="0" fontId="15" fillId="2" borderId="0" xfId="0" applyFont="1" applyFill="1" applyBorder="1" applyAlignment="1">
      <alignment horizontal="left"/>
    </xf>
    <xf numFmtId="0" fontId="15" fillId="2" borderId="0" xfId="0" applyFont="1" applyFill="1" applyBorder="1" applyAlignment="1">
      <alignment horizontal="left" wrapText="1"/>
    </xf>
    <xf numFmtId="0" fontId="15" fillId="2" borderId="0" xfId="0" applyFont="1" applyFill="1" applyBorder="1"/>
    <xf numFmtId="0" fontId="0" fillId="0" borderId="0" xfId="0" applyFont="1" applyBorder="1"/>
    <xf numFmtId="0" fontId="8" fillId="5" borderId="1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 wrapText="1"/>
    </xf>
    <xf numFmtId="0" fontId="0" fillId="5" borderId="2" xfId="0" applyFon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3" xfId="0" applyFont="1" applyFill="1" applyBorder="1"/>
    <xf numFmtId="0" fontId="8" fillId="5" borderId="4" xfId="0" applyFont="1" applyFill="1" applyBorder="1" applyAlignment="1">
      <alignment horizontal="left"/>
    </xf>
    <xf numFmtId="0" fontId="8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/>
    </xf>
    <xf numFmtId="0" fontId="0" fillId="5" borderId="0" xfId="0" applyFont="1" applyFill="1" applyBorder="1" applyAlignment="1">
      <alignment horizontal="left" wrapText="1"/>
    </xf>
    <xf numFmtId="0" fontId="0" fillId="5" borderId="0" xfId="0" applyFill="1" applyBorder="1"/>
    <xf numFmtId="0" fontId="0" fillId="5" borderId="5" xfId="0" applyFont="1" applyFill="1" applyBorder="1"/>
    <xf numFmtId="0" fontId="0" fillId="5" borderId="4" xfId="0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0" fillId="5" borderId="2" xfId="0" applyFill="1" applyBorder="1"/>
    <xf numFmtId="0" fontId="0" fillId="5" borderId="6" xfId="0" applyFill="1" applyBorder="1" applyAlignment="1">
      <alignment horizontal="left"/>
    </xf>
    <xf numFmtId="0" fontId="0" fillId="5" borderId="7" xfId="0" applyFill="1" applyBorder="1" applyAlignment="1">
      <alignment horizontal="left"/>
    </xf>
    <xf numFmtId="0" fontId="0" fillId="5" borderId="7" xfId="0" applyFont="1" applyFill="1" applyBorder="1" applyAlignment="1">
      <alignment horizontal="left"/>
    </xf>
    <xf numFmtId="0" fontId="0" fillId="5" borderId="7" xfId="0" applyFont="1" applyFill="1" applyBorder="1" applyAlignment="1">
      <alignment horizontal="left" wrapText="1"/>
    </xf>
    <xf numFmtId="0" fontId="0" fillId="5" borderId="7" xfId="0" applyFill="1" applyBorder="1"/>
    <xf numFmtId="0" fontId="0" fillId="5" borderId="8" xfId="0" applyFont="1" applyFill="1" applyBorder="1"/>
    <xf numFmtId="0" fontId="0" fillId="5" borderId="1" xfId="0" applyFill="1" applyBorder="1" applyAlignment="1">
      <alignment horizontal="left"/>
    </xf>
    <xf numFmtId="0" fontId="8" fillId="5" borderId="6" xfId="0" applyFont="1" applyFill="1" applyBorder="1" applyAlignment="1">
      <alignment horizontal="left"/>
    </xf>
    <xf numFmtId="0" fontId="8" fillId="5" borderId="7" xfId="0" applyFont="1" applyFill="1" applyBorder="1" applyAlignment="1">
      <alignment horizontal="left"/>
    </xf>
    <xf numFmtId="0" fontId="18" fillId="0" borderId="0" xfId="6"/>
    <xf numFmtId="0" fontId="19" fillId="0" borderId="9" xfId="6" applyFont="1" applyFill="1" applyBorder="1" applyAlignment="1">
      <alignment vertical="center" wrapText="1"/>
    </xf>
    <xf numFmtId="0" fontId="19" fillId="0" borderId="9" xfId="6" applyFont="1" applyFill="1" applyBorder="1" applyAlignment="1">
      <alignment horizontal="right" vertical="center" wrapText="1"/>
    </xf>
    <xf numFmtId="168" fontId="19" fillId="0" borderId="9" xfId="6" applyNumberFormat="1" applyFont="1" applyFill="1" applyBorder="1" applyAlignment="1">
      <alignment horizontal="right" vertical="center" wrapText="1"/>
    </xf>
    <xf numFmtId="0" fontId="19" fillId="6" borderId="10" xfId="6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/>
    </xf>
    <xf numFmtId="0" fontId="10" fillId="2" borderId="0" xfId="0" applyFont="1" applyFill="1" applyBorder="1" applyProtection="1">
      <protection locked="0"/>
    </xf>
    <xf numFmtId="169" fontId="10" fillId="2" borderId="0" xfId="0" applyNumberFormat="1" applyFont="1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14" fontId="0" fillId="0" borderId="0" xfId="0" applyNumberFormat="1" applyFill="1" applyBorder="1" applyProtection="1">
      <protection locked="0"/>
    </xf>
    <xf numFmtId="169" fontId="0" fillId="0" borderId="0" xfId="0" applyNumberFormat="1" applyFill="1" applyBorder="1" applyProtection="1">
      <protection locked="0"/>
    </xf>
    <xf numFmtId="170" fontId="0" fillId="0" borderId="0" xfId="0" applyNumberFormat="1" applyFill="1" applyBorder="1" applyAlignment="1" applyProtection="1">
      <alignment horizontal="right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0" borderId="0" xfId="0" applyNumberFormat="1" applyFill="1" applyBorder="1" applyAlignment="1" applyProtection="1">
      <alignment horizontal="right"/>
      <protection locked="0"/>
    </xf>
    <xf numFmtId="2" fontId="0" fillId="0" borderId="0" xfId="0" applyNumberFormat="1" applyFill="1" applyBorder="1" applyAlignment="1" applyProtection="1">
      <alignment horizontal="right"/>
      <protection locked="0"/>
    </xf>
    <xf numFmtId="170" fontId="0" fillId="0" borderId="0" xfId="0" applyNumberFormat="1" applyFill="1" applyBorder="1" applyProtection="1">
      <protection locked="0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19" fillId="0" borderId="0" xfId="6" applyFont="1" applyFill="1" applyBorder="1" applyAlignment="1">
      <alignment horizontal="right" vertical="center" wrapText="1"/>
    </xf>
    <xf numFmtId="0" fontId="19" fillId="0" borderId="0" xfId="6" applyNumberFormat="1" applyFont="1" applyFill="1" applyBorder="1" applyAlignment="1">
      <alignment vertical="center" wrapText="1"/>
    </xf>
    <xf numFmtId="0" fontId="10" fillId="2" borderId="0" xfId="0" applyFont="1" applyFill="1" applyBorder="1" applyAlignment="1">
      <alignment horizontal="right"/>
    </xf>
    <xf numFmtId="0" fontId="19" fillId="6" borderId="0" xfId="6" applyFont="1" applyFill="1" applyBorder="1" applyAlignment="1">
      <alignment horizontal="right" vertical="center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0" fontId="19" fillId="0" borderId="0" xfId="6" applyNumberFormat="1" applyFont="1" applyFill="1" applyBorder="1" applyAlignment="1">
      <alignment horizontal="right" vertical="center" wrapText="1"/>
    </xf>
    <xf numFmtId="171" fontId="10" fillId="2" borderId="0" xfId="0" applyNumberFormat="1" applyFont="1" applyFill="1" applyBorder="1" applyAlignment="1">
      <alignment horizontal="right"/>
    </xf>
    <xf numFmtId="171" fontId="0" fillId="0" borderId="0" xfId="0" applyNumberFormat="1" applyFont="1" applyBorder="1" applyAlignment="1">
      <alignment horizontal="right"/>
    </xf>
    <xf numFmtId="171" fontId="0" fillId="0" borderId="0" xfId="0" applyNumberFormat="1" applyFill="1" applyBorder="1" applyAlignment="1">
      <alignment horizontal="right"/>
    </xf>
    <xf numFmtId="172" fontId="10" fillId="2" borderId="0" xfId="0" applyNumberFormat="1" applyFont="1" applyFill="1" applyBorder="1" applyAlignment="1">
      <alignment horizontal="right"/>
    </xf>
    <xf numFmtId="172" fontId="0" fillId="0" borderId="0" xfId="0" applyNumberFormat="1" applyFont="1" applyBorder="1" applyAlignment="1">
      <alignment horizontal="right"/>
    </xf>
    <xf numFmtId="172" fontId="0" fillId="0" borderId="0" xfId="0" applyNumberFormat="1" applyFill="1" applyBorder="1" applyAlignment="1">
      <alignment horizontal="right"/>
    </xf>
  </cellXfs>
  <cellStyles count="95">
    <cellStyle name="Followed Hyperlink" xfId="2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  <cellStyle name="Normal 2" xfId="3"/>
    <cellStyle name="Normal 3" xfId="6"/>
    <cellStyle name="Normal_CDPHE Chlorophyll  2008" xfId="4"/>
    <cellStyle name="Normal_Lake_chlsecchi" xfId="5"/>
  </cellStyles>
  <dxfs count="7">
    <dxf>
      <numFmt numFmtId="1" formatCode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0</xdr:row>
      <xdr:rowOff>25400</xdr:rowOff>
    </xdr:from>
    <xdr:to>
      <xdr:col>9</xdr:col>
      <xdr:colOff>114300</xdr:colOff>
      <xdr:row>30</xdr:row>
      <xdr:rowOff>152400</xdr:rowOff>
    </xdr:to>
    <xdr:pic>
      <xdr:nvPicPr>
        <xdr:cNvPr id="2" name="Picture 1" descr="USGS.06614800 Michigan River Cameron Pass.gif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" y="254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0</xdr:col>
      <xdr:colOff>431800</xdr:colOff>
      <xdr:row>5</xdr:row>
      <xdr:rowOff>12700</xdr:rowOff>
    </xdr:from>
    <xdr:to>
      <xdr:col>9</xdr:col>
      <xdr:colOff>368300</xdr:colOff>
      <xdr:row>35</xdr:row>
      <xdr:rowOff>139700</xdr:rowOff>
    </xdr:to>
    <xdr:pic>
      <xdr:nvPicPr>
        <xdr:cNvPr id="3" name="Picture 2" descr="USGS.06620000 North Platte River Northgate.gif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800" y="9017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0</xdr:col>
      <xdr:colOff>698500</xdr:colOff>
      <xdr:row>10</xdr:row>
      <xdr:rowOff>38100</xdr:rowOff>
    </xdr:from>
    <xdr:to>
      <xdr:col>9</xdr:col>
      <xdr:colOff>635000</xdr:colOff>
      <xdr:row>40</xdr:row>
      <xdr:rowOff>165100</xdr:rowOff>
    </xdr:to>
    <xdr:pic>
      <xdr:nvPicPr>
        <xdr:cNvPr id="4" name="Picture 3" descr="USGS.09237450 Yampa River Stagecoach.gif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0" y="18161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15</xdr:row>
      <xdr:rowOff>38100</xdr:rowOff>
    </xdr:from>
    <xdr:to>
      <xdr:col>10</xdr:col>
      <xdr:colOff>114300</xdr:colOff>
      <xdr:row>45</xdr:row>
      <xdr:rowOff>165100</xdr:rowOff>
    </xdr:to>
    <xdr:pic>
      <xdr:nvPicPr>
        <xdr:cNvPr id="5" name="Picture 4" descr="USGS.09239500 Yampa River Steamboat Springs.gif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3300" y="27051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1</xdr:col>
      <xdr:colOff>469900</xdr:colOff>
      <xdr:row>20</xdr:row>
      <xdr:rowOff>0</xdr:rowOff>
    </xdr:from>
    <xdr:to>
      <xdr:col>10</xdr:col>
      <xdr:colOff>406400</xdr:colOff>
      <xdr:row>50</xdr:row>
      <xdr:rowOff>127000</xdr:rowOff>
    </xdr:to>
    <xdr:pic>
      <xdr:nvPicPr>
        <xdr:cNvPr id="6" name="Picture 5" descr="USGS.09065500 Gore Creek us 70.gif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5400" y="35560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1</xdr:col>
      <xdr:colOff>723900</xdr:colOff>
      <xdr:row>24</xdr:row>
      <xdr:rowOff>152400</xdr:rowOff>
    </xdr:from>
    <xdr:to>
      <xdr:col>10</xdr:col>
      <xdr:colOff>660400</xdr:colOff>
      <xdr:row>55</xdr:row>
      <xdr:rowOff>101600</xdr:rowOff>
    </xdr:to>
    <xdr:pic>
      <xdr:nvPicPr>
        <xdr:cNvPr id="7" name="Picture 6" descr="USGS.09066325 Gore Creek us Red Sandstone ds Forest Rd.gif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9400" y="44196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2</xdr:col>
      <xdr:colOff>139700</xdr:colOff>
      <xdr:row>29</xdr:row>
      <xdr:rowOff>152400</xdr:rowOff>
    </xdr:from>
    <xdr:to>
      <xdr:col>11</xdr:col>
      <xdr:colOff>76200</xdr:colOff>
      <xdr:row>60</xdr:row>
      <xdr:rowOff>101600</xdr:rowOff>
    </xdr:to>
    <xdr:pic>
      <xdr:nvPicPr>
        <xdr:cNvPr id="8" name="Picture 7" descr="USGS.09066510 Gore Creek Mouth Temperature.gif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53086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698500</xdr:colOff>
      <xdr:row>0</xdr:row>
      <xdr:rowOff>152400</xdr:rowOff>
    </xdr:from>
    <xdr:to>
      <xdr:col>20</xdr:col>
      <xdr:colOff>635000</xdr:colOff>
      <xdr:row>31</xdr:row>
      <xdr:rowOff>101600</xdr:rowOff>
    </xdr:to>
    <xdr:pic>
      <xdr:nvPicPr>
        <xdr:cNvPr id="9" name="Picture 8" descr="USGS.09066510 Gore Creek Mouth.gif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9000" y="1524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2</xdr:col>
      <xdr:colOff>330200</xdr:colOff>
      <xdr:row>34</xdr:row>
      <xdr:rowOff>152400</xdr:rowOff>
    </xdr:from>
    <xdr:to>
      <xdr:col>11</xdr:col>
      <xdr:colOff>266700</xdr:colOff>
      <xdr:row>65</xdr:row>
      <xdr:rowOff>101600</xdr:rowOff>
    </xdr:to>
    <xdr:pic>
      <xdr:nvPicPr>
        <xdr:cNvPr id="10" name="Picture 9" descr="USGS.09073300 Roaring Fork us Diff Cr ds Campground.gif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1200" y="61976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508000</xdr:colOff>
      <xdr:row>39</xdr:row>
      <xdr:rowOff>114300</xdr:rowOff>
    </xdr:from>
    <xdr:to>
      <xdr:col>11</xdr:col>
      <xdr:colOff>444500</xdr:colOff>
      <xdr:row>70</xdr:row>
      <xdr:rowOff>63500</xdr:rowOff>
    </xdr:to>
    <xdr:pic>
      <xdr:nvPicPr>
        <xdr:cNvPr id="11" name="Picture 10" descr="USGS.09072550 Roaring Fork us Lost Man Cr.gif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9000" y="70485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736600</xdr:colOff>
      <xdr:row>44</xdr:row>
      <xdr:rowOff>114300</xdr:rowOff>
    </xdr:from>
    <xdr:to>
      <xdr:col>11</xdr:col>
      <xdr:colOff>673100</xdr:colOff>
      <xdr:row>75</xdr:row>
      <xdr:rowOff>63500</xdr:rowOff>
    </xdr:to>
    <xdr:pic>
      <xdr:nvPicPr>
        <xdr:cNvPr id="12" name="Picture 11" descr="USGS.09073400 Roaring Fork us Aspen.gif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7937500"/>
          <a:ext cx="7366000" cy="5461000"/>
        </a:xfrm>
        <a:prstGeom prst="rect">
          <a:avLst/>
        </a:prstGeom>
      </xdr:spPr>
    </xdr:pic>
    <xdr:clientData/>
  </xdr:twoCellAnchor>
  <xdr:twoCellAnchor editAs="oneCell">
    <xdr:from>
      <xdr:col>3</xdr:col>
      <xdr:colOff>165100</xdr:colOff>
      <xdr:row>49</xdr:row>
      <xdr:rowOff>25400</xdr:rowOff>
    </xdr:from>
    <xdr:to>
      <xdr:col>12</xdr:col>
      <xdr:colOff>101600</xdr:colOff>
      <xdr:row>79</xdr:row>
      <xdr:rowOff>152400</xdr:rowOff>
    </xdr:to>
    <xdr:pic>
      <xdr:nvPicPr>
        <xdr:cNvPr id="13" name="Picture 12" descr="USGS.09172500 San Miguel River ds Placerville.gif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41600" y="8737600"/>
          <a:ext cx="7366000" cy="54610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13%20NDS%20Study%20Data%20Summary_20150416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ake Beyea" refreshedDate="41802.411677546297" createdVersion="3" refreshedVersion="4" minRefreshableVersion="3" recordCount="287">
  <cacheSource type="worksheet">
    <worksheetSource ref="A1:P288" sheet="NDS Data" r:id="rId2"/>
  </cacheSource>
  <cacheFields count="13">
    <cacheField name="StationID" numFmtId="0">
      <sharedItems containsMixedTypes="1" containsNumber="1" containsInteger="1" minValue="120" maxValue="12946" count="15">
        <n v="120"/>
        <n v="12940"/>
        <n v="12946"/>
        <n v="12815"/>
        <n v="12809"/>
        <n v="12811"/>
        <s v="12805B"/>
        <s v="12554B"/>
        <s v="12554A"/>
        <n v="12555"/>
        <s v="12786B"/>
        <s v="12783B"/>
        <n v="10814"/>
        <n v="10815"/>
        <n v="10818"/>
      </sharedItems>
    </cacheField>
    <cacheField name="Waterbody" numFmtId="0">
      <sharedItems count="5">
        <s v="Michigan River"/>
        <s v="Yampa River"/>
        <s v=" Gore Creek"/>
        <s v=" Roaring Fork River"/>
        <s v="San Miguel River"/>
      </sharedItems>
    </cacheField>
    <cacheField name="Description" numFmtId="0">
      <sharedItems count="14">
        <s v=" @ Walden (above WWTF)"/>
        <s v="Below WWTF"/>
        <s v="@ Hwy 14 d/s of S. Fork"/>
        <s v=" d/s Yampa @ CR21"/>
        <s v=" u/s Stagecoach Res. @ CR16"/>
        <s v=" @ CR22"/>
        <s v=" d/s WWTF @ CR33A Rd"/>
        <s v=" d/s WWTF"/>
        <s v=" @ Forest Rd in Vail"/>
        <s v=" @ East Vail Exit (#180)"/>
        <s v=" @ Difficult Campground (2nd R)"/>
        <s v=" u/s WWTF @ walking bridge"/>
        <s v=" @ Society Turn (u/s WWTF)"/>
        <s v=" u/s Marshall Creek"/>
      </sharedItems>
    </cacheField>
    <cacheField name="Date_Deploy" numFmtId="14">
      <sharedItems count="5">
        <s v=" 7/29/2013"/>
        <s v=" 7/30/2013"/>
        <s v=" 7/31/2013"/>
        <s v=" 8/1/2013"/>
        <s v=" 8/2/2013"/>
      </sharedItems>
    </cacheField>
    <cacheField name="Date_Harvest" numFmtId="14">
      <sharedItems containsSemiMixedTypes="0" containsNonDate="0" containsDate="1" containsString="0" minDate="2013-08-19T00:00:00" maxDate="2013-08-24T00:00:00" count="5">
        <d v="2013-08-19T00:00:00"/>
        <d v="2013-08-20T00:00:00"/>
        <d v="2013-08-21T00:00:00"/>
        <d v="2013-08-22T00:00:00"/>
        <d v="2013-08-23T00:00:00"/>
      </sharedItems>
    </cacheField>
    <cacheField name="Lat" numFmtId="0">
      <sharedItems containsSemiMixedTypes="0" containsString="0" containsNumber="1" minValue="37.931109999999997" maxValue="40.745373000000001" count="15">
        <n v="40.741010000000003"/>
        <n v="40.745373000000001"/>
        <n v="40.553429999999999"/>
        <n v="40.183"/>
        <n v="40.269329999999997"/>
        <n v="40.398890000000002"/>
        <n v="40.491508000000003"/>
        <n v="39.640194000000001"/>
        <n v="39.640970000000003"/>
        <n v="39.641669999999998"/>
        <n v="39.148200000000003"/>
        <n v="39.217970000000001"/>
        <n v="37.948208999999999"/>
        <n v="37.949719999999999"/>
        <n v="37.931109999999997"/>
      </sharedItems>
    </cacheField>
    <cacheField name="Long" numFmtId="0">
      <sharedItems containsSemiMixedTypes="0" containsString="0" containsNumber="1" minValue="-107.877067" maxValue="-106.04337" count="15">
        <n v="-106.28196"/>
        <n v="-106.29673"/>
        <n v="-106.04337"/>
        <n v="-106.91533"/>
        <n v="-106.88115999999999"/>
        <n v="-106.83417"/>
        <n v="-106.94801"/>
        <n v="-106.399546"/>
        <n v="-106.39436000000001"/>
        <n v="-106.30667"/>
        <n v="-106.78279999999999"/>
        <n v="-106.85463799999999"/>
        <n v="-107.877067"/>
        <n v="-107.86861"/>
        <n v="-107.77889"/>
      </sharedItems>
    </cacheField>
    <cacheField name="NDS Code" numFmtId="0">
      <sharedItems/>
    </cacheField>
    <cacheField name="Rack" numFmtId="0">
      <sharedItems containsSemiMixedTypes="0" containsString="0" containsNumber="1" containsInteger="1" minValue="1" maxValue="17" count="15">
        <n v="1"/>
        <n v="2"/>
        <n v="3"/>
        <n v="5"/>
        <n v="6"/>
        <n v="7"/>
        <n v="8"/>
        <n v="9"/>
        <n v="10"/>
        <n v="11"/>
        <n v="12"/>
        <n v="14"/>
        <n v="15"/>
        <n v="16"/>
        <n v="17"/>
      </sharedItems>
    </cacheField>
    <cacheField name="Group" numFmtId="0">
      <sharedItems count="4">
        <s v="C"/>
        <s v="N"/>
        <s v="NP"/>
        <s v="P"/>
      </sharedItems>
    </cacheField>
    <cacheField name="Vial" numFmtId="0">
      <sharedItems/>
    </cacheField>
    <cacheField name="Chla (mg/m2)" numFmtId="164">
      <sharedItems containsSemiMixedTypes="0" containsString="0" containsNumber="1" minValue="1.6945918094729224" maxValue="363.48994313194157"/>
    </cacheField>
    <cacheField name="Acid Ratio" numFmtId="165">
      <sharedItems containsSemiMixedTypes="0" containsString="0" containsNumber="1" minValue="1.0783132530120483" maxValue="1.712121212121212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7">
  <r>
    <x v="0"/>
    <x v="0"/>
    <x v="0"/>
    <x v="0"/>
    <x v="0"/>
    <x v="0"/>
    <x v="0"/>
    <s v="201308-19-R-1-C63"/>
    <x v="0"/>
    <x v="0"/>
    <s v="C63"/>
    <n v="79.645815045227266"/>
    <n v="1.356060606060606"/>
  </r>
  <r>
    <x v="0"/>
    <x v="0"/>
    <x v="0"/>
    <x v="0"/>
    <x v="0"/>
    <x v="0"/>
    <x v="0"/>
    <s v="201308-19-R-1-C76"/>
    <x v="0"/>
    <x v="0"/>
    <s v="C76"/>
    <n v="79.645815045227266"/>
    <n v="1.379032258064516"/>
  </r>
  <r>
    <x v="0"/>
    <x v="0"/>
    <x v="0"/>
    <x v="0"/>
    <x v="0"/>
    <x v="0"/>
    <x v="0"/>
    <s v="201308-19-R-1-C83"/>
    <x v="0"/>
    <x v="0"/>
    <s v="C83"/>
    <n v="96.591733139956489"/>
    <n v="1.4285714285714286"/>
  </r>
  <r>
    <x v="0"/>
    <x v="0"/>
    <x v="0"/>
    <x v="0"/>
    <x v="0"/>
    <x v="0"/>
    <x v="0"/>
    <s v="201308-19-R-1-C90"/>
    <x v="0"/>
    <x v="0"/>
    <s v="C90"/>
    <n v="83.034998664173131"/>
    <n v="1.4298245614035088"/>
  </r>
  <r>
    <x v="0"/>
    <x v="0"/>
    <x v="0"/>
    <x v="0"/>
    <x v="0"/>
    <x v="0"/>
    <x v="0"/>
    <s v="201308-19-R-1-C94"/>
    <x v="0"/>
    <x v="0"/>
    <s v="C94"/>
    <n v="108.45387580626694"/>
    <n v="1.5925925925925926"/>
  </r>
  <r>
    <x v="0"/>
    <x v="0"/>
    <x v="0"/>
    <x v="0"/>
    <x v="0"/>
    <x v="0"/>
    <x v="0"/>
    <s v="201308-19-R-1-N11"/>
    <x v="0"/>
    <x v="1"/>
    <s v="N11"/>
    <n v="125.39979390099617"/>
    <n v="1.6065573770491803"/>
  </r>
  <r>
    <x v="0"/>
    <x v="0"/>
    <x v="0"/>
    <x v="0"/>
    <x v="0"/>
    <x v="0"/>
    <x v="0"/>
    <s v="201308-19-R-1-N12"/>
    <x v="0"/>
    <x v="1"/>
    <s v="N12"/>
    <n v="123.70520209152325"/>
    <n v="1.6239316239316242"/>
  </r>
  <r>
    <x v="0"/>
    <x v="0"/>
    <x v="0"/>
    <x v="0"/>
    <x v="0"/>
    <x v="0"/>
    <x v="0"/>
    <s v="201308-19-R-1-N4"/>
    <x v="0"/>
    <x v="1"/>
    <s v="N4"/>
    <n v="138.95652837677949"/>
    <n v="1.6776859504132231"/>
  </r>
  <r>
    <x v="0"/>
    <x v="0"/>
    <x v="0"/>
    <x v="0"/>
    <x v="0"/>
    <x v="0"/>
    <x v="0"/>
    <s v="201308-19-R-1-N87"/>
    <x v="0"/>
    <x v="1"/>
    <s v="N87"/>
    <n v="118.62142666310444"/>
    <n v="1.6481481481481481"/>
  </r>
  <r>
    <x v="0"/>
    <x v="0"/>
    <x v="0"/>
    <x v="0"/>
    <x v="0"/>
    <x v="0"/>
    <x v="0"/>
    <s v="201308-19-R-1-N89"/>
    <x v="0"/>
    <x v="1"/>
    <s v="N89"/>
    <n v="140.65112018625243"/>
    <n v="1.6484375"/>
  </r>
  <r>
    <x v="0"/>
    <x v="0"/>
    <x v="0"/>
    <x v="0"/>
    <x v="0"/>
    <x v="0"/>
    <x v="0"/>
    <s v="201308-19-R-1-NP13"/>
    <x v="0"/>
    <x v="2"/>
    <s v="NP13"/>
    <n v="174.54295637571084"/>
    <n v="1.5309278350515463"/>
  </r>
  <r>
    <x v="0"/>
    <x v="0"/>
    <x v="0"/>
    <x v="0"/>
    <x v="0"/>
    <x v="0"/>
    <x v="0"/>
    <s v="201308-19-R-1-NP15"/>
    <x v="0"/>
    <x v="2"/>
    <s v="NP15"/>
    <n v="155.90244647150877"/>
    <n v="1.5111111111111113"/>
  </r>
  <r>
    <x v="0"/>
    <x v="0"/>
    <x v="0"/>
    <x v="0"/>
    <x v="0"/>
    <x v="0"/>
    <x v="0"/>
    <s v="201308-19-R-1-NP31"/>
    <x v="0"/>
    <x v="2"/>
    <s v="NP31"/>
    <n v="203.35101713675044"/>
    <n v="1.5240174672489082"/>
  </r>
  <r>
    <x v="0"/>
    <x v="0"/>
    <x v="0"/>
    <x v="0"/>
    <x v="0"/>
    <x v="0"/>
    <x v="0"/>
    <s v="201308-19-R-1-NP38"/>
    <x v="0"/>
    <x v="2"/>
    <s v="NP38"/>
    <n v="155.90244647150877"/>
    <n v="1.4893617021276597"/>
  </r>
  <r>
    <x v="0"/>
    <x v="0"/>
    <x v="0"/>
    <x v="0"/>
    <x v="0"/>
    <x v="0"/>
    <x v="0"/>
    <s v="201308-19-R-1-NP39"/>
    <x v="0"/>
    <x v="2"/>
    <s v="NP39"/>
    <n v="154.2078546620358"/>
    <n v="1.4527363184079602"/>
  </r>
  <r>
    <x v="0"/>
    <x v="0"/>
    <x v="0"/>
    <x v="0"/>
    <x v="0"/>
    <x v="0"/>
    <x v="0"/>
    <s v="201308-19-R-1-P40"/>
    <x v="0"/>
    <x v="3"/>
    <s v="P40"/>
    <n v="61.005305141025168"/>
    <n v="1.1925133689839573"/>
  </r>
  <r>
    <x v="0"/>
    <x v="0"/>
    <x v="0"/>
    <x v="0"/>
    <x v="0"/>
    <x v="0"/>
    <x v="0"/>
    <s v="201308-19-R-1-P50"/>
    <x v="0"/>
    <x v="3"/>
    <s v="P50"/>
    <n v="61.005305141025111"/>
    <n v="1.2686567164179103"/>
  </r>
  <r>
    <x v="0"/>
    <x v="0"/>
    <x v="0"/>
    <x v="0"/>
    <x v="0"/>
    <x v="0"/>
    <x v="0"/>
    <s v="201308-19-R-1-P52"/>
    <x v="0"/>
    <x v="3"/>
    <s v="P52"/>
    <n v="74.562039616808534"/>
    <n v="1.3333333333333335"/>
  </r>
  <r>
    <x v="0"/>
    <x v="0"/>
    <x v="0"/>
    <x v="0"/>
    <x v="0"/>
    <x v="0"/>
    <x v="0"/>
    <s v="201308-19-R-1-P53"/>
    <x v="0"/>
    <x v="3"/>
    <s v="P53"/>
    <n v="47.448570665241782"/>
    <n v="1.3373493975903614"/>
  </r>
  <r>
    <x v="0"/>
    <x v="0"/>
    <x v="0"/>
    <x v="0"/>
    <x v="0"/>
    <x v="0"/>
    <x v="0"/>
    <s v="201308-19-R-1-P88"/>
    <x v="0"/>
    <x v="3"/>
    <s v="P88"/>
    <n v="49.143162474714707"/>
    <n v="1.1823899371069182"/>
  </r>
  <r>
    <x v="1"/>
    <x v="0"/>
    <x v="1"/>
    <x v="0"/>
    <x v="0"/>
    <x v="1"/>
    <x v="1"/>
    <s v="201308-19-R-2-C26"/>
    <x v="1"/>
    <x v="0"/>
    <s v="C26"/>
    <n v="67.783672378916819"/>
    <n v="1.4651162790697674"/>
  </r>
  <r>
    <x v="1"/>
    <x v="0"/>
    <x v="1"/>
    <x v="0"/>
    <x v="0"/>
    <x v="1"/>
    <x v="1"/>
    <s v="201308-19-R-2-C46"/>
    <x v="1"/>
    <x v="0"/>
    <s v="C46"/>
    <n v="66.089080569443908"/>
    <n v="1.4482758620689653"/>
  </r>
  <r>
    <x v="1"/>
    <x v="0"/>
    <x v="1"/>
    <x v="0"/>
    <x v="0"/>
    <x v="1"/>
    <x v="1"/>
    <s v="201308-19-R-2C6"/>
    <x v="1"/>
    <x v="0"/>
    <s v="C6"/>
    <n v="67.783672378916819"/>
    <n v="1.449438202247191"/>
  </r>
  <r>
    <x v="1"/>
    <x v="0"/>
    <x v="1"/>
    <x v="0"/>
    <x v="0"/>
    <x v="1"/>
    <x v="1"/>
    <s v="201308-19-R-2-C72"/>
    <x v="1"/>
    <x v="0"/>
    <s v="C72"/>
    <n v="37.619938170298816"/>
    <n v="1.3615635179153092"/>
  </r>
  <r>
    <x v="1"/>
    <x v="0"/>
    <x v="1"/>
    <x v="0"/>
    <x v="0"/>
    <x v="1"/>
    <x v="1"/>
    <s v="201308-19-R-2-C93"/>
    <x v="1"/>
    <x v="0"/>
    <s v="C93"/>
    <n v="72.867447807335623"/>
    <n v="1.4673913043478262"/>
  </r>
  <r>
    <x v="1"/>
    <x v="0"/>
    <x v="1"/>
    <x v="0"/>
    <x v="0"/>
    <x v="1"/>
    <x v="1"/>
    <s v="201308-19-R-2-N38"/>
    <x v="1"/>
    <x v="1"/>
    <s v="N38"/>
    <n v="157.59703828098171"/>
    <n v="1.547058823529412"/>
  </r>
  <r>
    <x v="1"/>
    <x v="0"/>
    <x v="1"/>
    <x v="0"/>
    <x v="0"/>
    <x v="1"/>
    <x v="1"/>
    <s v="201308-19-R-2-N55"/>
    <x v="1"/>
    <x v="1"/>
    <s v="N55"/>
    <n v="101.67550856837525"/>
    <n v="1.4918032786885247"/>
  </r>
  <r>
    <x v="1"/>
    <x v="0"/>
    <x v="1"/>
    <x v="0"/>
    <x v="0"/>
    <x v="1"/>
    <x v="1"/>
    <s v="201308-19-R-2-N72"/>
    <x v="1"/>
    <x v="1"/>
    <s v="N72"/>
    <n v="107.60657990153048"/>
    <n v="1.5450643776824036"/>
  </r>
  <r>
    <x v="1"/>
    <x v="0"/>
    <x v="1"/>
    <x v="0"/>
    <x v="0"/>
    <x v="1"/>
    <x v="1"/>
    <s v="201308-19-R-2-N76"/>
    <x v="1"/>
    <x v="1"/>
    <s v="N76"/>
    <n v="116.9268348536315"/>
    <n v="1.5348837209302324"/>
  </r>
  <r>
    <x v="1"/>
    <x v="0"/>
    <x v="1"/>
    <x v="0"/>
    <x v="0"/>
    <x v="1"/>
    <x v="1"/>
    <s v="201308-19-R-2-N88"/>
    <x v="1"/>
    <x v="1"/>
    <s v="N88"/>
    <n v="137.26193656730658"/>
    <n v="1.5364238410596025"/>
  </r>
  <r>
    <x v="1"/>
    <x v="0"/>
    <x v="1"/>
    <x v="0"/>
    <x v="0"/>
    <x v="1"/>
    <x v="1"/>
    <s v="201308-19-R-2-NP27"/>
    <x v="1"/>
    <x v="2"/>
    <s v="NP27"/>
    <n v="125.39979390099617"/>
    <n v="1.3894736842105264"/>
  </r>
  <r>
    <x v="1"/>
    <x v="0"/>
    <x v="1"/>
    <x v="0"/>
    <x v="0"/>
    <x v="1"/>
    <x v="1"/>
    <s v="201308-19-R-2-NP29"/>
    <x v="1"/>
    <x v="2"/>
    <s v="NP29"/>
    <n v="130.48356932941493"/>
    <n v="1.3989637305699483"/>
  </r>
  <r>
    <x v="1"/>
    <x v="0"/>
    <x v="1"/>
    <x v="0"/>
    <x v="0"/>
    <x v="1"/>
    <x v="1"/>
    <s v="201308-19-R-2-NP30"/>
    <x v="1"/>
    <x v="2"/>
    <s v="NP30"/>
    <n v="76.256631426281473"/>
    <n v="1.3125"/>
  </r>
  <r>
    <x v="1"/>
    <x v="0"/>
    <x v="1"/>
    <x v="0"/>
    <x v="0"/>
    <x v="1"/>
    <x v="1"/>
    <s v="201308-19-R-2-NP40"/>
    <x v="1"/>
    <x v="2"/>
    <s v="NP40"/>
    <n v="116.92683485363155"/>
    <n v="1.375"/>
  </r>
  <r>
    <x v="1"/>
    <x v="0"/>
    <x v="1"/>
    <x v="0"/>
    <x v="0"/>
    <x v="1"/>
    <x v="1"/>
    <s v="201308-19-R-2-NP42"/>
    <x v="1"/>
    <x v="2"/>
    <s v="NP42"/>
    <n v="137.26193656730663"/>
    <n v="1.4111675126903553"/>
  </r>
  <r>
    <x v="1"/>
    <x v="0"/>
    <x v="1"/>
    <x v="0"/>
    <x v="0"/>
    <x v="1"/>
    <x v="1"/>
    <s v="201308-19-R-2-P41"/>
    <x v="1"/>
    <x v="3"/>
    <s v="P41"/>
    <n v="24.74104041830465"/>
    <n v="1.3146551724137931"/>
  </r>
  <r>
    <x v="1"/>
    <x v="0"/>
    <x v="1"/>
    <x v="0"/>
    <x v="0"/>
    <x v="1"/>
    <x v="1"/>
    <s v="201308-19-R-2-P82"/>
    <x v="1"/>
    <x v="3"/>
    <s v="P82"/>
    <n v="23.724285332620891"/>
    <n v="1.3181818181818181"/>
  </r>
  <r>
    <x v="1"/>
    <x v="0"/>
    <x v="1"/>
    <x v="0"/>
    <x v="0"/>
    <x v="1"/>
    <x v="1"/>
    <s v="201308-19-R-2-P83"/>
    <x v="1"/>
    <x v="3"/>
    <s v="P83"/>
    <n v="42.364795236823014"/>
    <n v="1.2976190476190474"/>
  </r>
  <r>
    <x v="1"/>
    <x v="0"/>
    <x v="1"/>
    <x v="0"/>
    <x v="0"/>
    <x v="1"/>
    <x v="1"/>
    <s v="201308-19-R-2-P89"/>
    <x v="1"/>
    <x v="3"/>
    <s v="P89"/>
    <n v="40.670203427350081"/>
    <n v="1.3999999999999997"/>
  </r>
  <r>
    <x v="1"/>
    <x v="0"/>
    <x v="1"/>
    <x v="0"/>
    <x v="0"/>
    <x v="1"/>
    <x v="1"/>
    <s v="201308-19-R-2-P90"/>
    <x v="1"/>
    <x v="3"/>
    <s v="P90"/>
    <n v="30.502652570512556"/>
    <n v="1.2499999999999998"/>
  </r>
  <r>
    <x v="2"/>
    <x v="0"/>
    <x v="2"/>
    <x v="0"/>
    <x v="0"/>
    <x v="2"/>
    <x v="2"/>
    <s v="201308-19-R-3-C12"/>
    <x v="2"/>
    <x v="0"/>
    <s v="C12"/>
    <n v="11.523224304415862"/>
    <n v="1.425"/>
  </r>
  <r>
    <x v="2"/>
    <x v="0"/>
    <x v="2"/>
    <x v="0"/>
    <x v="0"/>
    <x v="2"/>
    <x v="2"/>
    <s v="201308-19-R-3-C19"/>
    <x v="2"/>
    <x v="0"/>
    <s v="C19"/>
    <n v="1.6945918094729224"/>
    <n v="1.1785714285714288"/>
  </r>
  <r>
    <x v="2"/>
    <x v="0"/>
    <x v="2"/>
    <x v="0"/>
    <x v="0"/>
    <x v="2"/>
    <x v="2"/>
    <s v="201308-19-R-3-C23"/>
    <x v="2"/>
    <x v="0"/>
    <s v="C23"/>
    <n v="5.422693790313347"/>
    <n v="1.4444444444444444"/>
  </r>
  <r>
    <x v="2"/>
    <x v="0"/>
    <x v="2"/>
    <x v="0"/>
    <x v="0"/>
    <x v="2"/>
    <x v="2"/>
    <s v="201308-19-R-3-C31"/>
    <x v="2"/>
    <x v="0"/>
    <s v="C31"/>
    <n v="7.4562039616808491"/>
    <n v="1.360655737704918"/>
  </r>
  <r>
    <x v="2"/>
    <x v="0"/>
    <x v="2"/>
    <x v="0"/>
    <x v="0"/>
    <x v="2"/>
    <x v="2"/>
    <s v="201308-19-R-3-C98"/>
    <x v="2"/>
    <x v="0"/>
    <s v="C98"/>
    <n v="4.7448570665241778"/>
    <n v="1.3414634146341462"/>
  </r>
  <r>
    <x v="2"/>
    <x v="0"/>
    <x v="2"/>
    <x v="0"/>
    <x v="0"/>
    <x v="2"/>
    <x v="2"/>
    <s v="201308-19-R-3-N43"/>
    <x v="2"/>
    <x v="1"/>
    <s v="N43"/>
    <n v="58.971794969657644"/>
    <n v="1.4371859296482412"/>
  </r>
  <r>
    <x v="2"/>
    <x v="0"/>
    <x v="2"/>
    <x v="0"/>
    <x v="0"/>
    <x v="2"/>
    <x v="2"/>
    <s v="201308-19-R-3-N45"/>
    <x v="2"/>
    <x v="1"/>
    <s v="N45"/>
    <n v="57.95503988397391"/>
    <n v="1.5029411764705884"/>
  </r>
  <r>
    <x v="2"/>
    <x v="0"/>
    <x v="2"/>
    <x v="0"/>
    <x v="0"/>
    <x v="2"/>
    <x v="2"/>
    <s v="201308-19-R-3-N64"/>
    <x v="2"/>
    <x v="1"/>
    <s v="N64"/>
    <n v="44.059387046295946"/>
    <n v="1.4482758620689655"/>
  </r>
  <r>
    <x v="2"/>
    <x v="0"/>
    <x v="2"/>
    <x v="0"/>
    <x v="0"/>
    <x v="2"/>
    <x v="2"/>
    <s v="201308-19-R-3-N75"/>
    <x v="2"/>
    <x v="1"/>
    <s v="N75"/>
    <n v="76.25663142628143"/>
    <n v="1.5625"/>
  </r>
  <r>
    <x v="2"/>
    <x v="0"/>
    <x v="2"/>
    <x v="0"/>
    <x v="0"/>
    <x v="2"/>
    <x v="2"/>
    <s v="201308-19-R-3-N79"/>
    <x v="2"/>
    <x v="1"/>
    <s v="N79"/>
    <n v="72.189611083546438"/>
    <n v="1.494199535962877"/>
  </r>
  <r>
    <x v="2"/>
    <x v="0"/>
    <x v="2"/>
    <x v="0"/>
    <x v="0"/>
    <x v="2"/>
    <x v="2"/>
    <s v="201308-19-R-3-NP17"/>
    <x v="2"/>
    <x v="2"/>
    <s v="NP17"/>
    <n v="94.897141330483592"/>
    <n v="1.5137614678899083"/>
  </r>
  <r>
    <x v="2"/>
    <x v="0"/>
    <x v="2"/>
    <x v="0"/>
    <x v="0"/>
    <x v="2"/>
    <x v="2"/>
    <s v="201308-19-R-3-NP36"/>
    <x v="2"/>
    <x v="2"/>
    <s v="NP36"/>
    <n v="76.256631426281416"/>
    <n v="1.3629032258064515"/>
  </r>
  <r>
    <x v="2"/>
    <x v="0"/>
    <x v="2"/>
    <x v="0"/>
    <x v="0"/>
    <x v="2"/>
    <x v="2"/>
    <s v="201308-19-R-3-NP41"/>
    <x v="2"/>
    <x v="2"/>
    <s v="NP41"/>
    <n v="53.888019541238897"/>
    <n v="1.2794376098418279"/>
  </r>
  <r>
    <x v="2"/>
    <x v="0"/>
    <x v="2"/>
    <x v="0"/>
    <x v="0"/>
    <x v="2"/>
    <x v="2"/>
    <s v="201308-19-R-3-NP51"/>
    <x v="2"/>
    <x v="2"/>
    <s v="NP51"/>
    <n v="59.310713331552236"/>
    <n v="1.2892561983471076"/>
  </r>
  <r>
    <x v="2"/>
    <x v="0"/>
    <x v="2"/>
    <x v="0"/>
    <x v="0"/>
    <x v="2"/>
    <x v="2"/>
    <s v="201308-19-R-3-NP79"/>
    <x v="2"/>
    <x v="2"/>
    <s v="NP79"/>
    <n v="71.172855997862698"/>
    <n v="1.3750000000000002"/>
  </r>
  <r>
    <x v="2"/>
    <x v="0"/>
    <x v="2"/>
    <x v="0"/>
    <x v="0"/>
    <x v="2"/>
    <x v="2"/>
    <s v="201308-19-R-3-P51"/>
    <x v="2"/>
    <x v="3"/>
    <s v="P51"/>
    <n v="3.7281019808404268"/>
    <n v="1.2037037037037037"/>
  </r>
  <r>
    <x v="2"/>
    <x v="0"/>
    <x v="2"/>
    <x v="0"/>
    <x v="0"/>
    <x v="2"/>
    <x v="2"/>
    <s v="201308-19-R-3-P78"/>
    <x v="2"/>
    <x v="3"/>
    <s v="P78"/>
    <n v="20.335101713675048"/>
    <n v="1.4081632653061225"/>
  </r>
  <r>
    <x v="2"/>
    <x v="0"/>
    <x v="2"/>
    <x v="0"/>
    <x v="0"/>
    <x v="2"/>
    <x v="2"/>
    <s v="201308-19-R-3-P79"/>
    <x v="2"/>
    <x v="3"/>
    <s v="P79"/>
    <n v="4.7448570665241778"/>
    <n v="1.3181818181818181"/>
  </r>
  <r>
    <x v="2"/>
    <x v="0"/>
    <x v="2"/>
    <x v="0"/>
    <x v="0"/>
    <x v="2"/>
    <x v="2"/>
    <s v="201308-19-R-3-P81"/>
    <x v="2"/>
    <x v="3"/>
    <s v="P81"/>
    <n v="5.4226937903133443"/>
    <n v="1.4"/>
  </r>
  <r>
    <x v="2"/>
    <x v="0"/>
    <x v="2"/>
    <x v="0"/>
    <x v="0"/>
    <x v="2"/>
    <x v="2"/>
    <s v="201308-19-R-3-P85"/>
    <x v="2"/>
    <x v="3"/>
    <s v="P85"/>
    <n v="6.1005305141025161"/>
    <n v="1.3673469387755102"/>
  </r>
  <r>
    <x v="3"/>
    <x v="1"/>
    <x v="3"/>
    <x v="1"/>
    <x v="1"/>
    <x v="3"/>
    <x v="3"/>
    <s v="201308-20-R-5-C77"/>
    <x v="3"/>
    <x v="0"/>
    <s v="C77"/>
    <n v="35.586427998931335"/>
    <n v="1.5965909090909089"/>
  </r>
  <r>
    <x v="3"/>
    <x v="1"/>
    <x v="3"/>
    <x v="1"/>
    <x v="1"/>
    <x v="3"/>
    <x v="3"/>
    <s v="201308-20-R-5-C87"/>
    <x v="3"/>
    <x v="0"/>
    <s v="C87"/>
    <n v="27.113468951566738"/>
    <n v="1.5797101449275364"/>
  </r>
  <r>
    <x v="3"/>
    <x v="1"/>
    <x v="3"/>
    <x v="1"/>
    <x v="1"/>
    <x v="3"/>
    <x v="3"/>
    <s v="201308-20-R-5-C91"/>
    <x v="3"/>
    <x v="0"/>
    <s v="C91"/>
    <n v="35.24750963703675"/>
    <n v="1.536082474226804"/>
  </r>
  <r>
    <x v="3"/>
    <x v="1"/>
    <x v="3"/>
    <x v="1"/>
    <x v="1"/>
    <x v="3"/>
    <x v="3"/>
    <s v="201308-20-R5-C92"/>
    <x v="3"/>
    <x v="0"/>
    <s v="C92"/>
    <n v="47.448570665241796"/>
    <n v="1.5283018867924529"/>
  </r>
  <r>
    <x v="3"/>
    <x v="1"/>
    <x v="3"/>
    <x v="1"/>
    <x v="1"/>
    <x v="3"/>
    <x v="3"/>
    <s v="201308-20-R-5-C96"/>
    <x v="3"/>
    <x v="0"/>
    <s v="C96"/>
    <n v="42.364795236823014"/>
    <n v="1.5208333333333333"/>
  </r>
  <r>
    <x v="3"/>
    <x v="1"/>
    <x v="3"/>
    <x v="1"/>
    <x v="1"/>
    <x v="3"/>
    <x v="3"/>
    <s v="201308-20-R-5-N40"/>
    <x v="3"/>
    <x v="1"/>
    <s v="N40"/>
    <n v="94.897141330483592"/>
    <n v="1.5436893203883497"/>
  </r>
  <r>
    <x v="3"/>
    <x v="1"/>
    <x v="3"/>
    <x v="1"/>
    <x v="1"/>
    <x v="3"/>
    <x v="3"/>
    <s v="201308-20-R-5-N48"/>
    <x v="3"/>
    <x v="1"/>
    <s v="N48"/>
    <n v="73.71474371207205"/>
    <n v="1.5541401273885349"/>
  </r>
  <r>
    <x v="3"/>
    <x v="1"/>
    <x v="3"/>
    <x v="1"/>
    <x v="1"/>
    <x v="3"/>
    <x v="3"/>
    <s v="201308-20-R-5-N54"/>
    <x v="3"/>
    <x v="1"/>
    <s v="N54"/>
    <n v="58.463417426815752"/>
    <n v="1.5307692307692307"/>
  </r>
  <r>
    <x v="3"/>
    <x v="1"/>
    <x v="3"/>
    <x v="1"/>
    <x v="1"/>
    <x v="3"/>
    <x v="3"/>
    <s v="201308-20-R-5-N65"/>
    <x v="3"/>
    <x v="1"/>
    <s v="N65"/>
    <n v="75.409335521544961"/>
    <n v="1.5816993464052285"/>
  </r>
  <r>
    <x v="3"/>
    <x v="1"/>
    <x v="3"/>
    <x v="1"/>
    <x v="1"/>
    <x v="3"/>
    <x v="3"/>
    <s v="201308-20-R-5-N73"/>
    <x v="3"/>
    <x v="1"/>
    <s v="N73"/>
    <n v="91.507957711537742"/>
    <n v="1.5346534653465347"/>
  </r>
  <r>
    <x v="3"/>
    <x v="1"/>
    <x v="3"/>
    <x v="1"/>
    <x v="1"/>
    <x v="3"/>
    <x v="3"/>
    <s v="201308-20-R-5-NP11"/>
    <x v="3"/>
    <x v="2"/>
    <s v="NP11"/>
    <n v="120.3160184725774"/>
    <n v="1.5035460992907803"/>
  </r>
  <r>
    <x v="3"/>
    <x v="1"/>
    <x v="3"/>
    <x v="1"/>
    <x v="1"/>
    <x v="3"/>
    <x v="3"/>
    <s v="201308-20-R-5-NP22"/>
    <x v="3"/>
    <x v="2"/>
    <s v="NP22"/>
    <n v="111.84305942521279"/>
    <n v="1.5196850393700787"/>
  </r>
  <r>
    <x v="3"/>
    <x v="1"/>
    <x v="3"/>
    <x v="1"/>
    <x v="1"/>
    <x v="3"/>
    <x v="3"/>
    <s v="201308-20-R-5-NP46"/>
    <x v="3"/>
    <x v="2"/>
    <s v="NP46"/>
    <n v="126.24708980573263"/>
    <n v="1.4822006472491911"/>
  </r>
  <r>
    <x v="3"/>
    <x v="1"/>
    <x v="3"/>
    <x v="1"/>
    <x v="1"/>
    <x v="3"/>
    <x v="3"/>
    <s v="201308-20-R5-NP48"/>
    <x v="3"/>
    <x v="2"/>
    <s v="NP48"/>
    <n v="83.034998664173131"/>
    <n v="1.4375"/>
  </r>
  <r>
    <x v="3"/>
    <x v="1"/>
    <x v="3"/>
    <x v="1"/>
    <x v="1"/>
    <x v="3"/>
    <x v="3"/>
    <s v="201308-20-R-5-NP54"/>
    <x v="3"/>
    <x v="2"/>
    <s v="NP54"/>
    <n v="93.202549521010667"/>
    <n v="1.5"/>
  </r>
  <r>
    <x v="3"/>
    <x v="1"/>
    <x v="3"/>
    <x v="1"/>
    <x v="1"/>
    <x v="3"/>
    <x v="3"/>
    <s v="201308-20-R-5-P14"/>
    <x v="3"/>
    <x v="3"/>
    <s v="P14"/>
    <n v="26.096713865882986"/>
    <n v="1.47239263803681"/>
  </r>
  <r>
    <x v="3"/>
    <x v="1"/>
    <x v="3"/>
    <x v="1"/>
    <x v="1"/>
    <x v="3"/>
    <x v="3"/>
    <s v="201308-20-R-5-P48"/>
    <x v="3"/>
    <x v="3"/>
    <s v="P48"/>
    <n v="28.808060761039645"/>
    <n v="1.4336734693877549"/>
  </r>
  <r>
    <x v="3"/>
    <x v="1"/>
    <x v="3"/>
    <x v="1"/>
    <x v="1"/>
    <x v="3"/>
    <x v="3"/>
    <s v="201308-20-R-5-P57"/>
    <x v="3"/>
    <x v="3"/>
    <s v="P57"/>
    <n v="30.502652570512566"/>
    <n v="1.4556962025316453"/>
  </r>
  <r>
    <x v="3"/>
    <x v="1"/>
    <x v="3"/>
    <x v="1"/>
    <x v="1"/>
    <x v="3"/>
    <x v="3"/>
    <s v="201308-20-R5-P69"/>
    <x v="3"/>
    <x v="3"/>
    <s v="P69"/>
    <n v="28.130224037250485"/>
    <n v="1.4129353233830846"/>
  </r>
  <r>
    <x v="3"/>
    <x v="1"/>
    <x v="3"/>
    <x v="1"/>
    <x v="1"/>
    <x v="3"/>
    <x v="3"/>
    <s v="201308-20-R5-P76"/>
    <x v="3"/>
    <x v="3"/>
    <s v="P76"/>
    <n v="38.975611617877192"/>
    <n v="1.5348837209302328"/>
  </r>
  <r>
    <x v="4"/>
    <x v="1"/>
    <x v="4"/>
    <x v="1"/>
    <x v="1"/>
    <x v="4"/>
    <x v="4"/>
    <s v="201308-20-R6-C80"/>
    <x v="4"/>
    <x v="0"/>
    <s v="C80"/>
    <n v="57.616121522079339"/>
    <n v="1.5230769230769234"/>
  </r>
  <r>
    <x v="4"/>
    <x v="1"/>
    <x v="4"/>
    <x v="1"/>
    <x v="1"/>
    <x v="4"/>
    <x v="4"/>
    <s v="201308-20-R6-C86"/>
    <x v="4"/>
    <x v="0"/>
    <s v="C86"/>
    <n v="45.753978855768871"/>
    <n v="1.5"/>
  </r>
  <r>
    <x v="4"/>
    <x v="1"/>
    <x v="4"/>
    <x v="1"/>
    <x v="1"/>
    <x v="4"/>
    <x v="4"/>
    <s v="201308-20-R6-C88"/>
    <x v="4"/>
    <x v="0"/>
    <s v="C88"/>
    <n v="27.452387313461312"/>
    <n v="1.5192307692307692"/>
  </r>
  <r>
    <x v="4"/>
    <x v="1"/>
    <x v="4"/>
    <x v="1"/>
    <x v="1"/>
    <x v="4"/>
    <x v="4"/>
    <s v="201308-20-R6-C89"/>
    <x v="4"/>
    <x v="0"/>
    <s v="C89"/>
    <n v="44.737223770085116"/>
    <n v="1.5038167938931297"/>
  </r>
  <r>
    <x v="4"/>
    <x v="1"/>
    <x v="4"/>
    <x v="1"/>
    <x v="1"/>
    <x v="4"/>
    <x v="4"/>
    <s v="201308-20-R6-C99"/>
    <x v="4"/>
    <x v="0"/>
    <s v="C99"/>
    <n v="62.699896950498079"/>
    <n v="1.596774193548387"/>
  </r>
  <r>
    <x v="4"/>
    <x v="1"/>
    <x v="4"/>
    <x v="1"/>
    <x v="1"/>
    <x v="4"/>
    <x v="4"/>
    <s v="201308-20-R6-N52"/>
    <x v="4"/>
    <x v="1"/>
    <s v="N52"/>
    <n v="106.75928399679398"/>
    <n v="1.5727272727272725"/>
  </r>
  <r>
    <x v="4"/>
    <x v="1"/>
    <x v="4"/>
    <x v="1"/>
    <x v="1"/>
    <x v="4"/>
    <x v="4"/>
    <s v="201308-20-R6-N59"/>
    <x v="4"/>
    <x v="1"/>
    <s v="N59"/>
    <n v="103.37010037784819"/>
    <n v="1.5648148148148149"/>
  </r>
  <r>
    <x v="4"/>
    <x v="1"/>
    <x v="4"/>
    <x v="1"/>
    <x v="1"/>
    <x v="4"/>
    <x v="4"/>
    <s v="201308-20-R6-N74"/>
    <x v="4"/>
    <x v="1"/>
    <s v="N74"/>
    <n v="106.75928399679405"/>
    <n v="1.5943396226415096"/>
  </r>
  <r>
    <x v="4"/>
    <x v="1"/>
    <x v="4"/>
    <x v="1"/>
    <x v="1"/>
    <x v="4"/>
    <x v="4"/>
    <s v="201308-20-R6-N86"/>
    <x v="4"/>
    <x v="1"/>
    <s v="N86"/>
    <n v="99.980916758902353"/>
    <n v="1.5784313725490198"/>
  </r>
  <r>
    <x v="4"/>
    <x v="1"/>
    <x v="4"/>
    <x v="1"/>
    <x v="1"/>
    <x v="4"/>
    <x v="4"/>
    <s v="201308-20-R6-NP50"/>
    <x v="4"/>
    <x v="2"/>
    <s v="NP50"/>
    <n v="174.54295637571084"/>
    <n v="1.5202020202020201"/>
  </r>
  <r>
    <x v="4"/>
    <x v="1"/>
    <x v="4"/>
    <x v="1"/>
    <x v="1"/>
    <x v="4"/>
    <x v="4"/>
    <s v="201308-20-R6-NP72"/>
    <x v="4"/>
    <x v="2"/>
    <s v="NP72"/>
    <n v="147.4294874241441"/>
    <n v="1.5304878048780488"/>
  </r>
  <r>
    <x v="4"/>
    <x v="1"/>
    <x v="4"/>
    <x v="1"/>
    <x v="1"/>
    <x v="4"/>
    <x v="4"/>
    <s v="201308-20-R6-NP75"/>
    <x v="4"/>
    <x v="2"/>
    <s v="NP75"/>
    <n v="215.21315980306096"/>
    <n v="1.508"/>
  </r>
  <r>
    <x v="4"/>
    <x v="1"/>
    <x v="4"/>
    <x v="1"/>
    <x v="1"/>
    <x v="4"/>
    <x v="4"/>
    <s v="201308-20-R6-NP76"/>
    <x v="4"/>
    <x v="2"/>
    <s v="NP76"/>
    <n v="188.09969085149427"/>
    <n v="1.5522388059701493"/>
  </r>
  <r>
    <x v="4"/>
    <x v="1"/>
    <x v="4"/>
    <x v="1"/>
    <x v="1"/>
    <x v="4"/>
    <x v="4"/>
    <s v="201308-20-R6-P61"/>
    <x v="4"/>
    <x v="3"/>
    <s v="P61"/>
    <n v="44.059387046295953"/>
    <n v="1.4727272727272727"/>
  </r>
  <r>
    <x v="4"/>
    <x v="1"/>
    <x v="4"/>
    <x v="1"/>
    <x v="1"/>
    <x v="4"/>
    <x v="4"/>
    <s v="201308-20-R6-P68"/>
    <x v="4"/>
    <x v="3"/>
    <s v="P68"/>
    <n v="47.448570665241768"/>
    <n v="1.4999999999999998"/>
  </r>
  <r>
    <x v="4"/>
    <x v="1"/>
    <x v="4"/>
    <x v="1"/>
    <x v="1"/>
    <x v="4"/>
    <x v="4"/>
    <s v="201308-20-R6-P84"/>
    <x v="4"/>
    <x v="3"/>
    <s v="P84"/>
    <n v="54.22693790313344"/>
    <n v="1.4705882352941175"/>
  </r>
  <r>
    <x v="4"/>
    <x v="1"/>
    <x v="4"/>
    <x v="1"/>
    <x v="1"/>
    <x v="4"/>
    <x v="4"/>
    <s v="201308-20-R6-P94"/>
    <x v="4"/>
    <x v="3"/>
    <s v="P94"/>
    <n v="59.310713331552236"/>
    <n v="1.5384615384615385"/>
  </r>
  <r>
    <x v="5"/>
    <x v="1"/>
    <x v="5"/>
    <x v="1"/>
    <x v="1"/>
    <x v="5"/>
    <x v="5"/>
    <s v="201308-20-R-7-C62"/>
    <x v="5"/>
    <x v="0"/>
    <s v="C62"/>
    <n v="71.172855997862698"/>
    <n v="1.446808510638298"/>
  </r>
  <r>
    <x v="5"/>
    <x v="1"/>
    <x v="5"/>
    <x v="1"/>
    <x v="1"/>
    <x v="5"/>
    <x v="5"/>
    <s v="201308-20-R-7-C64"/>
    <x v="5"/>
    <x v="0"/>
    <s v="C64"/>
    <n v="49.143162474714707"/>
    <n v="1.453125"/>
  </r>
  <r>
    <x v="5"/>
    <x v="1"/>
    <x v="5"/>
    <x v="1"/>
    <x v="1"/>
    <x v="5"/>
    <x v="5"/>
    <s v="201308-20-R-7-C65"/>
    <x v="5"/>
    <x v="0"/>
    <s v="C65"/>
    <n v="6.7783672378916844"/>
    <n v="1.2666666666666668"/>
  </r>
  <r>
    <x v="5"/>
    <x v="1"/>
    <x v="5"/>
    <x v="1"/>
    <x v="1"/>
    <x v="5"/>
    <x v="5"/>
    <s v="201308-20-R-7-C68"/>
    <x v="5"/>
    <x v="0"/>
    <s v="C68"/>
    <n v="74.053662073966649"/>
    <n v="1.3867256637168142"/>
  </r>
  <r>
    <x v="5"/>
    <x v="1"/>
    <x v="5"/>
    <x v="1"/>
    <x v="1"/>
    <x v="5"/>
    <x v="5"/>
    <s v="201308-20-R-7-C73"/>
    <x v="5"/>
    <x v="0"/>
    <s v="C73"/>
    <n v="61.005305141025168"/>
    <n v="1.48"/>
  </r>
  <r>
    <x v="5"/>
    <x v="1"/>
    <x v="5"/>
    <x v="1"/>
    <x v="1"/>
    <x v="5"/>
    <x v="5"/>
    <s v="201308-20-R-7-N26"/>
    <x v="5"/>
    <x v="1"/>
    <s v="N26"/>
    <n v="9.489714133048361"/>
    <n v="1.4179104477611943"/>
  </r>
  <r>
    <x v="5"/>
    <x v="1"/>
    <x v="5"/>
    <x v="1"/>
    <x v="1"/>
    <x v="5"/>
    <x v="5"/>
    <s v="201308-20-R-7-N42"/>
    <x v="5"/>
    <x v="1"/>
    <s v="N42"/>
    <n v="208.43479256516932"/>
    <n v="1.6059113300492613"/>
  </r>
  <r>
    <x v="5"/>
    <x v="1"/>
    <x v="5"/>
    <x v="1"/>
    <x v="1"/>
    <x v="5"/>
    <x v="5"/>
    <s v="201308-20-R-7-N47"/>
    <x v="5"/>
    <x v="1"/>
    <s v="N47"/>
    <n v="5.0837754284187602"/>
    <n v="1.333333333333333"/>
  </r>
  <r>
    <x v="5"/>
    <x v="1"/>
    <x v="5"/>
    <x v="1"/>
    <x v="1"/>
    <x v="5"/>
    <x v="5"/>
    <s v="201308-20-R-7-N5"/>
    <x v="5"/>
    <x v="1"/>
    <s v="N5"/>
    <n v="310.11030113354451"/>
    <n v="1.6224489795918366"/>
  </r>
  <r>
    <x v="5"/>
    <x v="1"/>
    <x v="5"/>
    <x v="1"/>
    <x v="1"/>
    <x v="5"/>
    <x v="5"/>
    <s v="201308-20-R-7-N66"/>
    <x v="5"/>
    <x v="1"/>
    <s v="N66"/>
    <n v="47.448570665241782"/>
    <n v="1.6511627906976745"/>
  </r>
  <r>
    <x v="5"/>
    <x v="1"/>
    <x v="5"/>
    <x v="1"/>
    <x v="1"/>
    <x v="5"/>
    <x v="5"/>
    <s v="201308-20-R-7-NP28"/>
    <x v="5"/>
    <x v="2"/>
    <s v="NP28"/>
    <n v="266.05091408724866"/>
    <n v="1.5147540983606558"/>
  </r>
  <r>
    <x v="5"/>
    <x v="1"/>
    <x v="5"/>
    <x v="1"/>
    <x v="1"/>
    <x v="5"/>
    <x v="5"/>
    <s v="201308-20-R-7-NP85"/>
    <x v="5"/>
    <x v="2"/>
    <s v="NP85"/>
    <n v="67.783672378916819"/>
    <n v="1.5"/>
  </r>
  <r>
    <x v="5"/>
    <x v="1"/>
    <x v="5"/>
    <x v="1"/>
    <x v="1"/>
    <x v="5"/>
    <x v="5"/>
    <s v="201308-20-R-7-NP87"/>
    <x v="5"/>
    <x v="2"/>
    <s v="NP87"/>
    <n v="189.79428266096713"/>
    <n v="1.4194756554307115"/>
  </r>
  <r>
    <x v="5"/>
    <x v="1"/>
    <x v="5"/>
    <x v="1"/>
    <x v="1"/>
    <x v="5"/>
    <x v="5"/>
    <s v="201308-20-R-7-NP89"/>
    <x v="5"/>
    <x v="2"/>
    <s v="NP89"/>
    <n v="150.81867104309001"/>
    <n v="1.478494623655914"/>
  </r>
  <r>
    <x v="5"/>
    <x v="1"/>
    <x v="5"/>
    <x v="1"/>
    <x v="1"/>
    <x v="5"/>
    <x v="5"/>
    <s v="201308-20-R-7-NP94"/>
    <x v="5"/>
    <x v="2"/>
    <s v="NP94"/>
    <n v="113.53765123468571"/>
    <n v="1.4652777777777779"/>
  </r>
  <r>
    <x v="5"/>
    <x v="1"/>
    <x v="5"/>
    <x v="1"/>
    <x v="1"/>
    <x v="5"/>
    <x v="5"/>
    <s v="201308-20-R-7-P49"/>
    <x v="5"/>
    <x v="3"/>
    <s v="P49"/>
    <n v="5.7616121522079311"/>
    <n v="1.2073170731707317"/>
  </r>
  <r>
    <x v="5"/>
    <x v="1"/>
    <x v="5"/>
    <x v="1"/>
    <x v="1"/>
    <x v="5"/>
    <x v="5"/>
    <s v="201308-20-R-7-P56"/>
    <x v="5"/>
    <x v="3"/>
    <s v="P56"/>
    <n v="33.891836189458402"/>
    <n v="1.3636363636363633"/>
  </r>
  <r>
    <x v="5"/>
    <x v="1"/>
    <x v="5"/>
    <x v="1"/>
    <x v="1"/>
    <x v="5"/>
    <x v="5"/>
    <s v="201308-20-R-7-P72"/>
    <x v="5"/>
    <x v="3"/>
    <s v="P72"/>
    <n v="7.1172855997862694"/>
    <n v="1.2592592592592593"/>
  </r>
  <r>
    <x v="5"/>
    <x v="1"/>
    <x v="5"/>
    <x v="1"/>
    <x v="1"/>
    <x v="5"/>
    <x v="5"/>
    <s v="201308-20-R-7-P93"/>
    <x v="5"/>
    <x v="3"/>
    <s v="P93"/>
    <n v="66.089080569443922"/>
    <n v="1.4588235294117649"/>
  </r>
  <r>
    <x v="5"/>
    <x v="1"/>
    <x v="5"/>
    <x v="1"/>
    <x v="1"/>
    <x v="5"/>
    <x v="5"/>
    <s v="201308-20-R-7-P95"/>
    <x v="5"/>
    <x v="3"/>
    <s v="P95"/>
    <n v="67.783672378916876"/>
    <n v="1.4081632653061227"/>
  </r>
  <r>
    <x v="6"/>
    <x v="1"/>
    <x v="6"/>
    <x v="1"/>
    <x v="1"/>
    <x v="6"/>
    <x v="6"/>
    <s v="201308-20-R-8-C67"/>
    <x v="6"/>
    <x v="0"/>
    <s v="C67"/>
    <n v="316.04137246669967"/>
    <n v="1.4610630407911001"/>
  </r>
  <r>
    <x v="6"/>
    <x v="1"/>
    <x v="6"/>
    <x v="1"/>
    <x v="1"/>
    <x v="6"/>
    <x v="6"/>
    <s v="201308-20-R-8-C71"/>
    <x v="6"/>
    <x v="0"/>
    <s v="C71"/>
    <n v="61.005305141025111"/>
    <n v="1.3599999999999997"/>
  </r>
  <r>
    <x v="6"/>
    <x v="1"/>
    <x v="6"/>
    <x v="1"/>
    <x v="1"/>
    <x v="6"/>
    <x v="6"/>
    <s v="201308-20-R-8-C79"/>
    <x v="6"/>
    <x v="0"/>
    <s v="C79"/>
    <n v="179.62673180412955"/>
    <n v="1.4549356223175964"/>
  </r>
  <r>
    <x v="6"/>
    <x v="1"/>
    <x v="6"/>
    <x v="1"/>
    <x v="1"/>
    <x v="6"/>
    <x v="6"/>
    <s v="201308-20-R-8-C81"/>
    <x v="6"/>
    <x v="0"/>
    <s v="C81"/>
    <n v="313.49948475249028"/>
    <n v="1.4322429906542054"/>
  </r>
  <r>
    <x v="6"/>
    <x v="1"/>
    <x v="6"/>
    <x v="1"/>
    <x v="1"/>
    <x v="6"/>
    <x v="6"/>
    <s v="201308-20-R-8-C84"/>
    <x v="6"/>
    <x v="0"/>
    <s v="C84"/>
    <n v="363.48994313194157"/>
    <n v="1.4663043478260871"/>
  </r>
  <r>
    <x v="6"/>
    <x v="1"/>
    <x v="6"/>
    <x v="1"/>
    <x v="1"/>
    <x v="6"/>
    <x v="6"/>
    <s v="201308-20-R-8-N25"/>
    <x v="6"/>
    <x v="1"/>
    <s v="N25"/>
    <n v="321.97244379985489"/>
    <n v="1.4387990762124709"/>
  </r>
  <r>
    <x v="6"/>
    <x v="1"/>
    <x v="6"/>
    <x v="1"/>
    <x v="1"/>
    <x v="6"/>
    <x v="6"/>
    <s v="201308-20-R-8-N28"/>
    <x v="6"/>
    <x v="1"/>
    <s v="N28"/>
    <n v="152.51326285256286"/>
    <n v="1.5806451612903225"/>
  </r>
  <r>
    <x v="6"/>
    <x v="1"/>
    <x v="6"/>
    <x v="1"/>
    <x v="1"/>
    <x v="6"/>
    <x v="6"/>
    <s v="201308-20-R-8-N62"/>
    <x v="6"/>
    <x v="1"/>
    <s v="N62"/>
    <n v="227.07530246937142"/>
    <n v="1.5173745173745175"/>
  </r>
  <r>
    <x v="6"/>
    <x v="1"/>
    <x v="6"/>
    <x v="1"/>
    <x v="1"/>
    <x v="6"/>
    <x v="6"/>
    <s v="201308-20-R-8-N81"/>
    <x v="6"/>
    <x v="1"/>
    <s v="N81"/>
    <n v="169.45918094729208"/>
    <n v="1.45662100456621"/>
  </r>
  <r>
    <x v="6"/>
    <x v="1"/>
    <x v="6"/>
    <x v="1"/>
    <x v="1"/>
    <x v="6"/>
    <x v="6"/>
    <s v="201308-20-R-8-N84"/>
    <x v="6"/>
    <x v="1"/>
    <s v="N84"/>
    <n v="172.84836456623796"/>
    <n v="1.5074626865671643"/>
  </r>
  <r>
    <x v="6"/>
    <x v="1"/>
    <x v="6"/>
    <x v="1"/>
    <x v="1"/>
    <x v="6"/>
    <x v="6"/>
    <s v="201308-20-R-8-NP1"/>
    <x v="6"/>
    <x v="2"/>
    <s v="NP1"/>
    <n v="288.08060761039661"/>
    <n v="1.4683195592286502"/>
  </r>
  <r>
    <x v="6"/>
    <x v="1"/>
    <x v="6"/>
    <x v="1"/>
    <x v="1"/>
    <x v="6"/>
    <x v="6"/>
    <s v="201308-20-R-8-NP37"/>
    <x v="6"/>
    <x v="2"/>
    <s v="NP37"/>
    <n v="324.51433151406428"/>
    <n v="1.5113484646194926"/>
  </r>
  <r>
    <x v="6"/>
    <x v="1"/>
    <x v="6"/>
    <x v="1"/>
    <x v="1"/>
    <x v="6"/>
    <x v="6"/>
    <s v="201308-20-R-8-NP43"/>
    <x v="6"/>
    <x v="2"/>
    <s v="NP43"/>
    <n v="266.05091408724866"/>
    <n v="1.453757225433526"/>
  </r>
  <r>
    <x v="6"/>
    <x v="1"/>
    <x v="6"/>
    <x v="1"/>
    <x v="1"/>
    <x v="6"/>
    <x v="6"/>
    <s v="201308-20-R-8-NP52"/>
    <x v="6"/>
    <x v="2"/>
    <s v="NP52"/>
    <n v="83.034998664173102"/>
    <n v="1.3798449612403099"/>
  </r>
  <r>
    <x v="6"/>
    <x v="1"/>
    <x v="6"/>
    <x v="1"/>
    <x v="1"/>
    <x v="6"/>
    <x v="6"/>
    <s v="201308-20-R-8-NP8"/>
    <x v="6"/>
    <x v="2"/>
    <s v="NP8"/>
    <n v="220.29693523147975"/>
    <n v="1.4593639575971733"/>
  </r>
  <r>
    <x v="6"/>
    <x v="1"/>
    <x v="6"/>
    <x v="1"/>
    <x v="1"/>
    <x v="6"/>
    <x v="6"/>
    <s v="201308-20-R-8-P66"/>
    <x v="6"/>
    <x v="3"/>
    <s v="P66"/>
    <n v="108.45387580626699"/>
    <n v="1.3950617283950619"/>
  </r>
  <r>
    <x v="6"/>
    <x v="1"/>
    <x v="6"/>
    <x v="1"/>
    <x v="1"/>
    <x v="6"/>
    <x v="6"/>
    <s v="201308-20-R-8-P77"/>
    <x v="6"/>
    <x v="3"/>
    <s v="P77"/>
    <n v="98.286324949429414"/>
    <n v="1.408450704225352"/>
  </r>
  <r>
    <x v="6"/>
    <x v="1"/>
    <x v="6"/>
    <x v="1"/>
    <x v="1"/>
    <x v="6"/>
    <x v="6"/>
    <s v="201308-20-R-8-P97"/>
    <x v="6"/>
    <x v="3"/>
    <s v="P97"/>
    <n v="125.39979390099617"/>
    <n v="1.4277456647398845"/>
  </r>
  <r>
    <x v="6"/>
    <x v="1"/>
    <x v="6"/>
    <x v="1"/>
    <x v="1"/>
    <x v="6"/>
    <x v="6"/>
    <s v="201308-20-R-8-P98"/>
    <x v="6"/>
    <x v="3"/>
    <s v="P98"/>
    <n v="103.37010037784817"/>
    <n v="1.3505747126436782"/>
  </r>
  <r>
    <x v="6"/>
    <x v="1"/>
    <x v="6"/>
    <x v="1"/>
    <x v="1"/>
    <x v="6"/>
    <x v="6"/>
    <s v="201308-20-R-8-P99"/>
    <x v="6"/>
    <x v="3"/>
    <s v="P99"/>
    <n v="145.73489561467125"/>
    <n v="1.3399209486166008"/>
  </r>
  <r>
    <x v="7"/>
    <x v="2"/>
    <x v="7"/>
    <x v="2"/>
    <x v="2"/>
    <x v="7"/>
    <x v="7"/>
    <s v="201308-21-R-9-C11"/>
    <x v="7"/>
    <x v="0"/>
    <s v="C11"/>
    <n v="28.808060761039663"/>
    <n v="1.2777777777777779"/>
  </r>
  <r>
    <x v="7"/>
    <x v="2"/>
    <x v="7"/>
    <x v="2"/>
    <x v="2"/>
    <x v="7"/>
    <x v="7"/>
    <s v="201308-21-R-9-C14"/>
    <x v="7"/>
    <x v="0"/>
    <s v="C14"/>
    <n v="18.301591542307541"/>
    <n v="1.2827225130890052"/>
  </r>
  <r>
    <x v="7"/>
    <x v="2"/>
    <x v="7"/>
    <x v="2"/>
    <x v="2"/>
    <x v="7"/>
    <x v="7"/>
    <s v="201308-21-R-9-C20"/>
    <x v="7"/>
    <x v="0"/>
    <s v="C20"/>
    <n v="12.878897751994209"/>
    <n v="1.1283783783783785"/>
  </r>
  <r>
    <x v="7"/>
    <x v="2"/>
    <x v="7"/>
    <x v="2"/>
    <x v="2"/>
    <x v="7"/>
    <x v="7"/>
    <s v="201308-21-R-9-C22"/>
    <x v="7"/>
    <x v="0"/>
    <s v="C22"/>
    <n v="20.335101713675048"/>
    <n v="1.3243243243243243"/>
  </r>
  <r>
    <x v="7"/>
    <x v="2"/>
    <x v="7"/>
    <x v="2"/>
    <x v="2"/>
    <x v="7"/>
    <x v="7"/>
    <s v="201308-21-R-9-C7"/>
    <x v="7"/>
    <x v="0"/>
    <s v="C7"/>
    <n v="38.975611617877178"/>
    <n v="1.2926208651399491"/>
  </r>
  <r>
    <x v="7"/>
    <x v="2"/>
    <x v="7"/>
    <x v="2"/>
    <x v="2"/>
    <x v="7"/>
    <x v="7"/>
    <s v="201308-21-R-9-N21"/>
    <x v="7"/>
    <x v="1"/>
    <s v="N21"/>
    <n v="21.690775161253388"/>
    <n v="1.4383561643835616"/>
  </r>
  <r>
    <x v="7"/>
    <x v="2"/>
    <x v="7"/>
    <x v="2"/>
    <x v="2"/>
    <x v="7"/>
    <x v="7"/>
    <s v="201308-21-R-9-N32"/>
    <x v="7"/>
    <x v="1"/>
    <s v="N32"/>
    <n v="12.539979390099617"/>
    <n v="1.2936507936507937"/>
  </r>
  <r>
    <x v="7"/>
    <x v="2"/>
    <x v="7"/>
    <x v="2"/>
    <x v="2"/>
    <x v="7"/>
    <x v="7"/>
    <s v="201308-21-R-9-N37"/>
    <x v="7"/>
    <x v="1"/>
    <s v="N37"/>
    <n v="24.063203694515476"/>
    <n v="1.5"/>
  </r>
  <r>
    <x v="7"/>
    <x v="2"/>
    <x v="7"/>
    <x v="2"/>
    <x v="2"/>
    <x v="7"/>
    <x v="7"/>
    <s v="201308-21-R-9-N46"/>
    <x v="7"/>
    <x v="1"/>
    <s v="N46"/>
    <n v="22.029693523147973"/>
    <n v="1.4482758620689655"/>
  </r>
  <r>
    <x v="7"/>
    <x v="2"/>
    <x v="7"/>
    <x v="2"/>
    <x v="2"/>
    <x v="7"/>
    <x v="7"/>
    <s v="201308-21-R-9-N96"/>
    <x v="7"/>
    <x v="1"/>
    <s v="N96"/>
    <n v="21.690775161253388"/>
    <n v="1.4413793103448276"/>
  </r>
  <r>
    <x v="7"/>
    <x v="2"/>
    <x v="7"/>
    <x v="2"/>
    <x v="2"/>
    <x v="7"/>
    <x v="7"/>
    <s v="201308-21-R-9-NP12"/>
    <x v="7"/>
    <x v="2"/>
    <s v="NP12"/>
    <n v="33.891836189458409"/>
    <n v="1.3703703703703702"/>
  </r>
  <r>
    <x v="7"/>
    <x v="2"/>
    <x v="7"/>
    <x v="2"/>
    <x v="2"/>
    <x v="7"/>
    <x v="7"/>
    <s v="201308-21-R-9-NP25"/>
    <x v="7"/>
    <x v="2"/>
    <s v="NP25"/>
    <n v="27.11346895156672"/>
    <n v="1.3088803088803087"/>
  </r>
  <r>
    <x v="7"/>
    <x v="2"/>
    <x v="7"/>
    <x v="2"/>
    <x v="2"/>
    <x v="7"/>
    <x v="7"/>
    <s v="201308-21-R-9-NP60"/>
    <x v="7"/>
    <x v="2"/>
    <s v="NP60"/>
    <n v="41.686958513033851"/>
    <n v="1.4522058823529411"/>
  </r>
  <r>
    <x v="7"/>
    <x v="2"/>
    <x v="7"/>
    <x v="2"/>
    <x v="2"/>
    <x v="7"/>
    <x v="7"/>
    <s v="201308-21-R-9-NP79"/>
    <x v="7"/>
    <x v="2"/>
    <s v="NP79"/>
    <n v="31.180489294301733"/>
    <n v="1.2787878787878786"/>
  </r>
  <r>
    <x v="7"/>
    <x v="2"/>
    <x v="7"/>
    <x v="2"/>
    <x v="2"/>
    <x v="7"/>
    <x v="7"/>
    <s v="201308-21-R-9-NP80"/>
    <x v="7"/>
    <x v="2"/>
    <s v="NP80"/>
    <n v="23.385366970726309"/>
    <n v="1.3898305084745763"/>
  </r>
  <r>
    <x v="7"/>
    <x v="2"/>
    <x v="7"/>
    <x v="2"/>
    <x v="2"/>
    <x v="7"/>
    <x v="7"/>
    <s v="201308-21-R-9-P31"/>
    <x v="7"/>
    <x v="3"/>
    <s v="P31"/>
    <n v="29.146979122934226"/>
    <n v="1.3385826771653542"/>
  </r>
  <r>
    <x v="7"/>
    <x v="2"/>
    <x v="7"/>
    <x v="2"/>
    <x v="2"/>
    <x v="7"/>
    <x v="7"/>
    <s v="201308-21-R-9-P33"/>
    <x v="7"/>
    <x v="3"/>
    <s v="P33"/>
    <n v="17.623754818518375"/>
    <n v="1.2015503875968991"/>
  </r>
  <r>
    <x v="7"/>
    <x v="2"/>
    <x v="7"/>
    <x v="2"/>
    <x v="2"/>
    <x v="7"/>
    <x v="7"/>
    <s v="201308-21-R-9-P34"/>
    <x v="7"/>
    <x v="3"/>
    <s v="P34"/>
    <n v="12.539979390099617"/>
    <n v="1.2534246575342467"/>
  </r>
  <r>
    <x v="7"/>
    <x v="2"/>
    <x v="7"/>
    <x v="2"/>
    <x v="2"/>
    <x v="7"/>
    <x v="7"/>
    <s v="201308-21-R-9-P43"/>
    <x v="7"/>
    <x v="3"/>
    <s v="P43"/>
    <n v="34.908591275142165"/>
    <n v="1.3444816053511706"/>
  </r>
  <r>
    <x v="7"/>
    <x v="2"/>
    <x v="7"/>
    <x v="2"/>
    <x v="2"/>
    <x v="7"/>
    <x v="7"/>
    <s v="201308-21-R-9-P44"/>
    <x v="7"/>
    <x v="3"/>
    <s v="P44"/>
    <n v="21.012938437464229"/>
    <n v="1.3163265306122451"/>
  </r>
  <r>
    <x v="8"/>
    <x v="2"/>
    <x v="8"/>
    <x v="2"/>
    <x v="2"/>
    <x v="8"/>
    <x v="8"/>
    <s v="201308-21-R10-C24"/>
    <x v="8"/>
    <x v="0"/>
    <s v="C24"/>
    <n v="12.539979390099617"/>
    <n v="1.25"/>
  </r>
  <r>
    <x v="8"/>
    <x v="2"/>
    <x v="8"/>
    <x v="2"/>
    <x v="2"/>
    <x v="8"/>
    <x v="8"/>
    <s v="201308-21-R10-C66"/>
    <x v="8"/>
    <x v="0"/>
    <s v="C66"/>
    <n v="41.009121789244702"/>
    <n v="1.3548387096774195"/>
  </r>
  <r>
    <x v="8"/>
    <x v="2"/>
    <x v="8"/>
    <x v="2"/>
    <x v="2"/>
    <x v="8"/>
    <x v="8"/>
    <s v="201308-21-R10-C75"/>
    <x v="8"/>
    <x v="0"/>
    <s v="C75"/>
    <n v="12.878897751994201"/>
    <n v="1.240506329113924"/>
  </r>
  <r>
    <x v="8"/>
    <x v="2"/>
    <x v="8"/>
    <x v="2"/>
    <x v="2"/>
    <x v="8"/>
    <x v="8"/>
    <s v="201308-21-R10-N61"/>
    <x v="8"/>
    <x v="1"/>
    <s v="N61"/>
    <n v="42.025876874928436"/>
    <n v="1.5344827586206897"/>
  </r>
  <r>
    <x v="8"/>
    <x v="2"/>
    <x v="8"/>
    <x v="2"/>
    <x v="2"/>
    <x v="8"/>
    <x v="8"/>
    <s v="201308-21-R10-N92"/>
    <x v="8"/>
    <x v="1"/>
    <s v="N92"/>
    <n v="164.37540551887332"/>
    <n v="1.4898989898989901"/>
  </r>
  <r>
    <x v="8"/>
    <x v="2"/>
    <x v="8"/>
    <x v="2"/>
    <x v="2"/>
    <x v="8"/>
    <x v="8"/>
    <s v="201308-21-R10-N92"/>
    <x v="8"/>
    <x v="1"/>
    <s v="N92"/>
    <n v="35.24750963703675"/>
    <n v="1.1688311688311688"/>
  </r>
  <r>
    <x v="8"/>
    <x v="2"/>
    <x v="8"/>
    <x v="2"/>
    <x v="2"/>
    <x v="8"/>
    <x v="8"/>
    <s v="201308-21-R10-NP20"/>
    <x v="8"/>
    <x v="2"/>
    <s v="NP20"/>
    <n v="344.00213732300307"/>
    <n v="1.3524305555555558"/>
  </r>
  <r>
    <x v="8"/>
    <x v="2"/>
    <x v="8"/>
    <x v="2"/>
    <x v="2"/>
    <x v="8"/>
    <x v="8"/>
    <s v="201308-21-R10-NP59"/>
    <x v="8"/>
    <x v="2"/>
    <s v="NP59"/>
    <n v="127.09438571046906"/>
    <n v="1.3676470588235294"/>
  </r>
  <r>
    <x v="8"/>
    <x v="2"/>
    <x v="8"/>
    <x v="2"/>
    <x v="2"/>
    <x v="8"/>
    <x v="8"/>
    <s v="201308-21-R10-NP92"/>
    <x v="8"/>
    <x v="2"/>
    <s v="NP92"/>
    <n v="154.2078546620358"/>
    <n v="1.4026548672566372"/>
  </r>
  <r>
    <x v="8"/>
    <x v="2"/>
    <x v="8"/>
    <x v="2"/>
    <x v="2"/>
    <x v="8"/>
    <x v="8"/>
    <s v="201308-21-R10-P17"/>
    <x v="8"/>
    <x v="3"/>
    <s v="P17"/>
    <n v="64.394488759970983"/>
    <n v="1.3682170542635659"/>
  </r>
  <r>
    <x v="8"/>
    <x v="2"/>
    <x v="8"/>
    <x v="2"/>
    <x v="2"/>
    <x v="8"/>
    <x v="8"/>
    <s v="201308-23-R-10-C10"/>
    <x v="8"/>
    <x v="0"/>
    <s v="C10"/>
    <n v="60.327468417235963"/>
    <n v="1.353174603174603"/>
  </r>
  <r>
    <x v="9"/>
    <x v="2"/>
    <x v="9"/>
    <x v="2"/>
    <x v="2"/>
    <x v="9"/>
    <x v="9"/>
    <s v="201308-21-R-11-C17"/>
    <x v="9"/>
    <x v="0"/>
    <s v="C17"/>
    <n v="11.523224304415862"/>
    <n v="1.2377622377622377"/>
  </r>
  <r>
    <x v="9"/>
    <x v="2"/>
    <x v="9"/>
    <x v="2"/>
    <x v="2"/>
    <x v="9"/>
    <x v="9"/>
    <s v="201308-21-R-11-C39"/>
    <x v="9"/>
    <x v="0"/>
    <s v="C39"/>
    <n v="4.9143162474714659"/>
    <n v="1.0929487179487178"/>
  </r>
  <r>
    <x v="9"/>
    <x v="2"/>
    <x v="9"/>
    <x v="2"/>
    <x v="2"/>
    <x v="9"/>
    <x v="9"/>
    <s v="201308-21-R-11-C40"/>
    <x v="9"/>
    <x v="0"/>
    <s v="C40"/>
    <n v="6.1005305141025161"/>
    <n v="1.202247191011236"/>
  </r>
  <r>
    <x v="9"/>
    <x v="2"/>
    <x v="9"/>
    <x v="2"/>
    <x v="2"/>
    <x v="9"/>
    <x v="9"/>
    <s v="201308-21-R-11-C43"/>
    <x v="9"/>
    <x v="0"/>
    <s v="C43"/>
    <n v="8.8118774092591821"/>
    <n v="1.2280701754385963"/>
  </r>
  <r>
    <x v="9"/>
    <x v="2"/>
    <x v="9"/>
    <x v="2"/>
    <x v="2"/>
    <x v="9"/>
    <x v="9"/>
    <s v="201308-21-R-11-C85"/>
    <x v="9"/>
    <x v="0"/>
    <s v="C85"/>
    <n v="4.7448570665241778"/>
    <n v="1.1772151898734178"/>
  </r>
  <r>
    <x v="9"/>
    <x v="2"/>
    <x v="9"/>
    <x v="2"/>
    <x v="2"/>
    <x v="9"/>
    <x v="9"/>
    <s v="201308-21-R-11-N39"/>
    <x v="9"/>
    <x v="1"/>
    <s v="N39"/>
    <n v="19.487805808938589"/>
    <n v="1.1693667157584684"/>
  </r>
  <r>
    <x v="9"/>
    <x v="2"/>
    <x v="9"/>
    <x v="2"/>
    <x v="2"/>
    <x v="9"/>
    <x v="9"/>
    <s v="201308-21-R-11-N60"/>
    <x v="9"/>
    <x v="1"/>
    <s v="N60"/>
    <n v="25.418877142093816"/>
    <n v="1.267857142857143"/>
  </r>
  <r>
    <x v="9"/>
    <x v="2"/>
    <x v="9"/>
    <x v="2"/>
    <x v="2"/>
    <x v="9"/>
    <x v="9"/>
    <s v="201308-21-R-11-N77"/>
    <x v="9"/>
    <x v="1"/>
    <s v="N77"/>
    <n v="30.502652570512563"/>
    <n v="1.338345864661654"/>
  </r>
  <r>
    <x v="9"/>
    <x v="2"/>
    <x v="9"/>
    <x v="2"/>
    <x v="2"/>
    <x v="9"/>
    <x v="9"/>
    <s v="201308-21-R-11-N82"/>
    <x v="9"/>
    <x v="1"/>
    <s v="N82"/>
    <n v="19.657264989885881"/>
    <n v="1.1952861952861953"/>
  </r>
  <r>
    <x v="9"/>
    <x v="2"/>
    <x v="9"/>
    <x v="2"/>
    <x v="2"/>
    <x v="9"/>
    <x v="9"/>
    <s v="201308-21-R-11-N90"/>
    <x v="9"/>
    <x v="1"/>
    <s v="N90"/>
    <n v="28.808060761039645"/>
    <n v="1.3219696969696968"/>
  </r>
  <r>
    <x v="9"/>
    <x v="2"/>
    <x v="9"/>
    <x v="2"/>
    <x v="2"/>
    <x v="9"/>
    <x v="9"/>
    <s v="201308-21-R-11-NP100"/>
    <x v="9"/>
    <x v="2"/>
    <s v="NP100"/>
    <n v="45.076142131979694"/>
    <n v="1.2148626817447497"/>
  </r>
  <r>
    <x v="9"/>
    <x v="2"/>
    <x v="9"/>
    <x v="2"/>
    <x v="2"/>
    <x v="9"/>
    <x v="9"/>
    <s v="201308-21-R11-NP24"/>
    <x v="9"/>
    <x v="2"/>
    <s v="NP24"/>
    <n v="33.213999465669247"/>
    <n v="1.4666666666666668"/>
  </r>
  <r>
    <x v="9"/>
    <x v="2"/>
    <x v="9"/>
    <x v="2"/>
    <x v="2"/>
    <x v="9"/>
    <x v="9"/>
    <s v="201308-21-R11-NP70"/>
    <x v="9"/>
    <x v="2"/>
    <s v="NP70"/>
    <n v="32.875081103774662"/>
    <n v="1.4409090909090909"/>
  </r>
  <r>
    <x v="9"/>
    <x v="2"/>
    <x v="9"/>
    <x v="2"/>
    <x v="2"/>
    <x v="9"/>
    <x v="9"/>
    <s v="201308-21-R-11-NP83"/>
    <x v="9"/>
    <x v="2"/>
    <s v="NP83"/>
    <n v="91.507957711537756"/>
    <n v="1.3157894736842106"/>
  </r>
  <r>
    <x v="9"/>
    <x v="2"/>
    <x v="9"/>
    <x v="2"/>
    <x v="2"/>
    <x v="9"/>
    <x v="9"/>
    <s v="201308-21-R-11-NP98"/>
    <x v="9"/>
    <x v="2"/>
    <s v="NP98"/>
    <n v="59.310713331552236"/>
    <n v="1.2447552447552448"/>
  </r>
  <r>
    <x v="9"/>
    <x v="2"/>
    <x v="9"/>
    <x v="2"/>
    <x v="2"/>
    <x v="9"/>
    <x v="9"/>
    <s v="201308-21-R-11-P11"/>
    <x v="9"/>
    <x v="3"/>
    <s v="P11"/>
    <n v="36.264264722720498"/>
    <n v="1.4115384615384614"/>
  </r>
  <r>
    <x v="9"/>
    <x v="2"/>
    <x v="9"/>
    <x v="2"/>
    <x v="2"/>
    <x v="9"/>
    <x v="9"/>
    <s v="201308-21-R-11-P13"/>
    <x v="9"/>
    <x v="3"/>
    <s v="P13"/>
    <n v="9.8286324949429407"/>
    <n v="1.1790123456790123"/>
  </r>
  <r>
    <x v="9"/>
    <x v="2"/>
    <x v="9"/>
    <x v="2"/>
    <x v="2"/>
    <x v="9"/>
    <x v="9"/>
    <s v="201308-21-R-11-P2"/>
    <x v="9"/>
    <x v="3"/>
    <s v="P2"/>
    <n v="16.77645891378193"/>
    <n v="1.1267605633802817"/>
  </r>
  <r>
    <x v="9"/>
    <x v="2"/>
    <x v="9"/>
    <x v="2"/>
    <x v="2"/>
    <x v="9"/>
    <x v="9"/>
    <s v="201308-21-R-11-P36"/>
    <x v="9"/>
    <x v="3"/>
    <s v="P36"/>
    <n v="29.146979122934226"/>
    <n v="1.2679127725856696"/>
  </r>
  <r>
    <x v="9"/>
    <x v="2"/>
    <x v="9"/>
    <x v="2"/>
    <x v="2"/>
    <x v="9"/>
    <x v="9"/>
    <s v="201308-21-R-11-P5"/>
    <x v="9"/>
    <x v="3"/>
    <s v="P5"/>
    <n v="5.7616121522079311"/>
    <n v="1.1808510638297873"/>
  </r>
  <r>
    <x v="10"/>
    <x v="3"/>
    <x v="10"/>
    <x v="3"/>
    <x v="3"/>
    <x v="10"/>
    <x v="10"/>
    <s v="201308-22-R-12-C30"/>
    <x v="10"/>
    <x v="0"/>
    <s v="C30"/>
    <n v="5.422693790313347"/>
    <n v="1.1616161616161615"/>
  </r>
  <r>
    <x v="10"/>
    <x v="3"/>
    <x v="10"/>
    <x v="3"/>
    <x v="3"/>
    <x v="10"/>
    <x v="10"/>
    <s v="201308-22-R12-C34"/>
    <x v="10"/>
    <x v="0"/>
    <s v="C34"/>
    <n v="7.7951223235754385"/>
    <n v="1.2674418604651163"/>
  </r>
  <r>
    <x v="10"/>
    <x v="3"/>
    <x v="10"/>
    <x v="3"/>
    <x v="3"/>
    <x v="10"/>
    <x v="10"/>
    <s v="201308-22-R12-C50"/>
    <x v="10"/>
    <x v="0"/>
    <s v="C50"/>
    <n v="10.167550856837524"/>
    <n v="1.3488372093023255"/>
  </r>
  <r>
    <x v="10"/>
    <x v="3"/>
    <x v="10"/>
    <x v="3"/>
    <x v="3"/>
    <x v="10"/>
    <x v="10"/>
    <s v="201308-22-R12-C58"/>
    <x v="10"/>
    <x v="0"/>
    <s v="C58"/>
    <n v="11.184305942521274"/>
    <n v="1.311320754716981"/>
  </r>
  <r>
    <x v="10"/>
    <x v="3"/>
    <x v="10"/>
    <x v="3"/>
    <x v="3"/>
    <x v="10"/>
    <x v="10"/>
    <s v="201308-22-R12-C69"/>
    <x v="10"/>
    <x v="0"/>
    <s v="C69"/>
    <n v="7.7951223235754385"/>
    <n v="1.2555555555555555"/>
  </r>
  <r>
    <x v="10"/>
    <x v="3"/>
    <x v="10"/>
    <x v="3"/>
    <x v="3"/>
    <x v="10"/>
    <x v="10"/>
    <s v="201308-22-R12-N10"/>
    <x v="10"/>
    <x v="1"/>
    <s v="N10"/>
    <n v="18.301591542307541"/>
    <n v="1.4251968503937007"/>
  </r>
  <r>
    <x v="10"/>
    <x v="3"/>
    <x v="10"/>
    <x v="3"/>
    <x v="3"/>
    <x v="10"/>
    <x v="10"/>
    <s v="201308-22-R12-N100"/>
    <x v="10"/>
    <x v="1"/>
    <s v="N100"/>
    <n v="36.942101446509668"/>
    <n v="1.4359999999999999"/>
  </r>
  <r>
    <x v="10"/>
    <x v="3"/>
    <x v="10"/>
    <x v="3"/>
    <x v="3"/>
    <x v="10"/>
    <x v="10"/>
    <s v="201308-22-R12-N36"/>
    <x v="10"/>
    <x v="1"/>
    <s v="N36"/>
    <n v="13.556734475783369"/>
    <n v="1.2105263157894737"/>
  </r>
  <r>
    <x v="10"/>
    <x v="3"/>
    <x v="10"/>
    <x v="3"/>
    <x v="3"/>
    <x v="10"/>
    <x v="10"/>
    <s v="201308-22-R12-N50"/>
    <x v="10"/>
    <x v="1"/>
    <s v="N50"/>
    <n v="20.674020075569633"/>
    <n v="1.3144329896907216"/>
  </r>
  <r>
    <x v="10"/>
    <x v="3"/>
    <x v="10"/>
    <x v="3"/>
    <x v="3"/>
    <x v="10"/>
    <x v="10"/>
    <s v="201308-22-R-12-N9"/>
    <x v="10"/>
    <x v="1"/>
    <s v="N9"/>
    <n v="54.226937903133475"/>
    <n v="1.3855421686746987"/>
  </r>
  <r>
    <x v="10"/>
    <x v="3"/>
    <x v="10"/>
    <x v="3"/>
    <x v="3"/>
    <x v="10"/>
    <x v="10"/>
    <s v="201308-22-R12-NP33"/>
    <x v="10"/>
    <x v="2"/>
    <s v="NP33"/>
    <n v="30.502652570512563"/>
    <n v="1.2387267904509283"/>
  </r>
  <r>
    <x v="10"/>
    <x v="3"/>
    <x v="10"/>
    <x v="3"/>
    <x v="3"/>
    <x v="10"/>
    <x v="10"/>
    <s v="201308-22-R12-NP64"/>
    <x v="10"/>
    <x v="2"/>
    <s v="NP64"/>
    <n v="32.875081103774654"/>
    <n v="1.1658119658119659"/>
  </r>
  <r>
    <x v="10"/>
    <x v="3"/>
    <x v="10"/>
    <x v="3"/>
    <x v="3"/>
    <x v="10"/>
    <x v="10"/>
    <s v="201308-22-R12-NP66"/>
    <x v="10"/>
    <x v="2"/>
    <s v="NP66"/>
    <n v="29.146979122934244"/>
    <n v="1.2082324455205811"/>
  </r>
  <r>
    <x v="10"/>
    <x v="3"/>
    <x v="10"/>
    <x v="3"/>
    <x v="3"/>
    <x v="10"/>
    <x v="10"/>
    <s v="201308-22-R12-NP69"/>
    <x v="10"/>
    <x v="2"/>
    <s v="NP69"/>
    <n v="26.096713865882968"/>
    <n v="1.2354740061162077"/>
  </r>
  <r>
    <x v="10"/>
    <x v="3"/>
    <x v="10"/>
    <x v="3"/>
    <x v="3"/>
    <x v="10"/>
    <x v="10"/>
    <s v="201308-22-R12-NP84"/>
    <x v="10"/>
    <x v="2"/>
    <s v="NP84"/>
    <n v="39.992366703560926"/>
    <n v="1.2987341772151899"/>
  </r>
  <r>
    <x v="10"/>
    <x v="3"/>
    <x v="10"/>
    <x v="3"/>
    <x v="3"/>
    <x v="10"/>
    <x v="10"/>
    <s v="201308-22-R-12-P25"/>
    <x v="10"/>
    <x v="3"/>
    <s v="P25"/>
    <n v="4.4059387046295981"/>
    <n v="1.0783132530120483"/>
  </r>
  <r>
    <x v="10"/>
    <x v="3"/>
    <x v="10"/>
    <x v="3"/>
    <x v="3"/>
    <x v="10"/>
    <x v="10"/>
    <s v="201308-22-R-12-P32"/>
    <x v="10"/>
    <x v="3"/>
    <s v="P32"/>
    <n v="5.4226937903133416"/>
    <n v="1.1045751633986927"/>
  </r>
  <r>
    <x v="10"/>
    <x v="3"/>
    <x v="10"/>
    <x v="3"/>
    <x v="3"/>
    <x v="10"/>
    <x v="10"/>
    <s v="201308-22-R12-P38"/>
    <x v="10"/>
    <x v="3"/>
    <s v="P38"/>
    <n v="6.7783672378916844"/>
    <n v="1.2127659574468086"/>
  </r>
  <r>
    <x v="10"/>
    <x v="3"/>
    <x v="10"/>
    <x v="3"/>
    <x v="3"/>
    <x v="10"/>
    <x v="10"/>
    <s v="201308-22-R12-P39"/>
    <x v="10"/>
    <x v="3"/>
    <s v="P39"/>
    <n v="6.1005305141025108"/>
    <n v="1.1836734693877551"/>
  </r>
  <r>
    <x v="10"/>
    <x v="3"/>
    <x v="10"/>
    <x v="3"/>
    <x v="3"/>
    <x v="10"/>
    <x v="10"/>
    <s v="201308-22-R12-P67"/>
    <x v="10"/>
    <x v="3"/>
    <s v="P67"/>
    <n v="7.4562039616808535"/>
    <n v="1.2075471698113207"/>
  </r>
  <r>
    <x v="11"/>
    <x v="3"/>
    <x v="11"/>
    <x v="3"/>
    <x v="3"/>
    <x v="11"/>
    <x v="11"/>
    <s v="201308-22-R-14-C21"/>
    <x v="11"/>
    <x v="0"/>
    <s v="C21"/>
    <n v="27.791305675355886"/>
    <n v="1.4293193717277486"/>
  </r>
  <r>
    <x v="11"/>
    <x v="3"/>
    <x v="11"/>
    <x v="3"/>
    <x v="3"/>
    <x v="11"/>
    <x v="11"/>
    <s v="201308-22-R-14-C25"/>
    <x v="11"/>
    <x v="0"/>
    <s v="C25"/>
    <n v="17.623754818518375"/>
    <n v="1.3939393939393938"/>
  </r>
  <r>
    <x v="11"/>
    <x v="3"/>
    <x v="11"/>
    <x v="3"/>
    <x v="3"/>
    <x v="11"/>
    <x v="11"/>
    <s v="201308-22-R-14-C35"/>
    <x v="11"/>
    <x v="0"/>
    <s v="C35"/>
    <n v="32.875081103774676"/>
    <n v="1.4254385964912282"/>
  </r>
  <r>
    <x v="11"/>
    <x v="3"/>
    <x v="11"/>
    <x v="3"/>
    <x v="3"/>
    <x v="11"/>
    <x v="11"/>
    <s v="201308-22-R-14-C37"/>
    <x v="11"/>
    <x v="0"/>
    <s v="C37"/>
    <n v="8.1340406854700174"/>
    <n v="1.3116883116883116"/>
  </r>
  <r>
    <x v="11"/>
    <x v="3"/>
    <x v="11"/>
    <x v="3"/>
    <x v="3"/>
    <x v="11"/>
    <x v="11"/>
    <s v="201308-22-R-14-C78"/>
    <x v="11"/>
    <x v="0"/>
    <s v="C78"/>
    <n v="29.824815846723414"/>
    <n v="1.3963963963963966"/>
  </r>
  <r>
    <x v="11"/>
    <x v="3"/>
    <x v="11"/>
    <x v="3"/>
    <x v="3"/>
    <x v="11"/>
    <x v="11"/>
    <s v="201308-22-R-14-N15"/>
    <x v="11"/>
    <x v="1"/>
    <s v="N15"/>
    <n v="28.469142399145067"/>
    <n v="1.401913875598086"/>
  </r>
  <r>
    <x v="11"/>
    <x v="3"/>
    <x v="11"/>
    <x v="3"/>
    <x v="3"/>
    <x v="11"/>
    <x v="11"/>
    <s v="201308-22-R-14-N20"/>
    <x v="11"/>
    <x v="1"/>
    <s v="N20"/>
    <n v="27.113468951566738"/>
    <n v="1.4123711340206186"/>
  </r>
  <r>
    <x v="11"/>
    <x v="3"/>
    <x v="11"/>
    <x v="3"/>
    <x v="3"/>
    <x v="11"/>
    <x v="11"/>
    <s v="201308-22-R-14-N63"/>
    <x v="11"/>
    <x v="1"/>
    <s v="N63"/>
    <n v="42.025876874928436"/>
    <n v="1.5414847161572052"/>
  </r>
  <r>
    <x v="11"/>
    <x v="3"/>
    <x v="11"/>
    <x v="3"/>
    <x v="3"/>
    <x v="11"/>
    <x v="11"/>
    <s v="201308-22-R-14-N95"/>
    <x v="11"/>
    <x v="1"/>
    <s v="N95"/>
    <n v="31.858326018090914"/>
    <n v="1.4747474747474747"/>
  </r>
  <r>
    <x v="11"/>
    <x v="3"/>
    <x v="11"/>
    <x v="3"/>
    <x v="3"/>
    <x v="11"/>
    <x v="11"/>
    <s v="201308-22-R-14-NP34"/>
    <x v="11"/>
    <x v="2"/>
    <s v="NP34"/>
    <n v="51.854509369871366"/>
    <n v="1.4608433734939759"/>
  </r>
  <r>
    <x v="11"/>
    <x v="3"/>
    <x v="11"/>
    <x v="3"/>
    <x v="3"/>
    <x v="11"/>
    <x v="11"/>
    <s v="201308-22-R-14-NP47"/>
    <x v="11"/>
    <x v="2"/>
    <s v="NP47"/>
    <n v="52.532346093660557"/>
    <n v="1.3118712273641853"/>
  </r>
  <r>
    <x v="11"/>
    <x v="3"/>
    <x v="11"/>
    <x v="3"/>
    <x v="3"/>
    <x v="11"/>
    <x v="11"/>
    <s v="201308-22-R-14-NP77"/>
    <x v="11"/>
    <x v="2"/>
    <s v="NP77"/>
    <n v="33.213999465669239"/>
    <n v="1.3670411985018724"/>
  </r>
  <r>
    <x v="11"/>
    <x v="3"/>
    <x v="11"/>
    <x v="3"/>
    <x v="3"/>
    <x v="11"/>
    <x v="11"/>
    <s v="201308-22-R-14-NP91"/>
    <x v="11"/>
    <x v="2"/>
    <s v="NP91"/>
    <n v="36.264264722720519"/>
    <n v="1.2584541062801933"/>
  </r>
  <r>
    <x v="11"/>
    <x v="3"/>
    <x v="11"/>
    <x v="3"/>
    <x v="3"/>
    <x v="11"/>
    <x v="11"/>
    <s v="201308-22-R-14-NP95"/>
    <x v="11"/>
    <x v="2"/>
    <s v="NP95"/>
    <n v="63.377733674287256"/>
    <n v="1.398720682302772"/>
  </r>
  <r>
    <x v="11"/>
    <x v="3"/>
    <x v="11"/>
    <x v="3"/>
    <x v="3"/>
    <x v="11"/>
    <x v="11"/>
    <s v="201308-22-R-14-P62"/>
    <x v="11"/>
    <x v="3"/>
    <s v="P62"/>
    <n v="12.201061028205032"/>
    <n v="1.3214285714285714"/>
  </r>
  <r>
    <x v="11"/>
    <x v="3"/>
    <x v="11"/>
    <x v="3"/>
    <x v="3"/>
    <x v="11"/>
    <x v="11"/>
    <s v="201308-22-R-14-P70"/>
    <x v="11"/>
    <x v="3"/>
    <s v="P70"/>
    <n v="5.422693790313347"/>
    <n v="1.1523809523809523"/>
  </r>
  <r>
    <x v="11"/>
    <x v="3"/>
    <x v="11"/>
    <x v="3"/>
    <x v="3"/>
    <x v="11"/>
    <x v="11"/>
    <s v="201308-22-R-14-P74"/>
    <x v="11"/>
    <x v="3"/>
    <s v="P74"/>
    <n v="29.146979122934237"/>
    <n v="1.3926940639269405"/>
  </r>
  <r>
    <x v="11"/>
    <x v="3"/>
    <x v="11"/>
    <x v="3"/>
    <x v="3"/>
    <x v="11"/>
    <x v="11"/>
    <s v="201308-22-R-14-P80"/>
    <x v="11"/>
    <x v="3"/>
    <s v="P80"/>
    <n v="47.787489027136367"/>
    <n v="1.7121212121212122"/>
  </r>
  <r>
    <x v="11"/>
    <x v="3"/>
    <x v="11"/>
    <x v="3"/>
    <x v="3"/>
    <x v="11"/>
    <x v="11"/>
    <s v="201308-23-R-14-N98"/>
    <x v="11"/>
    <x v="1"/>
    <s v="N98"/>
    <n v="29.824815846723396"/>
    <n v="1.4583333333333333"/>
  </r>
  <r>
    <x v="11"/>
    <x v="3"/>
    <x v="11"/>
    <x v="3"/>
    <x v="3"/>
    <x v="11"/>
    <x v="11"/>
    <s v="201308-23-R-14-P45"/>
    <x v="11"/>
    <x v="3"/>
    <s v="P45"/>
    <n v="9.4897141330483556"/>
    <n v="1.2222222222222221"/>
  </r>
  <r>
    <x v="12"/>
    <x v="4"/>
    <x v="7"/>
    <x v="4"/>
    <x v="4"/>
    <x v="12"/>
    <x v="12"/>
    <s v="201308-23-R-15-C28"/>
    <x v="12"/>
    <x v="0"/>
    <s v="C28"/>
    <n v="58.293958245868453"/>
    <n v="1.3379174852652258"/>
  </r>
  <r>
    <x v="12"/>
    <x v="4"/>
    <x v="7"/>
    <x v="4"/>
    <x v="4"/>
    <x v="12"/>
    <x v="12"/>
    <s v="201308-23-R-15-C3"/>
    <x v="12"/>
    <x v="0"/>
    <s v="C3"/>
    <n v="51.515591007976802"/>
    <n v="1.3877551020408163"/>
  </r>
  <r>
    <x v="12"/>
    <x v="4"/>
    <x v="7"/>
    <x v="4"/>
    <x v="4"/>
    <x v="12"/>
    <x v="12"/>
    <s v="201308-23-R-15-C82"/>
    <x v="12"/>
    <x v="0"/>
    <s v="C82"/>
    <n v="57.616121522079318"/>
    <n v="1.3777777777777778"/>
  </r>
  <r>
    <x v="12"/>
    <x v="4"/>
    <x v="7"/>
    <x v="4"/>
    <x v="4"/>
    <x v="12"/>
    <x v="12"/>
    <s v="201308-23-R-15-C97"/>
    <x v="12"/>
    <x v="0"/>
    <s v="C97"/>
    <n v="54.226937903133475"/>
    <n v="1.4102564102564104"/>
  </r>
  <r>
    <x v="12"/>
    <x v="4"/>
    <x v="7"/>
    <x v="4"/>
    <x v="4"/>
    <x v="12"/>
    <x v="12"/>
    <s v="201308-23-R-15-N13"/>
    <x v="12"/>
    <x v="1"/>
    <s v="N13"/>
    <n v="91.507957711537713"/>
    <n v="1.4426229508196722"/>
  </r>
  <r>
    <x v="12"/>
    <x v="4"/>
    <x v="7"/>
    <x v="4"/>
    <x v="4"/>
    <x v="12"/>
    <x v="12"/>
    <s v="201308-23-R-15-N23"/>
    <x v="12"/>
    <x v="1"/>
    <s v="N23"/>
    <n v="61.68314186481431"/>
    <n v="1.4044444444444444"/>
  </r>
  <r>
    <x v="12"/>
    <x v="4"/>
    <x v="7"/>
    <x v="4"/>
    <x v="4"/>
    <x v="12"/>
    <x v="12"/>
    <s v="201308-23-R-15-N69"/>
    <x v="12"/>
    <x v="1"/>
    <s v="N69"/>
    <n v="81.340406854700205"/>
    <n v="1.4363636363636363"/>
  </r>
  <r>
    <x v="12"/>
    <x v="4"/>
    <x v="7"/>
    <x v="4"/>
    <x v="4"/>
    <x v="12"/>
    <x v="12"/>
    <s v="201308-23-R-15-N8"/>
    <x v="12"/>
    <x v="1"/>
    <s v="N8"/>
    <n v="65.072325483760181"/>
    <n v="1.4111349036402572"/>
  </r>
  <r>
    <x v="12"/>
    <x v="4"/>
    <x v="7"/>
    <x v="4"/>
    <x v="4"/>
    <x v="12"/>
    <x v="12"/>
    <s v="201308-23-R-15-N97"/>
    <x v="12"/>
    <x v="1"/>
    <s v="N97"/>
    <n v="78.96797832143811"/>
    <n v="1.4347014925373134"/>
  </r>
  <r>
    <x v="12"/>
    <x v="4"/>
    <x v="7"/>
    <x v="4"/>
    <x v="4"/>
    <x v="12"/>
    <x v="12"/>
    <s v="201308-23-R-15-NP32"/>
    <x v="12"/>
    <x v="2"/>
    <s v="NP32"/>
    <n v="77.951223235754341"/>
    <n v="1.3565891472868217"/>
  </r>
  <r>
    <x v="12"/>
    <x v="4"/>
    <x v="7"/>
    <x v="4"/>
    <x v="4"/>
    <x v="12"/>
    <x v="12"/>
    <s v="201308-23-R-15-NP55"/>
    <x v="12"/>
    <x v="2"/>
    <s v="NP55"/>
    <n v="66.089080569443908"/>
    <n v="1.375"/>
  </r>
  <r>
    <x v="12"/>
    <x v="4"/>
    <x v="7"/>
    <x v="4"/>
    <x v="4"/>
    <x v="12"/>
    <x v="12"/>
    <s v="201308-23-R-15-NP63"/>
    <x v="12"/>
    <x v="2"/>
    <s v="NP63"/>
    <n v="67.783672378916819"/>
    <n v="1.3636363636363635"/>
  </r>
  <r>
    <x v="12"/>
    <x v="4"/>
    <x v="7"/>
    <x v="4"/>
    <x v="4"/>
    <x v="12"/>
    <x v="12"/>
    <s v="201308-23-R-15-NP78"/>
    <x v="12"/>
    <x v="2"/>
    <s v="NP78"/>
    <n v="69.47826418838973"/>
    <n v="1.3153846153846152"/>
  </r>
  <r>
    <x v="12"/>
    <x v="4"/>
    <x v="7"/>
    <x v="4"/>
    <x v="4"/>
    <x v="12"/>
    <x v="12"/>
    <s v="201308-23-R-15-NP86"/>
    <x v="12"/>
    <x v="2"/>
    <s v="NP86"/>
    <n v="63.038815312392678"/>
    <n v="1.3152542372881357"/>
  </r>
  <r>
    <x v="12"/>
    <x v="4"/>
    <x v="7"/>
    <x v="4"/>
    <x v="4"/>
    <x v="12"/>
    <x v="12"/>
    <s v="201308-23-R-15-P12"/>
    <x v="12"/>
    <x v="3"/>
    <s v="P12"/>
    <n v="47.448570665241782"/>
    <n v="1.3181818181818181"/>
  </r>
  <r>
    <x v="12"/>
    <x v="4"/>
    <x v="7"/>
    <x v="4"/>
    <x v="4"/>
    <x v="12"/>
    <x v="12"/>
    <s v="201308-23-R-15-P23"/>
    <x v="12"/>
    <x v="3"/>
    <s v="P23"/>
    <n v="42.364795236823014"/>
    <n v="1.3289473684210527"/>
  </r>
  <r>
    <x v="12"/>
    <x v="4"/>
    <x v="7"/>
    <x v="4"/>
    <x v="4"/>
    <x v="12"/>
    <x v="12"/>
    <s v="201308-23-R-15-P26"/>
    <x v="12"/>
    <x v="3"/>
    <s v="P26"/>
    <n v="62.699896950498086"/>
    <n v="1.2890625"/>
  </r>
  <r>
    <x v="12"/>
    <x v="4"/>
    <x v="7"/>
    <x v="4"/>
    <x v="4"/>
    <x v="12"/>
    <x v="12"/>
    <s v="201308-23-R-15-P4"/>
    <x v="12"/>
    <x v="3"/>
    <s v="P4"/>
    <n v="50.837754284187596"/>
    <n v="1.2747252747252746"/>
  </r>
  <r>
    <x v="12"/>
    <x v="4"/>
    <x v="7"/>
    <x v="4"/>
    <x v="4"/>
    <x v="12"/>
    <x v="12"/>
    <s v="201308-23-R-15-P60"/>
    <x v="12"/>
    <x v="3"/>
    <s v="P60"/>
    <n v="46.092897217663449"/>
    <n v="1.2404951370468611"/>
  </r>
  <r>
    <x v="13"/>
    <x v="4"/>
    <x v="12"/>
    <x v="4"/>
    <x v="4"/>
    <x v="13"/>
    <x v="13"/>
    <s v="201308-23-R16-C41"/>
    <x v="13"/>
    <x v="0"/>
    <s v="C41"/>
    <n v="11.862142666310447"/>
    <n v="1.2592592592592593"/>
  </r>
  <r>
    <x v="13"/>
    <x v="4"/>
    <x v="12"/>
    <x v="4"/>
    <x v="4"/>
    <x v="13"/>
    <x v="13"/>
    <s v="201308-23-R16-C56"/>
    <x v="13"/>
    <x v="0"/>
    <s v="C56"/>
    <n v="27.113468951566727"/>
    <n v="1.3791469194312795"/>
  </r>
  <r>
    <x v="13"/>
    <x v="4"/>
    <x v="12"/>
    <x v="4"/>
    <x v="4"/>
    <x v="13"/>
    <x v="13"/>
    <s v="201308-23-R16-C57"/>
    <x v="13"/>
    <x v="0"/>
    <s v="C57"/>
    <n v="25.757795503988401"/>
    <n v="1.4342857142857144"/>
  </r>
  <r>
    <x v="13"/>
    <x v="4"/>
    <x v="12"/>
    <x v="4"/>
    <x v="4"/>
    <x v="13"/>
    <x v="13"/>
    <s v="201308-23-R16-C60"/>
    <x v="13"/>
    <x v="0"/>
    <s v="C60"/>
    <n v="16.60699973283463"/>
    <n v="1.4188034188034189"/>
  </r>
  <r>
    <x v="13"/>
    <x v="4"/>
    <x v="12"/>
    <x v="4"/>
    <x v="4"/>
    <x v="13"/>
    <x v="13"/>
    <s v="201308-23-R16-C61"/>
    <x v="13"/>
    <x v="0"/>
    <s v="C61"/>
    <n v="24.063203694515476"/>
    <n v="1.3796791443850267"/>
  </r>
  <r>
    <x v="13"/>
    <x v="4"/>
    <x v="12"/>
    <x v="4"/>
    <x v="4"/>
    <x v="13"/>
    <x v="13"/>
    <s v="201308-23-R16-N101"/>
    <x v="13"/>
    <x v="1"/>
    <s v="N101"/>
    <n v="24.063203694515476"/>
    <n v="1.3879781420765027"/>
  </r>
  <r>
    <x v="13"/>
    <x v="4"/>
    <x v="12"/>
    <x v="4"/>
    <x v="4"/>
    <x v="13"/>
    <x v="13"/>
    <s v="201308-23-R16-N29"/>
    <x v="13"/>
    <x v="1"/>
    <s v="N29"/>
    <n v="41.009121789244688"/>
    <n v="1.4548872180451127"/>
  </r>
  <r>
    <x v="13"/>
    <x v="4"/>
    <x v="12"/>
    <x v="4"/>
    <x v="4"/>
    <x v="13"/>
    <x v="13"/>
    <s v="201308-23-R16-N30"/>
    <x v="13"/>
    <x v="1"/>
    <s v="N30"/>
    <n v="35.92534636082592"/>
    <n v="1.4453781512605042"/>
  </r>
  <r>
    <x v="13"/>
    <x v="4"/>
    <x v="12"/>
    <x v="4"/>
    <x v="4"/>
    <x v="13"/>
    <x v="13"/>
    <s v="201308-23-R16-N67"/>
    <x v="13"/>
    <x v="1"/>
    <s v="N67"/>
    <n v="35.92534636082592"/>
    <n v="1.4491525423728813"/>
  </r>
  <r>
    <x v="13"/>
    <x v="4"/>
    <x v="12"/>
    <x v="4"/>
    <x v="4"/>
    <x v="13"/>
    <x v="13"/>
    <s v="201308-23-R16-N68"/>
    <x v="13"/>
    <x v="1"/>
    <s v="N68"/>
    <n v="24.40212205641005"/>
    <n v="1.346153846153846"/>
  </r>
  <r>
    <x v="13"/>
    <x v="4"/>
    <x v="12"/>
    <x v="4"/>
    <x v="4"/>
    <x v="13"/>
    <x v="13"/>
    <s v="201308-23-R16-NP56"/>
    <x v="13"/>
    <x v="2"/>
    <s v="NP56"/>
    <n v="35.247509637036764"/>
    <n v="1.2374429223744292"/>
  </r>
  <r>
    <x v="13"/>
    <x v="4"/>
    <x v="12"/>
    <x v="4"/>
    <x v="4"/>
    <x v="13"/>
    <x v="13"/>
    <s v="201308-23-R16-NP65"/>
    <x v="13"/>
    <x v="2"/>
    <s v="NP65"/>
    <n v="18.301591542307541"/>
    <n v="1.165644171779141"/>
  </r>
  <r>
    <x v="13"/>
    <x v="4"/>
    <x v="12"/>
    <x v="4"/>
    <x v="4"/>
    <x v="13"/>
    <x v="13"/>
    <s v="201308-23-R16-NP68"/>
    <x v="13"/>
    <x v="2"/>
    <s v="NP68"/>
    <n v="21.690775161253388"/>
    <n v="1.1844380403458215"/>
  </r>
  <r>
    <x v="13"/>
    <x v="4"/>
    <x v="12"/>
    <x v="4"/>
    <x v="4"/>
    <x v="13"/>
    <x v="13"/>
    <s v="201308-23-R16-NP71"/>
    <x v="13"/>
    <x v="2"/>
    <s v="NP71"/>
    <n v="17.623754818518375"/>
    <n v="1.1575757575757575"/>
  </r>
  <r>
    <x v="13"/>
    <x v="4"/>
    <x v="12"/>
    <x v="4"/>
    <x v="4"/>
    <x v="13"/>
    <x v="13"/>
    <s v="201308-23-R16-NP73"/>
    <x v="13"/>
    <x v="2"/>
    <s v="NP73"/>
    <n v="30.841570932407148"/>
    <n v="1.2345360824742266"/>
  </r>
  <r>
    <x v="13"/>
    <x v="4"/>
    <x v="12"/>
    <x v="4"/>
    <x v="4"/>
    <x v="13"/>
    <x v="13"/>
    <s v="201308-23-R16-P1"/>
    <x v="13"/>
    <x v="3"/>
    <s v="P1"/>
    <n v="10.167550856837524"/>
    <n v="1.1744186046511629"/>
  </r>
  <r>
    <x v="13"/>
    <x v="4"/>
    <x v="12"/>
    <x v="4"/>
    <x v="4"/>
    <x v="13"/>
    <x v="13"/>
    <s v="201308-23-R16-P101"/>
    <x v="13"/>
    <x v="3"/>
    <s v="P101"/>
    <n v="4.7448570665241778"/>
    <n v="1.1320754716981132"/>
  </r>
  <r>
    <x v="13"/>
    <x v="4"/>
    <x v="12"/>
    <x v="4"/>
    <x v="4"/>
    <x v="13"/>
    <x v="13"/>
    <s v="201308-23-R16-P29"/>
    <x v="13"/>
    <x v="3"/>
    <s v="P29"/>
    <n v="4.4059387046295981"/>
    <n v="1.1048387096774195"/>
  </r>
  <r>
    <x v="13"/>
    <x v="4"/>
    <x v="12"/>
    <x v="4"/>
    <x v="4"/>
    <x v="13"/>
    <x v="13"/>
    <s v="201308-23-R16-P64"/>
    <x v="13"/>
    <x v="3"/>
    <s v="P64"/>
    <n v="12.539979390099617"/>
    <n v="1.1840796019900497"/>
  </r>
  <r>
    <x v="13"/>
    <x v="4"/>
    <x v="12"/>
    <x v="4"/>
    <x v="4"/>
    <x v="13"/>
    <x v="13"/>
    <s v="201308-23-R16-P7"/>
    <x v="13"/>
    <x v="3"/>
    <s v="P7"/>
    <n v="8.1340406854700174"/>
    <n v="1.1481481481481481"/>
  </r>
  <r>
    <x v="14"/>
    <x v="4"/>
    <x v="13"/>
    <x v="4"/>
    <x v="4"/>
    <x v="14"/>
    <x v="14"/>
    <s v="201308-23-R-17-C100"/>
    <x v="14"/>
    <x v="0"/>
    <s v="C100"/>
    <n v="11.184305942521279"/>
    <n v="1.3707865168539326"/>
  </r>
  <r>
    <x v="14"/>
    <x v="4"/>
    <x v="13"/>
    <x v="4"/>
    <x v="4"/>
    <x v="14"/>
    <x v="14"/>
    <s v="201308-23-R-17-C29"/>
    <x v="14"/>
    <x v="0"/>
    <s v="C29"/>
    <n v="14.912407923361702"/>
    <n v="1.4"/>
  </r>
  <r>
    <x v="14"/>
    <x v="4"/>
    <x v="13"/>
    <x v="4"/>
    <x v="4"/>
    <x v="14"/>
    <x v="14"/>
    <s v="201308-23-R-17-C47"/>
    <x v="14"/>
    <x v="0"/>
    <s v="C47"/>
    <n v="6.7783672378916844"/>
    <n v="1.2666666666666668"/>
  </r>
  <r>
    <x v="14"/>
    <x v="4"/>
    <x v="13"/>
    <x v="4"/>
    <x v="4"/>
    <x v="14"/>
    <x v="14"/>
    <s v="201308-23-R-17-C52"/>
    <x v="14"/>
    <x v="0"/>
    <s v="C52"/>
    <n v="5.0837754284187575"/>
    <n v="1.2884615384615381"/>
  </r>
  <r>
    <x v="14"/>
    <x v="4"/>
    <x v="13"/>
    <x v="4"/>
    <x v="4"/>
    <x v="14"/>
    <x v="14"/>
    <s v="201308-23-R-17-C75"/>
    <x v="14"/>
    <x v="0"/>
    <s v="C75"/>
    <n v="4.7448570665241778"/>
    <n v="1.1538461538461537"/>
  </r>
  <r>
    <x v="14"/>
    <x v="4"/>
    <x v="13"/>
    <x v="4"/>
    <x v="4"/>
    <x v="14"/>
    <x v="14"/>
    <s v="201308-23-R-17-N22"/>
    <x v="14"/>
    <x v="1"/>
    <s v="N22"/>
    <n v="14.573489561467118"/>
    <n v="1.4134615384615385"/>
  </r>
  <r>
    <x v="14"/>
    <x v="4"/>
    <x v="13"/>
    <x v="4"/>
    <x v="4"/>
    <x v="14"/>
    <x v="14"/>
    <s v="201308-23-R-17-N31"/>
    <x v="14"/>
    <x v="1"/>
    <s v="N31"/>
    <n v="14.234571199572539"/>
    <n v="1.3111111111111111"/>
  </r>
  <r>
    <x v="14"/>
    <x v="4"/>
    <x v="13"/>
    <x v="4"/>
    <x v="4"/>
    <x v="14"/>
    <x v="14"/>
    <s v="201308-23-R-17-N34"/>
    <x v="14"/>
    <x v="1"/>
    <s v="N34"/>
    <n v="10.845387580626699"/>
    <n v="1.3809523809523812"/>
  </r>
  <r>
    <x v="14"/>
    <x v="4"/>
    <x v="13"/>
    <x v="4"/>
    <x v="4"/>
    <x v="14"/>
    <x v="14"/>
    <s v="201308-23-R-17-N51"/>
    <x v="14"/>
    <x v="1"/>
    <s v="N51"/>
    <n v="9.8286324949429442"/>
    <n v="1.29"/>
  </r>
  <r>
    <x v="14"/>
    <x v="4"/>
    <x v="13"/>
    <x v="4"/>
    <x v="4"/>
    <x v="14"/>
    <x v="14"/>
    <s v="201308-23-R-17-N57"/>
    <x v="14"/>
    <x v="1"/>
    <s v="N57"/>
    <n v="16.268081370940035"/>
    <n v="1.3809523809523809"/>
  </r>
  <r>
    <x v="14"/>
    <x v="4"/>
    <x v="13"/>
    <x v="4"/>
    <x v="4"/>
    <x v="14"/>
    <x v="14"/>
    <s v="201308-23-R-17-NP35"/>
    <x v="14"/>
    <x v="2"/>
    <s v="NP35"/>
    <n v="12.539979390099617"/>
    <n v="1.2517006802721089"/>
  </r>
  <r>
    <x v="14"/>
    <x v="4"/>
    <x v="13"/>
    <x v="4"/>
    <x v="4"/>
    <x v="14"/>
    <x v="14"/>
    <s v="201308-23-R-17-NP45"/>
    <x v="14"/>
    <x v="2"/>
    <s v="NP45"/>
    <n v="11.523224304415853"/>
    <n v="1.2035928143712573"/>
  </r>
  <r>
    <x v="14"/>
    <x v="4"/>
    <x v="13"/>
    <x v="4"/>
    <x v="4"/>
    <x v="14"/>
    <x v="14"/>
    <s v="201308-23-R-17-NP81"/>
    <x v="14"/>
    <x v="2"/>
    <s v="NP81"/>
    <n v="8.1340406854700262"/>
    <n v="1.1690140845070425"/>
  </r>
  <r>
    <x v="14"/>
    <x v="4"/>
    <x v="13"/>
    <x v="4"/>
    <x v="4"/>
    <x v="14"/>
    <x v="14"/>
    <s v="201308-23-R-17-NP82"/>
    <x v="14"/>
    <x v="2"/>
    <s v="NP82"/>
    <n v="11.862142666310447"/>
    <n v="1.2397260273972603"/>
  </r>
  <r>
    <x v="14"/>
    <x v="4"/>
    <x v="13"/>
    <x v="4"/>
    <x v="4"/>
    <x v="14"/>
    <x v="14"/>
    <s v="201308-23-R-17-NP96"/>
    <x v="14"/>
    <x v="2"/>
    <s v="NP96"/>
    <n v="14.573489561467122"/>
    <n v="1.2107843137254903"/>
  </r>
  <r>
    <x v="14"/>
    <x v="4"/>
    <x v="13"/>
    <x v="4"/>
    <x v="4"/>
    <x v="14"/>
    <x v="14"/>
    <s v="201308-23-R-17-P10"/>
    <x v="14"/>
    <x v="3"/>
    <s v="P10"/>
    <n v="4.7448570665241778"/>
    <n v="1.1538461538461537"/>
  </r>
  <r>
    <x v="14"/>
    <x v="4"/>
    <x v="13"/>
    <x v="4"/>
    <x v="4"/>
    <x v="14"/>
    <x v="14"/>
    <s v="201308-23-R-17-P15"/>
    <x v="14"/>
    <x v="3"/>
    <s v="P15"/>
    <n v="6.1005305141025161"/>
    <n v="1.3"/>
  </r>
  <r>
    <x v="14"/>
    <x v="4"/>
    <x v="13"/>
    <x v="4"/>
    <x v="4"/>
    <x v="14"/>
    <x v="14"/>
    <s v="201308-23-R-17-P19"/>
    <x v="14"/>
    <x v="3"/>
    <s v="P19"/>
    <n v="5.083775428418762"/>
    <n v="1.1428571428571428"/>
  </r>
  <r>
    <x v="14"/>
    <x v="4"/>
    <x v="13"/>
    <x v="4"/>
    <x v="4"/>
    <x v="14"/>
    <x v="14"/>
    <s v="201308-23-R-17-P58"/>
    <x v="14"/>
    <x v="3"/>
    <s v="P58"/>
    <n v="4.7448570665241778"/>
    <n v="1.2058823529411764"/>
  </r>
  <r>
    <x v="14"/>
    <x v="4"/>
    <x v="13"/>
    <x v="4"/>
    <x v="4"/>
    <x v="14"/>
    <x v="14"/>
    <s v="201308-23-R-17-P9"/>
    <x v="14"/>
    <x v="3"/>
    <s v="P9"/>
    <n v="5.422693790313347"/>
    <n v="1.19277108433734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D25" firstHeaderRow="1" firstDataRow="2" firstDataCol="1"/>
  <pivotFields count="13">
    <pivotField showAll="0">
      <items count="16">
        <item x="0"/>
        <item x="12"/>
        <item x="13"/>
        <item x="14"/>
        <item x="9"/>
        <item x="4"/>
        <item x="5"/>
        <item x="3"/>
        <item x="1"/>
        <item x="2"/>
        <item x="8"/>
        <item x="7"/>
        <item x="11"/>
        <item x="10"/>
        <item x="6"/>
        <item t="default"/>
      </items>
    </pivotField>
    <pivotField axis="axisRow" showAll="0">
      <items count="6">
        <item x="2"/>
        <item x="3"/>
        <item x="0"/>
        <item x="4"/>
        <item x="1"/>
        <item t="default"/>
      </items>
    </pivotField>
    <pivotField axis="axisRow" showAll="0">
      <items count="15">
        <item x="5"/>
        <item x="10"/>
        <item x="9"/>
        <item x="8"/>
        <item x="12"/>
        <item x="0"/>
        <item x="7"/>
        <item x="6"/>
        <item x="3"/>
        <item x="13"/>
        <item x="4"/>
        <item x="11"/>
        <item x="2"/>
        <item x="1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numFmtId="14" showAll="0">
      <items count="6">
        <item x="0"/>
        <item x="1"/>
        <item x="2"/>
        <item x="3"/>
        <item x="4"/>
        <item t="default"/>
      </items>
    </pivotField>
    <pivotField showAll="0">
      <items count="16">
        <item x="14"/>
        <item x="12"/>
        <item x="13"/>
        <item x="10"/>
        <item x="11"/>
        <item x="7"/>
        <item x="8"/>
        <item x="9"/>
        <item x="3"/>
        <item x="4"/>
        <item x="5"/>
        <item x="6"/>
        <item x="2"/>
        <item x="0"/>
        <item x="1"/>
        <item t="default"/>
      </items>
    </pivotField>
    <pivotField showAll="0">
      <items count="16">
        <item x="12"/>
        <item x="13"/>
        <item x="14"/>
        <item x="6"/>
        <item x="3"/>
        <item x="4"/>
        <item x="11"/>
        <item x="5"/>
        <item x="10"/>
        <item x="7"/>
        <item x="8"/>
        <item x="9"/>
        <item x="1"/>
        <item x="0"/>
        <item x="2"/>
        <item t="default"/>
      </items>
    </pivotField>
    <pivotField showAll="0"/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showAll="0"/>
    <pivotField dataField="1" showAll="0"/>
    <pivotField numFmtId="164" showAll="0"/>
  </pivotFields>
  <rowFields count="2">
    <field x="1"/>
    <field x="2"/>
  </rowFields>
  <rowItems count="21">
    <i>
      <x/>
    </i>
    <i r="1">
      <x v="2"/>
    </i>
    <i r="1">
      <x v="3"/>
    </i>
    <i r="1">
      <x v="6"/>
    </i>
    <i>
      <x v="1"/>
    </i>
    <i r="1">
      <x v="1"/>
    </i>
    <i r="1">
      <x v="11"/>
    </i>
    <i>
      <x v="2"/>
    </i>
    <i r="1">
      <x v="5"/>
    </i>
    <i r="1">
      <x v="12"/>
    </i>
    <i r="1">
      <x v="13"/>
    </i>
    <i>
      <x v="3"/>
    </i>
    <i r="1">
      <x v="4"/>
    </i>
    <i r="1">
      <x v="6"/>
    </i>
    <i r="1">
      <x v="9"/>
    </i>
    <i>
      <x v="4"/>
    </i>
    <i r="1">
      <x/>
    </i>
    <i r="1">
      <x v="7"/>
    </i>
    <i r="1">
      <x v="8"/>
    </i>
    <i r="1"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Rack" fld="8" subtotal="max" baseField="0" baseItem="0"/>
    <dataField name="Count of Vial" fld="10" subtotal="count" baseField="0" baseItem="0"/>
    <dataField name="Max of Chla (mg/m2)" fld="11" subtotal="max" baseField="0" baseItem="0" numFmtId="1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6" tint="-0.249977111117893"/>
  </sheetPr>
  <dimension ref="A1:BA57"/>
  <sheetViews>
    <sheetView tabSelected="1" topLeftCell="AK1" zoomScaleNormal="100" zoomScalePageLayoutView="150" workbookViewId="0">
      <selection sqref="A1:AT39"/>
    </sheetView>
  </sheetViews>
  <sheetFormatPr defaultColWidth="41" defaultRowHeight="15"/>
  <cols>
    <col min="1" max="1" width="12.7109375" style="90" bestFit="1" customWidth="1"/>
    <col min="2" max="2" width="9.140625" style="89" bestFit="1" customWidth="1"/>
    <col min="3" max="3" width="17.7109375" style="90" bestFit="1" customWidth="1"/>
    <col min="4" max="4" width="29" style="90" bestFit="1" customWidth="1"/>
    <col min="5" max="5" width="12" style="90" bestFit="1" customWidth="1"/>
    <col min="6" max="6" width="10.5703125" style="109" bestFit="1" customWidth="1"/>
    <col min="7" max="7" width="15.42578125" style="112" bestFit="1" customWidth="1"/>
    <col min="8" max="8" width="12.28515625" style="90" bestFit="1" customWidth="1"/>
    <col min="9" max="9" width="5" style="90" bestFit="1" customWidth="1"/>
    <col min="10" max="12" width="6" style="90" bestFit="1" customWidth="1"/>
    <col min="13" max="13" width="21.5703125" style="90" bestFit="1" customWidth="1"/>
    <col min="14" max="14" width="9.7109375" style="90" bestFit="1" customWidth="1"/>
    <col min="15" max="15" width="5.5703125" style="90" bestFit="1" customWidth="1"/>
    <col min="16" max="16" width="9.140625" style="90" bestFit="1" customWidth="1"/>
    <col min="17" max="17" width="18.5703125" style="90" bestFit="1" customWidth="1"/>
    <col min="18" max="18" width="11.140625" style="90" bestFit="1" customWidth="1"/>
    <col min="19" max="19" width="20.140625" style="90" bestFit="1" customWidth="1"/>
    <col min="20" max="20" width="17.42578125" style="90" bestFit="1" customWidth="1"/>
    <col min="21" max="21" width="19.28515625" style="90" bestFit="1" customWidth="1"/>
    <col min="22" max="22" width="17.85546875" style="90" bestFit="1" customWidth="1"/>
    <col min="23" max="23" width="20.140625" style="90" bestFit="1" customWidth="1"/>
    <col min="24" max="24" width="17.28515625" style="90" bestFit="1" customWidth="1"/>
    <col min="25" max="25" width="14.140625" style="90" bestFit="1" customWidth="1"/>
    <col min="26" max="26" width="14.28515625" style="90" bestFit="1" customWidth="1"/>
    <col min="27" max="27" width="21.85546875" style="90" bestFit="1" customWidth="1"/>
    <col min="28" max="28" width="14.85546875" style="90" bestFit="1" customWidth="1"/>
    <col min="29" max="29" width="21.42578125" style="90" bestFit="1" customWidth="1"/>
    <col min="30" max="30" width="21.140625" style="90" bestFit="1" customWidth="1"/>
    <col min="31" max="31" width="16.28515625" style="90" bestFit="1" customWidth="1"/>
    <col min="32" max="32" width="19.28515625" style="90" bestFit="1" customWidth="1"/>
    <col min="33" max="33" width="15.7109375" style="90" bestFit="1" customWidth="1"/>
    <col min="34" max="34" width="17.5703125" style="90" bestFit="1" customWidth="1"/>
    <col min="35" max="35" width="14.28515625" style="90" bestFit="1" customWidth="1"/>
    <col min="36" max="36" width="18.5703125" style="90" bestFit="1" customWidth="1"/>
    <col min="37" max="37" width="18.140625" style="90" bestFit="1" customWidth="1"/>
    <col min="38" max="38" width="18.7109375" style="90" bestFit="1" customWidth="1"/>
    <col min="39" max="39" width="23" style="90" bestFit="1" customWidth="1"/>
    <col min="40" max="40" width="23.28515625" style="90" bestFit="1" customWidth="1"/>
    <col min="41" max="41" width="23.85546875" style="90" bestFit="1" customWidth="1"/>
    <col min="42" max="42" width="27.28515625" style="90" bestFit="1" customWidth="1"/>
    <col min="43" max="43" width="15" style="90" bestFit="1" customWidth="1"/>
    <col min="44" max="44" width="7.28515625" style="90" bestFit="1" customWidth="1"/>
    <col min="45" max="45" width="9.5703125" style="90" bestFit="1" customWidth="1"/>
    <col min="46" max="46" width="8.42578125" style="98" bestFit="1" customWidth="1"/>
    <col min="47" max="47" width="7.85546875" style="98" bestFit="1" customWidth="1"/>
    <col min="48" max="48" width="9.42578125" style="98" bestFit="1" customWidth="1"/>
    <col min="49" max="49" width="9.28515625" style="98" bestFit="1" customWidth="1"/>
    <col min="50" max="50" width="6" style="98" bestFit="1" customWidth="1"/>
    <col min="51" max="16384" width="41" style="90"/>
  </cols>
  <sheetData>
    <row r="1" spans="1:50" s="84" customFormat="1">
      <c r="A1" s="86" t="s">
        <v>755</v>
      </c>
      <c r="B1" s="84" t="s">
        <v>85</v>
      </c>
      <c r="C1" s="85" t="s">
        <v>759</v>
      </c>
      <c r="D1" s="85" t="s">
        <v>746</v>
      </c>
      <c r="E1" s="84" t="s">
        <v>758</v>
      </c>
      <c r="F1" s="107" t="s">
        <v>760</v>
      </c>
      <c r="G1" s="110" t="s">
        <v>761</v>
      </c>
      <c r="H1" s="85" t="s">
        <v>765</v>
      </c>
      <c r="I1" s="84" t="s">
        <v>86</v>
      </c>
      <c r="J1" s="84" t="s">
        <v>1360</v>
      </c>
      <c r="K1" s="84" t="s">
        <v>1359</v>
      </c>
      <c r="L1" s="84" t="s">
        <v>87</v>
      </c>
      <c r="M1" s="86" t="s">
        <v>0</v>
      </c>
      <c r="N1" s="86" t="s">
        <v>762</v>
      </c>
      <c r="O1" s="87" t="s">
        <v>763</v>
      </c>
      <c r="P1" s="86" t="s">
        <v>1361</v>
      </c>
      <c r="Q1" s="86" t="s">
        <v>1</v>
      </c>
      <c r="R1" s="86" t="s">
        <v>2</v>
      </c>
      <c r="S1" s="86" t="s">
        <v>3</v>
      </c>
      <c r="T1" s="86" t="s">
        <v>4</v>
      </c>
      <c r="U1" s="86" t="s">
        <v>5</v>
      </c>
      <c r="V1" s="86" t="s">
        <v>6</v>
      </c>
      <c r="W1" s="86" t="s">
        <v>7</v>
      </c>
      <c r="X1" s="86" t="s">
        <v>8</v>
      </c>
      <c r="Y1" s="86" t="s">
        <v>9</v>
      </c>
      <c r="Z1" s="86" t="s">
        <v>10</v>
      </c>
      <c r="AA1" s="86" t="s">
        <v>11</v>
      </c>
      <c r="AB1" s="86" t="s">
        <v>12</v>
      </c>
      <c r="AC1" s="86" t="s">
        <v>13</v>
      </c>
      <c r="AD1" s="86" t="s">
        <v>14</v>
      </c>
      <c r="AE1" s="86" t="s">
        <v>15</v>
      </c>
      <c r="AF1" s="86" t="s">
        <v>16</v>
      </c>
      <c r="AG1" s="86" t="s">
        <v>17</v>
      </c>
      <c r="AH1" s="86" t="s">
        <v>18</v>
      </c>
      <c r="AI1" s="86" t="s">
        <v>19</v>
      </c>
      <c r="AJ1" s="86" t="s">
        <v>20</v>
      </c>
      <c r="AK1" s="86" t="s">
        <v>21</v>
      </c>
      <c r="AL1" s="86" t="s">
        <v>22</v>
      </c>
      <c r="AM1" s="86" t="s">
        <v>23</v>
      </c>
      <c r="AN1" s="86" t="s">
        <v>24</v>
      </c>
      <c r="AO1" s="86" t="s">
        <v>1365</v>
      </c>
      <c r="AP1" s="86" t="s">
        <v>25</v>
      </c>
      <c r="AQ1" s="86" t="s">
        <v>26</v>
      </c>
      <c r="AR1" s="86" t="s">
        <v>27</v>
      </c>
      <c r="AS1" s="86" t="s">
        <v>28</v>
      </c>
      <c r="AT1" s="102" t="s">
        <v>1366</v>
      </c>
      <c r="AU1" s="103" t="s">
        <v>1352</v>
      </c>
      <c r="AV1" s="103" t="s">
        <v>1351</v>
      </c>
      <c r="AW1" s="103" t="s">
        <v>1326</v>
      </c>
      <c r="AX1" s="103" t="s">
        <v>1324</v>
      </c>
    </row>
    <row r="2" spans="1:50">
      <c r="A2" s="88" t="s">
        <v>80</v>
      </c>
      <c r="B2" s="89">
        <v>120</v>
      </c>
      <c r="C2" s="29" t="s">
        <v>270</v>
      </c>
      <c r="D2" s="29" t="s">
        <v>292</v>
      </c>
      <c r="E2" s="26" t="s">
        <v>770</v>
      </c>
      <c r="F2" s="108">
        <v>40.741061000000002</v>
      </c>
      <c r="G2" s="111">
        <v>-106.27973799999999</v>
      </c>
      <c r="H2" s="89" t="s">
        <v>1362</v>
      </c>
      <c r="I2" s="90">
        <v>7.94</v>
      </c>
      <c r="J2" s="90">
        <v>157.5</v>
      </c>
      <c r="K2" s="90">
        <v>10.31</v>
      </c>
      <c r="L2" s="90">
        <v>15.44</v>
      </c>
      <c r="M2" s="88" t="s">
        <v>79</v>
      </c>
      <c r="N2" s="91">
        <v>41484</v>
      </c>
      <c r="O2" s="92">
        <v>0.55208333333333337</v>
      </c>
      <c r="P2" s="88" t="s">
        <v>95</v>
      </c>
      <c r="Q2" s="88" t="s">
        <v>46</v>
      </c>
      <c r="R2" s="93">
        <v>1</v>
      </c>
      <c r="S2" s="94" t="s">
        <v>29</v>
      </c>
      <c r="T2" s="95">
        <v>0.69</v>
      </c>
      <c r="U2" s="94" t="s">
        <v>31</v>
      </c>
      <c r="V2" s="95">
        <v>22</v>
      </c>
      <c r="W2" s="94" t="s">
        <v>32</v>
      </c>
      <c r="X2" s="94" t="s">
        <v>33</v>
      </c>
      <c r="Y2" s="95">
        <v>86</v>
      </c>
      <c r="Z2" s="95">
        <v>440</v>
      </c>
      <c r="AA2" s="95">
        <v>740</v>
      </c>
      <c r="AB2" s="94" t="s">
        <v>40</v>
      </c>
      <c r="AC2" s="95">
        <v>6</v>
      </c>
      <c r="AD2" s="95">
        <v>16</v>
      </c>
      <c r="AE2" s="94" t="s">
        <v>32</v>
      </c>
      <c r="AF2" s="94" t="s">
        <v>41</v>
      </c>
      <c r="AG2" s="94" t="s">
        <v>35</v>
      </c>
      <c r="AH2" s="95">
        <v>5.7</v>
      </c>
      <c r="AI2" s="94" t="s">
        <v>36</v>
      </c>
      <c r="AJ2" s="95">
        <v>1.5</v>
      </c>
      <c r="AK2" s="94" t="s">
        <v>36</v>
      </c>
      <c r="AL2" s="94" t="s">
        <v>37</v>
      </c>
      <c r="AM2" s="95">
        <v>0.33</v>
      </c>
      <c r="AN2" s="94" t="s">
        <v>39</v>
      </c>
      <c r="AO2" s="96">
        <f t="shared" ref="AO2:AO8" si="0">AM2+0.025</f>
        <v>0.35500000000000004</v>
      </c>
      <c r="AP2" s="95">
        <v>0.02</v>
      </c>
      <c r="AQ2" s="95">
        <v>86</v>
      </c>
      <c r="AR2" s="95">
        <v>8.9</v>
      </c>
      <c r="AS2" s="94" t="s">
        <v>32</v>
      </c>
      <c r="AT2" s="104">
        <f t="shared" ref="AT2:AT19" si="1">AM2/AP2</f>
        <v>16.5</v>
      </c>
      <c r="AU2" s="98" t="s">
        <v>1009</v>
      </c>
      <c r="AV2" s="98" t="s">
        <v>1009</v>
      </c>
      <c r="AW2" s="98" t="s">
        <v>1009</v>
      </c>
      <c r="AX2" s="98" t="s">
        <v>1009</v>
      </c>
    </row>
    <row r="3" spans="1:50">
      <c r="A3" s="88" t="s">
        <v>82</v>
      </c>
      <c r="B3" s="89">
        <v>12940</v>
      </c>
      <c r="C3" s="29" t="s">
        <v>270</v>
      </c>
      <c r="D3" s="29" t="s">
        <v>281</v>
      </c>
      <c r="E3" s="26" t="s">
        <v>770</v>
      </c>
      <c r="F3" s="108">
        <v>40.745373000000001</v>
      </c>
      <c r="G3" s="111">
        <v>-106.29673</v>
      </c>
      <c r="H3" s="89" t="s">
        <v>1362</v>
      </c>
      <c r="I3" s="90">
        <v>7.93</v>
      </c>
      <c r="J3" s="90">
        <v>163.6</v>
      </c>
      <c r="K3" s="90">
        <v>10.17</v>
      </c>
      <c r="L3" s="90">
        <v>15.91</v>
      </c>
      <c r="M3" s="88" t="s">
        <v>81</v>
      </c>
      <c r="N3" s="91">
        <v>41484</v>
      </c>
      <c r="O3" s="92">
        <v>0.60416666666666663</v>
      </c>
      <c r="P3" s="88" t="s">
        <v>95</v>
      </c>
      <c r="Q3" s="88" t="s">
        <v>46</v>
      </c>
      <c r="R3" s="93">
        <v>1</v>
      </c>
      <c r="S3" s="94" t="s">
        <v>29</v>
      </c>
      <c r="T3" s="95">
        <v>0.74</v>
      </c>
      <c r="U3" s="94" t="s">
        <v>31</v>
      </c>
      <c r="V3" s="95">
        <v>24</v>
      </c>
      <c r="W3" s="94" t="s">
        <v>32</v>
      </c>
      <c r="X3" s="94" t="s">
        <v>33</v>
      </c>
      <c r="Y3" s="95">
        <v>89</v>
      </c>
      <c r="Z3" s="95">
        <v>400</v>
      </c>
      <c r="AA3" s="95">
        <v>970</v>
      </c>
      <c r="AB3" s="94" t="s">
        <v>40</v>
      </c>
      <c r="AC3" s="95">
        <v>6.4</v>
      </c>
      <c r="AD3" s="95">
        <v>19</v>
      </c>
      <c r="AE3" s="94" t="s">
        <v>32</v>
      </c>
      <c r="AF3" s="94" t="s">
        <v>41</v>
      </c>
      <c r="AG3" s="94" t="s">
        <v>35</v>
      </c>
      <c r="AH3" s="95">
        <v>6.3</v>
      </c>
      <c r="AI3" s="94" t="s">
        <v>36</v>
      </c>
      <c r="AJ3" s="95">
        <v>1.5</v>
      </c>
      <c r="AK3" s="94" t="s">
        <v>36</v>
      </c>
      <c r="AL3" s="95">
        <v>6.3E-3</v>
      </c>
      <c r="AM3" s="95">
        <v>0.46</v>
      </c>
      <c r="AN3" s="94" t="s">
        <v>39</v>
      </c>
      <c r="AO3" s="96">
        <f t="shared" si="0"/>
        <v>0.48500000000000004</v>
      </c>
      <c r="AP3" s="95">
        <v>4.8000000000000001E-2</v>
      </c>
      <c r="AQ3" s="95">
        <v>90</v>
      </c>
      <c r="AR3" s="95">
        <v>9.1</v>
      </c>
      <c r="AS3" s="94" t="s">
        <v>32</v>
      </c>
      <c r="AT3" s="104">
        <f t="shared" si="1"/>
        <v>9.5833333333333339</v>
      </c>
      <c r="AU3" s="98" t="s">
        <v>1009</v>
      </c>
      <c r="AV3" s="98" t="s">
        <v>1009</v>
      </c>
      <c r="AW3" s="98" t="s">
        <v>1009</v>
      </c>
      <c r="AX3" s="98" t="s">
        <v>1009</v>
      </c>
    </row>
    <row r="4" spans="1:50">
      <c r="A4" s="88" t="s">
        <v>84</v>
      </c>
      <c r="B4" s="89">
        <v>12946</v>
      </c>
      <c r="C4" s="29" t="s">
        <v>270</v>
      </c>
      <c r="D4" s="29" t="s">
        <v>269</v>
      </c>
      <c r="E4" s="26" t="s">
        <v>770</v>
      </c>
      <c r="F4" s="108">
        <v>40.553710000000002</v>
      </c>
      <c r="G4" s="111">
        <v>-106.04340000000001</v>
      </c>
      <c r="H4" s="89" t="s">
        <v>1362</v>
      </c>
      <c r="I4" s="90">
        <v>7.57</v>
      </c>
      <c r="J4" s="90">
        <v>107.9</v>
      </c>
      <c r="K4" s="90">
        <v>9.26</v>
      </c>
      <c r="L4" s="90">
        <v>14.12</v>
      </c>
      <c r="M4" s="88" t="s">
        <v>83</v>
      </c>
      <c r="N4" s="91">
        <v>41484</v>
      </c>
      <c r="O4" s="92">
        <v>0.63888888888888895</v>
      </c>
      <c r="P4" s="88" t="s">
        <v>95</v>
      </c>
      <c r="Q4" s="88" t="s">
        <v>46</v>
      </c>
      <c r="R4" s="93">
        <v>1</v>
      </c>
      <c r="S4" s="94" t="s">
        <v>29</v>
      </c>
      <c r="T4" s="95">
        <v>0.38</v>
      </c>
      <c r="U4" s="94" t="s">
        <v>31</v>
      </c>
      <c r="V4" s="95">
        <v>17</v>
      </c>
      <c r="W4" s="94" t="s">
        <v>32</v>
      </c>
      <c r="X4" s="94" t="s">
        <v>33</v>
      </c>
      <c r="Y4" s="95">
        <v>63</v>
      </c>
      <c r="Z4" s="95">
        <v>390</v>
      </c>
      <c r="AA4" s="95">
        <v>510</v>
      </c>
      <c r="AB4" s="94" t="s">
        <v>40</v>
      </c>
      <c r="AC4" s="95">
        <v>4.9000000000000004</v>
      </c>
      <c r="AD4" s="95">
        <v>25</v>
      </c>
      <c r="AE4" s="94" t="s">
        <v>32</v>
      </c>
      <c r="AF4" s="94" t="s">
        <v>41</v>
      </c>
      <c r="AG4" s="94" t="s">
        <v>35</v>
      </c>
      <c r="AH4" s="95">
        <v>2.8</v>
      </c>
      <c r="AI4" s="94" t="s">
        <v>36</v>
      </c>
      <c r="AJ4" s="95">
        <v>0.65</v>
      </c>
      <c r="AK4" s="94" t="s">
        <v>36</v>
      </c>
      <c r="AL4" s="94" t="s">
        <v>37</v>
      </c>
      <c r="AM4" s="95">
        <v>0.2</v>
      </c>
      <c r="AN4" s="94" t="s">
        <v>39</v>
      </c>
      <c r="AO4" s="96">
        <f t="shared" si="0"/>
        <v>0.22500000000000001</v>
      </c>
      <c r="AP4" s="95">
        <v>2.1999999999999999E-2</v>
      </c>
      <c r="AQ4" s="95">
        <v>51</v>
      </c>
      <c r="AR4" s="95">
        <v>14</v>
      </c>
      <c r="AS4" s="94" t="s">
        <v>32</v>
      </c>
      <c r="AT4" s="104">
        <f t="shared" si="1"/>
        <v>9.0909090909090917</v>
      </c>
      <c r="AU4" s="98" t="s">
        <v>1009</v>
      </c>
      <c r="AV4" s="98" t="s">
        <v>1009</v>
      </c>
      <c r="AW4" s="98" t="s">
        <v>1009</v>
      </c>
      <c r="AX4" s="98" t="s">
        <v>1009</v>
      </c>
    </row>
    <row r="5" spans="1:50">
      <c r="A5" s="88" t="s">
        <v>45</v>
      </c>
      <c r="B5" s="89">
        <v>12817</v>
      </c>
      <c r="C5" s="29" t="s">
        <v>789</v>
      </c>
      <c r="D5" s="29" t="s">
        <v>790</v>
      </c>
      <c r="E5" s="26" t="s">
        <v>788</v>
      </c>
      <c r="F5" s="108">
        <v>40.061459999999997</v>
      </c>
      <c r="G5" s="111">
        <v>-107.01203</v>
      </c>
      <c r="H5" s="89" t="s">
        <v>1362</v>
      </c>
      <c r="I5" s="90">
        <v>7.58</v>
      </c>
      <c r="J5" s="90">
        <v>88.33</v>
      </c>
      <c r="K5" s="90">
        <v>8.9700000000000006</v>
      </c>
      <c r="L5" s="90">
        <v>15.05</v>
      </c>
      <c r="M5" s="88" t="s">
        <v>44</v>
      </c>
      <c r="N5" s="91">
        <v>41485</v>
      </c>
      <c r="O5" s="92">
        <v>0.4826388888888889</v>
      </c>
      <c r="P5" s="88" t="s">
        <v>95</v>
      </c>
      <c r="Q5" s="88" t="s">
        <v>46</v>
      </c>
      <c r="R5" s="93">
        <v>1</v>
      </c>
      <c r="S5" s="94" t="s">
        <v>29</v>
      </c>
      <c r="T5" s="95">
        <v>0.71</v>
      </c>
      <c r="U5" s="94" t="s">
        <v>31</v>
      </c>
      <c r="V5" s="95">
        <v>13</v>
      </c>
      <c r="W5" s="94" t="s">
        <v>32</v>
      </c>
      <c r="X5" s="94" t="s">
        <v>33</v>
      </c>
      <c r="Y5" s="95">
        <v>53</v>
      </c>
      <c r="Z5" s="95">
        <v>110</v>
      </c>
      <c r="AA5" s="95">
        <v>680</v>
      </c>
      <c r="AB5" s="94" t="s">
        <v>40</v>
      </c>
      <c r="AC5" s="95">
        <v>4.2</v>
      </c>
      <c r="AD5" s="95">
        <v>14</v>
      </c>
      <c r="AE5" s="94" t="s">
        <v>32</v>
      </c>
      <c r="AF5" s="94" t="s">
        <v>41</v>
      </c>
      <c r="AG5" s="94" t="s">
        <v>35</v>
      </c>
      <c r="AH5" s="95">
        <v>1.7</v>
      </c>
      <c r="AI5" s="94" t="s">
        <v>36</v>
      </c>
      <c r="AJ5" s="95">
        <v>0.13</v>
      </c>
      <c r="AK5" s="94" t="s">
        <v>36</v>
      </c>
      <c r="AL5" s="95">
        <v>1.0999999999999999E-2</v>
      </c>
      <c r="AM5" s="95">
        <v>0.3</v>
      </c>
      <c r="AN5" s="94" t="s">
        <v>39</v>
      </c>
      <c r="AO5" s="96">
        <f t="shared" si="0"/>
        <v>0.32500000000000001</v>
      </c>
      <c r="AP5" s="95">
        <v>4.2999999999999997E-2</v>
      </c>
      <c r="AQ5" s="95">
        <v>54</v>
      </c>
      <c r="AR5" s="95">
        <v>4.8</v>
      </c>
      <c r="AS5" s="94" t="s">
        <v>32</v>
      </c>
      <c r="AT5" s="104">
        <f t="shared" si="1"/>
        <v>6.9767441860465116</v>
      </c>
      <c r="AU5" s="98" t="s">
        <v>1009</v>
      </c>
      <c r="AV5" s="98" t="s">
        <v>1009</v>
      </c>
      <c r="AW5" s="98" t="s">
        <v>1009</v>
      </c>
      <c r="AX5" s="98" t="s">
        <v>1009</v>
      </c>
    </row>
    <row r="6" spans="1:50">
      <c r="A6" s="88" t="s">
        <v>48</v>
      </c>
      <c r="B6" s="89">
        <v>12815</v>
      </c>
      <c r="C6" s="29" t="s">
        <v>796</v>
      </c>
      <c r="D6" s="29" t="s">
        <v>257</v>
      </c>
      <c r="E6" s="26" t="s">
        <v>788</v>
      </c>
      <c r="F6" s="108">
        <v>40.182810000000003</v>
      </c>
      <c r="G6" s="111">
        <v>-106.91539</v>
      </c>
      <c r="H6" s="89" t="s">
        <v>1362</v>
      </c>
      <c r="I6" s="90">
        <v>8</v>
      </c>
      <c r="J6" s="90">
        <v>358.3</v>
      </c>
      <c r="K6" s="90">
        <v>10.07</v>
      </c>
      <c r="L6" s="90">
        <v>14.02</v>
      </c>
      <c r="M6" s="88" t="s">
        <v>47</v>
      </c>
      <c r="N6" s="91">
        <v>41485</v>
      </c>
      <c r="O6" s="92">
        <v>0.51041666666666663</v>
      </c>
      <c r="P6" s="88" t="s">
        <v>95</v>
      </c>
      <c r="Q6" s="88" t="s">
        <v>46</v>
      </c>
      <c r="R6" s="93">
        <v>1</v>
      </c>
      <c r="S6" s="94" t="s">
        <v>29</v>
      </c>
      <c r="T6" s="95">
        <v>1.1000000000000001</v>
      </c>
      <c r="U6" s="94" t="s">
        <v>31</v>
      </c>
      <c r="V6" s="95">
        <v>56</v>
      </c>
      <c r="W6" s="94" t="s">
        <v>32</v>
      </c>
      <c r="X6" s="94" t="s">
        <v>33</v>
      </c>
      <c r="Y6" s="95">
        <v>230</v>
      </c>
      <c r="Z6" s="95">
        <v>79</v>
      </c>
      <c r="AA6" s="95">
        <v>730</v>
      </c>
      <c r="AB6" s="94" t="s">
        <v>40</v>
      </c>
      <c r="AC6" s="95">
        <v>16</v>
      </c>
      <c r="AD6" s="95">
        <v>19</v>
      </c>
      <c r="AE6" s="94" t="s">
        <v>32</v>
      </c>
      <c r="AF6" s="95">
        <v>0.49</v>
      </c>
      <c r="AG6" s="94" t="s">
        <v>35</v>
      </c>
      <c r="AH6" s="95">
        <v>9.9</v>
      </c>
      <c r="AI6" s="94" t="s">
        <v>36</v>
      </c>
      <c r="AJ6" s="95">
        <v>0.97</v>
      </c>
      <c r="AK6" s="94" t="s">
        <v>36</v>
      </c>
      <c r="AL6" s="95">
        <v>8.0000000000000002E-3</v>
      </c>
      <c r="AM6" s="95">
        <v>0.4</v>
      </c>
      <c r="AN6" s="94" t="s">
        <v>39</v>
      </c>
      <c r="AO6" s="96">
        <f t="shared" si="0"/>
        <v>0.42500000000000004</v>
      </c>
      <c r="AP6" s="95">
        <v>0.1</v>
      </c>
      <c r="AQ6" s="95">
        <v>180</v>
      </c>
      <c r="AR6" s="95">
        <v>63</v>
      </c>
      <c r="AS6" s="95">
        <v>2</v>
      </c>
      <c r="AT6" s="104">
        <f t="shared" si="1"/>
        <v>4</v>
      </c>
      <c r="AU6" s="98" t="s">
        <v>1009</v>
      </c>
      <c r="AV6" s="98" t="s">
        <v>1009</v>
      </c>
      <c r="AW6" s="98" t="s">
        <v>1009</v>
      </c>
      <c r="AX6" s="98" t="s">
        <v>1009</v>
      </c>
    </row>
    <row r="7" spans="1:50">
      <c r="A7" s="88" t="s">
        <v>50</v>
      </c>
      <c r="B7" s="89">
        <v>12809</v>
      </c>
      <c r="C7" s="29" t="s">
        <v>796</v>
      </c>
      <c r="D7" s="29" t="s">
        <v>248</v>
      </c>
      <c r="E7" s="26" t="s">
        <v>788</v>
      </c>
      <c r="F7" s="108">
        <v>40.269069999999999</v>
      </c>
      <c r="G7" s="111">
        <v>-106.88223000000001</v>
      </c>
      <c r="H7" s="89" t="s">
        <v>1362</v>
      </c>
      <c r="I7" s="90">
        <v>8.19</v>
      </c>
      <c r="J7" s="90">
        <v>445.3</v>
      </c>
      <c r="K7" s="90">
        <v>11.81</v>
      </c>
      <c r="L7" s="90">
        <v>16.55</v>
      </c>
      <c r="M7" s="88" t="s">
        <v>49</v>
      </c>
      <c r="N7" s="91">
        <v>41485</v>
      </c>
      <c r="O7" s="92">
        <v>0.54166666666666663</v>
      </c>
      <c r="P7" s="88" t="s">
        <v>95</v>
      </c>
      <c r="Q7" s="88" t="s">
        <v>46</v>
      </c>
      <c r="R7" s="93">
        <v>1</v>
      </c>
      <c r="S7" s="95">
        <v>69</v>
      </c>
      <c r="T7" s="95">
        <v>1.2</v>
      </c>
      <c r="U7" s="94" t="s">
        <v>31</v>
      </c>
      <c r="V7" s="95">
        <v>63</v>
      </c>
      <c r="W7" s="94" t="s">
        <v>32</v>
      </c>
      <c r="X7" s="94" t="s">
        <v>33</v>
      </c>
      <c r="Y7" s="95">
        <v>260</v>
      </c>
      <c r="Z7" s="95">
        <v>120</v>
      </c>
      <c r="AA7" s="95">
        <v>850</v>
      </c>
      <c r="AB7" s="95">
        <v>0.23</v>
      </c>
      <c r="AC7" s="95">
        <v>22</v>
      </c>
      <c r="AD7" s="95">
        <v>8.4</v>
      </c>
      <c r="AE7" s="94" t="s">
        <v>32</v>
      </c>
      <c r="AF7" s="95">
        <v>0.35</v>
      </c>
      <c r="AG7" s="94" t="s">
        <v>35</v>
      </c>
      <c r="AH7" s="95">
        <v>12</v>
      </c>
      <c r="AI7" s="94" t="s">
        <v>36</v>
      </c>
      <c r="AJ7" s="95">
        <v>1.2</v>
      </c>
      <c r="AK7" s="94" t="s">
        <v>36</v>
      </c>
      <c r="AL7" s="94" t="s">
        <v>37</v>
      </c>
      <c r="AM7" s="95">
        <v>0.53</v>
      </c>
      <c r="AN7" s="94" t="s">
        <v>39</v>
      </c>
      <c r="AO7" s="96">
        <f t="shared" si="0"/>
        <v>0.55500000000000005</v>
      </c>
      <c r="AP7" s="95">
        <v>9.9000000000000005E-2</v>
      </c>
      <c r="AQ7" s="95">
        <v>230</v>
      </c>
      <c r="AR7" s="95">
        <v>62</v>
      </c>
      <c r="AS7" s="95">
        <v>2.2000000000000002</v>
      </c>
      <c r="AT7" s="104">
        <f t="shared" si="1"/>
        <v>5.3535353535353538</v>
      </c>
      <c r="AU7" s="98" t="s">
        <v>1009</v>
      </c>
      <c r="AV7" s="98" t="s">
        <v>1009</v>
      </c>
      <c r="AW7" s="98" t="s">
        <v>1009</v>
      </c>
      <c r="AX7" s="98" t="s">
        <v>1009</v>
      </c>
    </row>
    <row r="8" spans="1:50">
      <c r="A8" s="88" t="s">
        <v>52</v>
      </c>
      <c r="B8" s="89">
        <v>12811</v>
      </c>
      <c r="C8" s="29" t="s">
        <v>796</v>
      </c>
      <c r="D8" s="29" t="s">
        <v>237</v>
      </c>
      <c r="E8" s="26" t="s">
        <v>788</v>
      </c>
      <c r="F8" s="108">
        <v>40.398969999999998</v>
      </c>
      <c r="G8" s="111">
        <v>-106.833871</v>
      </c>
      <c r="H8" s="89" t="s">
        <v>1362</v>
      </c>
      <c r="I8" s="90">
        <v>9.09</v>
      </c>
      <c r="J8" s="90">
        <v>226.9</v>
      </c>
      <c r="K8" s="90">
        <v>11.88</v>
      </c>
      <c r="L8" s="90">
        <v>22.21</v>
      </c>
      <c r="M8" s="88" t="s">
        <v>51</v>
      </c>
      <c r="N8" s="91">
        <v>41485</v>
      </c>
      <c r="O8" s="92">
        <v>0.625</v>
      </c>
      <c r="P8" s="88" t="s">
        <v>95</v>
      </c>
      <c r="Q8" s="88" t="s">
        <v>46</v>
      </c>
      <c r="R8" s="93">
        <v>1</v>
      </c>
      <c r="S8" s="94" t="s">
        <v>29</v>
      </c>
      <c r="T8" s="95">
        <v>1.2</v>
      </c>
      <c r="U8" s="94" t="s">
        <v>31</v>
      </c>
      <c r="V8" s="95">
        <v>28</v>
      </c>
      <c r="W8" s="94" t="s">
        <v>32</v>
      </c>
      <c r="X8" s="94" t="s">
        <v>33</v>
      </c>
      <c r="Y8" s="95">
        <v>110</v>
      </c>
      <c r="Z8" s="95">
        <v>90</v>
      </c>
      <c r="AA8" s="95">
        <v>230</v>
      </c>
      <c r="AB8" s="94" t="s">
        <v>40</v>
      </c>
      <c r="AC8" s="95">
        <v>9.6</v>
      </c>
      <c r="AD8" s="95">
        <v>17</v>
      </c>
      <c r="AE8" s="94" t="s">
        <v>32</v>
      </c>
      <c r="AF8" s="95">
        <v>0.23</v>
      </c>
      <c r="AG8" s="94" t="s">
        <v>35</v>
      </c>
      <c r="AH8" s="95">
        <v>6.5</v>
      </c>
      <c r="AI8" s="94" t="s">
        <v>36</v>
      </c>
      <c r="AJ8" s="95">
        <v>0.64</v>
      </c>
      <c r="AK8" s="94" t="s">
        <v>36</v>
      </c>
      <c r="AL8" s="95">
        <v>8.2000000000000007E-3</v>
      </c>
      <c r="AM8" s="95">
        <v>0.33</v>
      </c>
      <c r="AN8" s="94" t="s">
        <v>39</v>
      </c>
      <c r="AO8" s="96">
        <f t="shared" si="0"/>
        <v>0.35500000000000004</v>
      </c>
      <c r="AP8" s="95">
        <v>7.2999999999999995E-2</v>
      </c>
      <c r="AQ8" s="95">
        <v>95</v>
      </c>
      <c r="AR8" s="95">
        <v>26</v>
      </c>
      <c r="AS8" s="95">
        <v>1.7</v>
      </c>
      <c r="AT8" s="104">
        <f t="shared" si="1"/>
        <v>4.5205479452054798</v>
      </c>
      <c r="AU8" s="98" t="s">
        <v>1009</v>
      </c>
      <c r="AV8" s="98" t="s">
        <v>1009</v>
      </c>
      <c r="AW8" s="98" t="s">
        <v>1009</v>
      </c>
      <c r="AX8" s="98" t="s">
        <v>1009</v>
      </c>
    </row>
    <row r="9" spans="1:50">
      <c r="A9" s="88" t="s">
        <v>54</v>
      </c>
      <c r="B9" s="89" t="s">
        <v>88</v>
      </c>
      <c r="C9" s="29" t="s">
        <v>796</v>
      </c>
      <c r="D9" s="29" t="s">
        <v>225</v>
      </c>
      <c r="E9" s="26" t="s">
        <v>788</v>
      </c>
      <c r="F9" s="108">
        <v>40.491508000000003</v>
      </c>
      <c r="G9" s="111">
        <v>-106.94801</v>
      </c>
      <c r="H9" s="89" t="s">
        <v>1362</v>
      </c>
      <c r="I9" s="90">
        <v>9.16</v>
      </c>
      <c r="J9" s="90">
        <v>283</v>
      </c>
      <c r="K9" s="90">
        <v>15.35</v>
      </c>
      <c r="L9" s="90">
        <v>22.6</v>
      </c>
      <c r="M9" s="88" t="s">
        <v>53</v>
      </c>
      <c r="N9" s="91">
        <v>41485</v>
      </c>
      <c r="O9" s="92">
        <v>0.67222222222222217</v>
      </c>
      <c r="P9" s="88" t="s">
        <v>95</v>
      </c>
      <c r="Q9" s="88" t="s">
        <v>46</v>
      </c>
      <c r="R9" s="93">
        <v>1</v>
      </c>
      <c r="S9" s="94" t="s">
        <v>29</v>
      </c>
      <c r="T9" s="95">
        <v>1.6</v>
      </c>
      <c r="U9" s="94" t="s">
        <v>31</v>
      </c>
      <c r="V9" s="95">
        <v>26</v>
      </c>
      <c r="W9" s="94" t="s">
        <v>32</v>
      </c>
      <c r="X9" s="94" t="s">
        <v>33</v>
      </c>
      <c r="Y9" s="95">
        <v>100</v>
      </c>
      <c r="Z9" s="95">
        <v>96</v>
      </c>
      <c r="AA9" s="95">
        <v>230</v>
      </c>
      <c r="AB9" s="95">
        <v>0.28999999999999998</v>
      </c>
      <c r="AC9" s="95">
        <v>8.8000000000000007</v>
      </c>
      <c r="AD9" s="95">
        <v>6.2</v>
      </c>
      <c r="AE9" s="94" t="s">
        <v>32</v>
      </c>
      <c r="AF9" s="95">
        <v>0.18</v>
      </c>
      <c r="AG9" s="94" t="s">
        <v>35</v>
      </c>
      <c r="AH9" s="95">
        <v>19</v>
      </c>
      <c r="AI9" s="94" t="s">
        <v>36</v>
      </c>
      <c r="AJ9" s="95">
        <v>0.69</v>
      </c>
      <c r="AK9" s="94" t="s">
        <v>36</v>
      </c>
      <c r="AL9" s="95">
        <v>1.0999999999999999E-2</v>
      </c>
      <c r="AM9" s="95">
        <v>0.42</v>
      </c>
      <c r="AN9" s="95">
        <v>0.2</v>
      </c>
      <c r="AO9" s="96">
        <f>AM9+AN9</f>
        <v>0.62</v>
      </c>
      <c r="AP9" s="95">
        <v>0.12</v>
      </c>
      <c r="AQ9" s="95">
        <v>100</v>
      </c>
      <c r="AR9" s="95">
        <v>28</v>
      </c>
      <c r="AS9" s="95">
        <v>11</v>
      </c>
      <c r="AT9" s="104">
        <f t="shared" si="1"/>
        <v>3.5</v>
      </c>
      <c r="AU9" s="98" t="s">
        <v>1009</v>
      </c>
      <c r="AV9" s="98" t="s">
        <v>1009</v>
      </c>
      <c r="AW9" s="98" t="s">
        <v>1009</v>
      </c>
      <c r="AX9" s="98" t="s">
        <v>1009</v>
      </c>
    </row>
    <row r="10" spans="1:50">
      <c r="A10" s="88" t="s">
        <v>56</v>
      </c>
      <c r="B10" s="89" t="s">
        <v>89</v>
      </c>
      <c r="C10" s="29" t="s">
        <v>200</v>
      </c>
      <c r="D10" s="29" t="s">
        <v>163</v>
      </c>
      <c r="E10" s="26" t="s">
        <v>802</v>
      </c>
      <c r="F10" s="108">
        <v>39.640194000000001</v>
      </c>
      <c r="G10" s="111">
        <v>-106.399546</v>
      </c>
      <c r="H10" s="89" t="s">
        <v>1362</v>
      </c>
      <c r="I10" s="90">
        <v>8.31</v>
      </c>
      <c r="J10" s="90">
        <v>180.3</v>
      </c>
      <c r="K10" s="90">
        <v>9.0500000000000007</v>
      </c>
      <c r="L10" s="90">
        <v>12.7</v>
      </c>
      <c r="M10" s="88" t="s">
        <v>55</v>
      </c>
      <c r="N10" s="91">
        <v>41486</v>
      </c>
      <c r="O10" s="92">
        <v>0.51041666666666663</v>
      </c>
      <c r="P10" s="88" t="s">
        <v>95</v>
      </c>
      <c r="Q10" s="88" t="s">
        <v>46</v>
      </c>
      <c r="R10" s="93">
        <v>1</v>
      </c>
      <c r="S10" s="94" t="s">
        <v>29</v>
      </c>
      <c r="T10" s="94" t="s">
        <v>30</v>
      </c>
      <c r="U10" s="94" t="s">
        <v>31</v>
      </c>
      <c r="V10" s="95">
        <v>25</v>
      </c>
      <c r="W10" s="94" t="s">
        <v>32</v>
      </c>
      <c r="X10" s="94" t="s">
        <v>33</v>
      </c>
      <c r="Y10" s="95">
        <v>110</v>
      </c>
      <c r="Z10" s="95">
        <v>14</v>
      </c>
      <c r="AA10" s="95">
        <v>110</v>
      </c>
      <c r="AB10" s="95">
        <v>0.31</v>
      </c>
      <c r="AC10" s="95">
        <v>5.2</v>
      </c>
      <c r="AD10" s="94" t="s">
        <v>34</v>
      </c>
      <c r="AE10" s="94" t="s">
        <v>32</v>
      </c>
      <c r="AF10" s="94" t="s">
        <v>41</v>
      </c>
      <c r="AG10" s="94" t="s">
        <v>35</v>
      </c>
      <c r="AH10" s="95">
        <v>5.5</v>
      </c>
      <c r="AI10" s="94" t="s">
        <v>36</v>
      </c>
      <c r="AJ10" s="95">
        <v>1.4</v>
      </c>
      <c r="AK10" s="94" t="s">
        <v>36</v>
      </c>
      <c r="AL10" s="95">
        <v>2.3E-2</v>
      </c>
      <c r="AM10" s="95">
        <v>0.24</v>
      </c>
      <c r="AN10" s="95">
        <v>0.5</v>
      </c>
      <c r="AO10" s="96">
        <f>AM10+AN10</f>
        <v>0.74</v>
      </c>
      <c r="AP10" s="95">
        <v>5.0999999999999997E-2</v>
      </c>
      <c r="AQ10" s="95">
        <v>79</v>
      </c>
      <c r="AR10" s="95">
        <v>19</v>
      </c>
      <c r="AS10" s="95">
        <v>11</v>
      </c>
      <c r="AT10" s="104">
        <f t="shared" si="1"/>
        <v>4.7058823529411766</v>
      </c>
      <c r="AU10" s="98" t="s">
        <v>1009</v>
      </c>
      <c r="AV10" s="98" t="s">
        <v>1009</v>
      </c>
      <c r="AW10" s="98" t="s">
        <v>1009</v>
      </c>
      <c r="AX10" s="98" t="s">
        <v>1009</v>
      </c>
    </row>
    <row r="11" spans="1:50">
      <c r="A11" s="88" t="s">
        <v>58</v>
      </c>
      <c r="B11" s="89" t="s">
        <v>90</v>
      </c>
      <c r="C11" s="29" t="s">
        <v>200</v>
      </c>
      <c r="D11" s="29" t="s">
        <v>211</v>
      </c>
      <c r="E11" s="26" t="s">
        <v>802</v>
      </c>
      <c r="F11" s="108">
        <v>39.641343999999997</v>
      </c>
      <c r="G11" s="111">
        <v>-106.392865</v>
      </c>
      <c r="H11" s="89" t="s">
        <v>1362</v>
      </c>
      <c r="I11" s="90">
        <v>8.33</v>
      </c>
      <c r="J11" s="90">
        <v>171.7</v>
      </c>
      <c r="K11" s="90">
        <v>8.69</v>
      </c>
      <c r="L11" s="90">
        <v>13.51</v>
      </c>
      <c r="M11" s="88" t="s">
        <v>57</v>
      </c>
      <c r="N11" s="91">
        <v>41486</v>
      </c>
      <c r="O11" s="92">
        <v>0.53125</v>
      </c>
      <c r="P11" s="88" t="s">
        <v>95</v>
      </c>
      <c r="Q11" s="88" t="s">
        <v>46</v>
      </c>
      <c r="R11" s="93">
        <v>1</v>
      </c>
      <c r="S11" s="94" t="s">
        <v>29</v>
      </c>
      <c r="T11" s="94" t="s">
        <v>30</v>
      </c>
      <c r="U11" s="94" t="s">
        <v>31</v>
      </c>
      <c r="V11" s="95">
        <v>26</v>
      </c>
      <c r="W11" s="94" t="s">
        <v>32</v>
      </c>
      <c r="X11" s="94" t="s">
        <v>33</v>
      </c>
      <c r="Y11" s="95">
        <v>100</v>
      </c>
      <c r="Z11" s="95">
        <v>18</v>
      </c>
      <c r="AA11" s="95">
        <v>93</v>
      </c>
      <c r="AB11" s="95">
        <v>0.26</v>
      </c>
      <c r="AC11" s="95">
        <v>5.6</v>
      </c>
      <c r="AD11" s="94" t="s">
        <v>34</v>
      </c>
      <c r="AE11" s="94" t="s">
        <v>32</v>
      </c>
      <c r="AF11" s="94" t="s">
        <v>41</v>
      </c>
      <c r="AG11" s="94" t="s">
        <v>35</v>
      </c>
      <c r="AH11" s="95">
        <v>3.5</v>
      </c>
      <c r="AI11" s="94" t="s">
        <v>36</v>
      </c>
      <c r="AJ11" s="95">
        <v>1.5</v>
      </c>
      <c r="AK11" s="94" t="s">
        <v>36</v>
      </c>
      <c r="AL11" s="94" t="s">
        <v>37</v>
      </c>
      <c r="AM11" s="95">
        <v>0.2</v>
      </c>
      <c r="AN11" s="95">
        <v>7.0999999999999994E-2</v>
      </c>
      <c r="AO11" s="96">
        <f>AM11+AN11</f>
        <v>0.27100000000000002</v>
      </c>
      <c r="AP11" s="94" t="s">
        <v>38</v>
      </c>
      <c r="AQ11" s="95">
        <v>78</v>
      </c>
      <c r="AR11" s="95">
        <v>20</v>
      </c>
      <c r="AS11" s="95">
        <v>7.5</v>
      </c>
      <c r="AT11" s="104" t="e">
        <f t="shared" si="1"/>
        <v>#VALUE!</v>
      </c>
      <c r="AU11" s="98" t="s">
        <v>1009</v>
      </c>
      <c r="AV11" s="98" t="s">
        <v>1009</v>
      </c>
      <c r="AW11" s="98" t="s">
        <v>1009</v>
      </c>
      <c r="AX11" s="98" t="s">
        <v>1009</v>
      </c>
    </row>
    <row r="12" spans="1:50">
      <c r="A12" s="88" t="s">
        <v>60</v>
      </c>
      <c r="B12" s="89">
        <v>12555</v>
      </c>
      <c r="C12" s="29" t="s">
        <v>200</v>
      </c>
      <c r="D12" s="29" t="s">
        <v>199</v>
      </c>
      <c r="E12" s="26" t="s">
        <v>802</v>
      </c>
      <c r="F12" s="108">
        <v>39.643253000000001</v>
      </c>
      <c r="G12" s="111">
        <v>-106.308322</v>
      </c>
      <c r="H12" s="89" t="s">
        <v>1362</v>
      </c>
      <c r="I12" s="90">
        <v>8.09</v>
      </c>
      <c r="J12" s="90">
        <v>96.23</v>
      </c>
      <c r="K12" s="90">
        <v>7.96</v>
      </c>
      <c r="L12" s="90">
        <v>12.9</v>
      </c>
      <c r="M12" s="88" t="s">
        <v>59</v>
      </c>
      <c r="N12" s="91">
        <v>41486</v>
      </c>
      <c r="O12" s="92">
        <v>0.56597222222222221</v>
      </c>
      <c r="P12" s="88" t="s">
        <v>95</v>
      </c>
      <c r="Q12" s="88" t="s">
        <v>46</v>
      </c>
      <c r="R12" s="93">
        <v>1</v>
      </c>
      <c r="S12" s="94" t="s">
        <v>29</v>
      </c>
      <c r="T12" s="94" t="s">
        <v>30</v>
      </c>
      <c r="U12" s="94" t="s">
        <v>31</v>
      </c>
      <c r="V12" s="95">
        <v>14</v>
      </c>
      <c r="W12" s="94" t="s">
        <v>32</v>
      </c>
      <c r="X12" s="94" t="s">
        <v>33</v>
      </c>
      <c r="Y12" s="95">
        <v>51</v>
      </c>
      <c r="Z12" s="95">
        <v>7.4</v>
      </c>
      <c r="AA12" s="95">
        <v>10</v>
      </c>
      <c r="AB12" s="95">
        <v>0.19</v>
      </c>
      <c r="AC12" s="95">
        <v>3.5</v>
      </c>
      <c r="AD12" s="94" t="s">
        <v>34</v>
      </c>
      <c r="AE12" s="94" t="s">
        <v>32</v>
      </c>
      <c r="AF12" s="94" t="s">
        <v>41</v>
      </c>
      <c r="AG12" s="94" t="s">
        <v>35</v>
      </c>
      <c r="AH12" s="95">
        <v>3.4</v>
      </c>
      <c r="AI12" s="94" t="s">
        <v>36</v>
      </c>
      <c r="AJ12" s="95">
        <v>1.2</v>
      </c>
      <c r="AK12" s="94" t="s">
        <v>34</v>
      </c>
      <c r="AL12" s="94" t="s">
        <v>37</v>
      </c>
      <c r="AM12" s="94" t="s">
        <v>30</v>
      </c>
      <c r="AN12" s="95">
        <v>0.06</v>
      </c>
      <c r="AO12" s="96">
        <f>0.05+AN12</f>
        <v>0.11</v>
      </c>
      <c r="AP12" s="95">
        <v>7.6E-3</v>
      </c>
      <c r="AQ12" s="95">
        <v>51</v>
      </c>
      <c r="AR12" s="95">
        <v>2.2999999999999998</v>
      </c>
      <c r="AS12" s="95">
        <v>6.1</v>
      </c>
      <c r="AT12" s="104" t="e">
        <f t="shared" si="1"/>
        <v>#VALUE!</v>
      </c>
      <c r="AU12" s="98" t="s">
        <v>1009</v>
      </c>
      <c r="AV12" s="98" t="s">
        <v>1009</v>
      </c>
      <c r="AW12" s="98" t="s">
        <v>1009</v>
      </c>
      <c r="AX12" s="98" t="s">
        <v>1009</v>
      </c>
    </row>
    <row r="13" spans="1:50" ht="17.25">
      <c r="A13" s="88" t="s">
        <v>77</v>
      </c>
      <c r="B13" s="89" t="s">
        <v>91</v>
      </c>
      <c r="C13" s="29" t="s">
        <v>176</v>
      </c>
      <c r="D13" s="29" t="s">
        <v>187</v>
      </c>
      <c r="E13" s="26" t="s">
        <v>803</v>
      </c>
      <c r="F13" s="108">
        <v>39.141742999999998</v>
      </c>
      <c r="G13" s="111">
        <v>-106.775604</v>
      </c>
      <c r="H13" s="89" t="s">
        <v>1362</v>
      </c>
      <c r="I13" s="90">
        <v>7.77</v>
      </c>
      <c r="J13" s="90">
        <v>49.73</v>
      </c>
      <c r="K13" s="90">
        <v>8.33</v>
      </c>
      <c r="L13" s="90">
        <v>11.76</v>
      </c>
      <c r="M13" s="88" t="s">
        <v>76</v>
      </c>
      <c r="N13" s="91">
        <v>41487</v>
      </c>
      <c r="O13" s="92">
        <v>0.51736111111111105</v>
      </c>
      <c r="P13" s="88" t="s">
        <v>95</v>
      </c>
      <c r="Q13" s="88" t="s">
        <v>78</v>
      </c>
      <c r="R13" s="93">
        <v>1</v>
      </c>
      <c r="S13" s="94" t="s">
        <v>29</v>
      </c>
      <c r="T13" s="94" t="s">
        <v>30</v>
      </c>
      <c r="U13" s="94" t="s">
        <v>31</v>
      </c>
      <c r="V13" s="95">
        <v>7.9</v>
      </c>
      <c r="W13" s="94" t="s">
        <v>32</v>
      </c>
      <c r="X13" s="94" t="s">
        <v>33</v>
      </c>
      <c r="Y13" s="95">
        <v>28</v>
      </c>
      <c r="Z13" s="95">
        <v>30</v>
      </c>
      <c r="AA13" s="95">
        <v>42</v>
      </c>
      <c r="AB13" s="94" t="s">
        <v>40</v>
      </c>
      <c r="AC13" s="95">
        <v>1.4</v>
      </c>
      <c r="AD13" s="94" t="s">
        <v>34</v>
      </c>
      <c r="AE13" s="94" t="s">
        <v>32</v>
      </c>
      <c r="AF13" s="94" t="s">
        <v>41</v>
      </c>
      <c r="AG13" s="94" t="s">
        <v>35</v>
      </c>
      <c r="AH13" s="95">
        <v>1.7</v>
      </c>
      <c r="AI13" s="94" t="s">
        <v>36</v>
      </c>
      <c r="AJ13" s="95">
        <v>0.97</v>
      </c>
      <c r="AK13" s="94" t="s">
        <v>34</v>
      </c>
      <c r="AL13" s="94" t="s">
        <v>37</v>
      </c>
      <c r="AM13" s="94" t="s">
        <v>30</v>
      </c>
      <c r="AN13" s="94" t="s">
        <v>39</v>
      </c>
      <c r="AO13" s="96">
        <f>0.05+0.025</f>
        <v>7.5000000000000011E-2</v>
      </c>
      <c r="AP13" s="95">
        <v>5.5999999999999999E-3</v>
      </c>
      <c r="AQ13" s="95">
        <v>26</v>
      </c>
      <c r="AR13" s="95">
        <v>6.2</v>
      </c>
      <c r="AS13" s="94" t="s">
        <v>32</v>
      </c>
      <c r="AT13" s="104" t="e">
        <f t="shared" si="1"/>
        <v>#VALUE!</v>
      </c>
      <c r="AU13" s="98" t="s">
        <v>1009</v>
      </c>
      <c r="AV13" s="98" t="s">
        <v>1009</v>
      </c>
      <c r="AW13" s="98" t="s">
        <v>1009</v>
      </c>
      <c r="AX13" s="98" t="s">
        <v>1009</v>
      </c>
    </row>
    <row r="14" spans="1:50">
      <c r="A14" s="88" t="s">
        <v>62</v>
      </c>
      <c r="B14" s="89" t="s">
        <v>92</v>
      </c>
      <c r="C14" s="29" t="s">
        <v>176</v>
      </c>
      <c r="D14" s="29" t="s">
        <v>175</v>
      </c>
      <c r="E14" s="26" t="s">
        <v>803</v>
      </c>
      <c r="F14" s="108">
        <v>39.217970000000001</v>
      </c>
      <c r="G14" s="111">
        <v>-106.85463799999999</v>
      </c>
      <c r="H14" s="89" t="s">
        <v>1362</v>
      </c>
      <c r="I14" s="90">
        <v>7.96</v>
      </c>
      <c r="J14" s="90">
        <v>271.10000000000002</v>
      </c>
      <c r="K14" s="90">
        <v>8.76</v>
      </c>
      <c r="L14" s="90">
        <v>11.3</v>
      </c>
      <c r="M14" s="88" t="s">
        <v>61</v>
      </c>
      <c r="N14" s="91">
        <v>41487</v>
      </c>
      <c r="O14" s="92">
        <v>0.63194444444444442</v>
      </c>
      <c r="P14" s="88" t="s">
        <v>95</v>
      </c>
      <c r="Q14" s="88" t="s">
        <v>46</v>
      </c>
      <c r="R14" s="93">
        <v>1</v>
      </c>
      <c r="S14" s="94" t="s">
        <v>29</v>
      </c>
      <c r="T14" s="95">
        <v>0.2</v>
      </c>
      <c r="U14" s="94" t="s">
        <v>31</v>
      </c>
      <c r="V14" s="95">
        <v>55</v>
      </c>
      <c r="W14" s="94" t="s">
        <v>32</v>
      </c>
      <c r="X14" s="94" t="s">
        <v>33</v>
      </c>
      <c r="Y14" s="95">
        <v>180</v>
      </c>
      <c r="Z14" s="95">
        <v>13</v>
      </c>
      <c r="AA14" s="95">
        <v>26</v>
      </c>
      <c r="AB14" s="95">
        <v>0.37</v>
      </c>
      <c r="AC14" s="95">
        <v>8.6</v>
      </c>
      <c r="AD14" s="94" t="s">
        <v>34</v>
      </c>
      <c r="AE14" s="94" t="s">
        <v>32</v>
      </c>
      <c r="AF14" s="95">
        <v>0.3</v>
      </c>
      <c r="AG14" s="94" t="s">
        <v>35</v>
      </c>
      <c r="AH14" s="95">
        <v>2.1</v>
      </c>
      <c r="AI14" s="94" t="s">
        <v>36</v>
      </c>
      <c r="AJ14" s="95">
        <v>3.7</v>
      </c>
      <c r="AK14" s="95">
        <v>3.2</v>
      </c>
      <c r="AL14" s="94" t="s">
        <v>37</v>
      </c>
      <c r="AM14" s="94" t="s">
        <v>30</v>
      </c>
      <c r="AN14" s="95">
        <v>0.09</v>
      </c>
      <c r="AO14" s="96">
        <f>0.05+AN14</f>
        <v>0.14000000000000001</v>
      </c>
      <c r="AP14" s="94" t="s">
        <v>38</v>
      </c>
      <c r="AQ14" s="95">
        <v>88</v>
      </c>
      <c r="AR14" s="95">
        <v>98</v>
      </c>
      <c r="AS14" s="95">
        <v>1.4</v>
      </c>
      <c r="AT14" s="104" t="e">
        <f t="shared" si="1"/>
        <v>#VALUE!</v>
      </c>
      <c r="AU14" s="98" t="s">
        <v>1009</v>
      </c>
      <c r="AV14" s="98" t="s">
        <v>1009</v>
      </c>
      <c r="AW14" s="98" t="s">
        <v>1009</v>
      </c>
      <c r="AX14" s="98" t="s">
        <v>1009</v>
      </c>
    </row>
    <row r="15" spans="1:50">
      <c r="A15" s="88" t="s">
        <v>64</v>
      </c>
      <c r="B15" s="89" t="s">
        <v>93</v>
      </c>
      <c r="C15" s="29" t="s">
        <v>176</v>
      </c>
      <c r="D15" s="29" t="s">
        <v>163</v>
      </c>
      <c r="E15" s="26" t="s">
        <v>803</v>
      </c>
      <c r="F15" s="108">
        <v>39.225594000000001</v>
      </c>
      <c r="G15" s="111">
        <v>-106.861133</v>
      </c>
      <c r="H15" s="89" t="s">
        <v>1362</v>
      </c>
      <c r="I15" s="90">
        <v>7.94</v>
      </c>
      <c r="J15" s="90">
        <v>281.10000000000002</v>
      </c>
      <c r="K15" s="90">
        <v>8.83</v>
      </c>
      <c r="L15" s="90">
        <v>11.63</v>
      </c>
      <c r="M15" s="88" t="s">
        <v>63</v>
      </c>
      <c r="N15" s="91">
        <v>41487</v>
      </c>
      <c r="O15" s="92">
        <v>0.66666666666666663</v>
      </c>
      <c r="P15" s="88" t="s">
        <v>95</v>
      </c>
      <c r="Q15" s="88" t="s">
        <v>46</v>
      </c>
      <c r="R15" s="93">
        <v>1</v>
      </c>
      <c r="S15" s="94" t="s">
        <v>29</v>
      </c>
      <c r="T15" s="95">
        <v>0.22</v>
      </c>
      <c r="U15" s="94" t="s">
        <v>31</v>
      </c>
      <c r="V15" s="95">
        <v>56</v>
      </c>
      <c r="W15" s="94" t="s">
        <v>32</v>
      </c>
      <c r="X15" s="94" t="s">
        <v>33</v>
      </c>
      <c r="Y15" s="95">
        <v>180</v>
      </c>
      <c r="Z15" s="95">
        <v>15</v>
      </c>
      <c r="AA15" s="95">
        <v>40</v>
      </c>
      <c r="AB15" s="95">
        <v>0.55000000000000004</v>
      </c>
      <c r="AC15" s="95">
        <v>8.6</v>
      </c>
      <c r="AD15" s="94" t="s">
        <v>34</v>
      </c>
      <c r="AE15" s="94" t="s">
        <v>32</v>
      </c>
      <c r="AF15" s="95">
        <v>0.31</v>
      </c>
      <c r="AG15" s="94" t="s">
        <v>35</v>
      </c>
      <c r="AH15" s="95">
        <v>3.5</v>
      </c>
      <c r="AI15" s="94" t="s">
        <v>36</v>
      </c>
      <c r="AJ15" s="95">
        <v>3.6</v>
      </c>
      <c r="AK15" s="94" t="s">
        <v>36</v>
      </c>
      <c r="AL15" s="95">
        <v>7.1999999999999995E-2</v>
      </c>
      <c r="AM15" s="95">
        <v>0.19</v>
      </c>
      <c r="AN15" s="95">
        <v>0.17</v>
      </c>
      <c r="AO15" s="96">
        <f>AM15+AN15</f>
        <v>0.36</v>
      </c>
      <c r="AP15" s="95">
        <v>0.1</v>
      </c>
      <c r="AQ15" s="95">
        <v>88</v>
      </c>
      <c r="AR15" s="95">
        <v>100</v>
      </c>
      <c r="AS15" s="95">
        <v>4</v>
      </c>
      <c r="AT15" s="104">
        <f t="shared" si="1"/>
        <v>1.9</v>
      </c>
      <c r="AU15" s="98" t="s">
        <v>1009</v>
      </c>
      <c r="AV15" s="98" t="s">
        <v>1009</v>
      </c>
      <c r="AW15" s="98" t="s">
        <v>1009</v>
      </c>
      <c r="AX15" s="98" t="s">
        <v>1009</v>
      </c>
    </row>
    <row r="16" spans="1:50">
      <c r="A16" s="88" t="s">
        <v>66</v>
      </c>
      <c r="B16" s="89">
        <v>10814</v>
      </c>
      <c r="C16" s="29" t="s">
        <v>141</v>
      </c>
      <c r="D16" s="29" t="s">
        <v>163</v>
      </c>
      <c r="E16" s="26" t="s">
        <v>804</v>
      </c>
      <c r="F16" s="108">
        <v>37.948208999999999</v>
      </c>
      <c r="G16" s="111">
        <v>-107.877067</v>
      </c>
      <c r="H16" s="89" t="s">
        <v>1362</v>
      </c>
      <c r="I16" s="90">
        <v>7.5</v>
      </c>
      <c r="J16" s="90">
        <v>193.7</v>
      </c>
      <c r="K16" s="90">
        <v>6.82</v>
      </c>
      <c r="L16" s="90">
        <v>17.12</v>
      </c>
      <c r="M16" s="88" t="s">
        <v>65</v>
      </c>
      <c r="N16" s="91">
        <v>41488</v>
      </c>
      <c r="O16" s="92">
        <v>0.68263888888888891</v>
      </c>
      <c r="P16" s="88" t="s">
        <v>95</v>
      </c>
      <c r="Q16" s="88" t="s">
        <v>46</v>
      </c>
      <c r="R16" s="93">
        <v>1</v>
      </c>
      <c r="S16" s="95">
        <v>41</v>
      </c>
      <c r="T16" s="95">
        <v>0.73</v>
      </c>
      <c r="U16" s="95">
        <v>1.2</v>
      </c>
      <c r="V16" s="95">
        <v>30</v>
      </c>
      <c r="W16" s="94" t="s">
        <v>32</v>
      </c>
      <c r="X16" s="94" t="s">
        <v>33</v>
      </c>
      <c r="Y16" s="95">
        <v>99</v>
      </c>
      <c r="Z16" s="95">
        <v>39</v>
      </c>
      <c r="AA16" s="95">
        <v>270</v>
      </c>
      <c r="AB16" s="95">
        <v>1.6</v>
      </c>
      <c r="AC16" s="95">
        <v>2.8</v>
      </c>
      <c r="AD16" s="95">
        <v>66</v>
      </c>
      <c r="AE16" s="94" t="s">
        <v>32</v>
      </c>
      <c r="AF16" s="95">
        <v>0.24</v>
      </c>
      <c r="AG16" s="94" t="s">
        <v>35</v>
      </c>
      <c r="AH16" s="95">
        <v>2.2000000000000002</v>
      </c>
      <c r="AI16" s="95">
        <v>210</v>
      </c>
      <c r="AJ16" s="94" t="s">
        <v>30</v>
      </c>
      <c r="AK16" s="94" t="s">
        <v>36</v>
      </c>
      <c r="AL16" s="94" t="s">
        <v>37</v>
      </c>
      <c r="AM16" s="95">
        <v>0.15</v>
      </c>
      <c r="AN16" s="95">
        <v>0.6</v>
      </c>
      <c r="AO16" s="96">
        <f>AM16+AN16</f>
        <v>0.75</v>
      </c>
      <c r="AP16" s="95">
        <v>0.11</v>
      </c>
      <c r="AQ16" s="95">
        <v>41</v>
      </c>
      <c r="AR16" s="95">
        <v>62</v>
      </c>
      <c r="AS16" s="95">
        <v>2</v>
      </c>
      <c r="AT16" s="104">
        <f t="shared" si="1"/>
        <v>1.3636363636363635</v>
      </c>
      <c r="AU16" s="98" t="s">
        <v>1009</v>
      </c>
      <c r="AV16" s="98" t="s">
        <v>1009</v>
      </c>
      <c r="AW16" s="98" t="s">
        <v>1009</v>
      </c>
      <c r="AX16" s="98" t="s">
        <v>1009</v>
      </c>
    </row>
    <row r="17" spans="1:53">
      <c r="A17" s="88" t="s">
        <v>68</v>
      </c>
      <c r="B17" s="89">
        <v>10815</v>
      </c>
      <c r="C17" s="29" t="s">
        <v>141</v>
      </c>
      <c r="D17" s="29" t="s">
        <v>152</v>
      </c>
      <c r="E17" s="26" t="s">
        <v>804</v>
      </c>
      <c r="F17" s="108">
        <v>37.948735999999997</v>
      </c>
      <c r="G17" s="111">
        <v>-107.868937</v>
      </c>
      <c r="H17" s="89" t="s">
        <v>1362</v>
      </c>
      <c r="I17" s="90">
        <v>7.53</v>
      </c>
      <c r="J17" s="90">
        <v>182.6</v>
      </c>
      <c r="K17" s="90">
        <v>6.9</v>
      </c>
      <c r="L17" s="90">
        <v>15.95</v>
      </c>
      <c r="M17" s="88" t="s">
        <v>67</v>
      </c>
      <c r="N17" s="91">
        <v>41488</v>
      </c>
      <c r="O17" s="92">
        <v>0.72638888888888886</v>
      </c>
      <c r="P17" s="88" t="s">
        <v>95</v>
      </c>
      <c r="Q17" s="88" t="s">
        <v>46</v>
      </c>
      <c r="R17" s="93">
        <v>1</v>
      </c>
      <c r="S17" s="95">
        <v>59</v>
      </c>
      <c r="T17" s="95">
        <v>0.72</v>
      </c>
      <c r="U17" s="95">
        <v>1.2</v>
      </c>
      <c r="V17" s="95">
        <v>29</v>
      </c>
      <c r="W17" s="94" t="s">
        <v>32</v>
      </c>
      <c r="X17" s="94" t="s">
        <v>33</v>
      </c>
      <c r="Y17" s="95">
        <v>99</v>
      </c>
      <c r="Z17" s="95">
        <v>47</v>
      </c>
      <c r="AA17" s="95">
        <v>290</v>
      </c>
      <c r="AB17" s="95">
        <v>2.5</v>
      </c>
      <c r="AC17" s="95">
        <v>2.5</v>
      </c>
      <c r="AD17" s="95">
        <v>68</v>
      </c>
      <c r="AE17" s="94" t="s">
        <v>32</v>
      </c>
      <c r="AF17" s="95">
        <v>0.25</v>
      </c>
      <c r="AG17" s="94" t="s">
        <v>35</v>
      </c>
      <c r="AH17" s="95">
        <v>1.7</v>
      </c>
      <c r="AI17" s="95">
        <v>200</v>
      </c>
      <c r="AJ17" s="94" t="s">
        <v>30</v>
      </c>
      <c r="AK17" s="94" t="s">
        <v>36</v>
      </c>
      <c r="AL17" s="94" t="s">
        <v>37</v>
      </c>
      <c r="AM17" s="94" t="s">
        <v>30</v>
      </c>
      <c r="AN17" s="95">
        <v>0.16</v>
      </c>
      <c r="AO17" s="96">
        <f>0.05+AN17</f>
        <v>0.21000000000000002</v>
      </c>
      <c r="AP17" s="95">
        <v>2.1999999999999999E-2</v>
      </c>
      <c r="AQ17" s="95">
        <v>41</v>
      </c>
      <c r="AR17" s="95">
        <v>65</v>
      </c>
      <c r="AS17" s="94" t="s">
        <v>32</v>
      </c>
      <c r="AT17" s="104" t="e">
        <f t="shared" si="1"/>
        <v>#VALUE!</v>
      </c>
      <c r="AU17" s="98" t="s">
        <v>1009</v>
      </c>
      <c r="AV17" s="98" t="s">
        <v>1009</v>
      </c>
      <c r="AW17" s="98" t="s">
        <v>1009</v>
      </c>
      <c r="AX17" s="98" t="s">
        <v>1009</v>
      </c>
    </row>
    <row r="18" spans="1:53">
      <c r="A18" s="88" t="s">
        <v>70</v>
      </c>
      <c r="B18" s="89">
        <v>10818</v>
      </c>
      <c r="C18" s="29" t="s">
        <v>141</v>
      </c>
      <c r="D18" s="29" t="s">
        <v>140</v>
      </c>
      <c r="E18" s="26" t="s">
        <v>804</v>
      </c>
      <c r="F18" s="108">
        <v>37.930197</v>
      </c>
      <c r="G18" s="111">
        <v>-107.78166299999999</v>
      </c>
      <c r="H18" s="89" t="s">
        <v>1362</v>
      </c>
      <c r="I18" s="90">
        <v>7.39</v>
      </c>
      <c r="J18" s="90">
        <v>153.19999999999999</v>
      </c>
      <c r="K18" s="90">
        <v>7.31</v>
      </c>
      <c r="L18" s="90">
        <v>12.18</v>
      </c>
      <c r="M18" s="88" t="s">
        <v>69</v>
      </c>
      <c r="N18" s="91">
        <v>41488</v>
      </c>
      <c r="O18" s="92">
        <v>0.75555555555555554</v>
      </c>
      <c r="P18" s="88" t="s">
        <v>95</v>
      </c>
      <c r="Q18" s="88" t="s">
        <v>46</v>
      </c>
      <c r="R18" s="93">
        <v>1</v>
      </c>
      <c r="S18" s="95">
        <v>52</v>
      </c>
      <c r="T18" s="95">
        <v>0.18</v>
      </c>
      <c r="U18" s="95">
        <v>2.5</v>
      </c>
      <c r="V18" s="95">
        <v>29</v>
      </c>
      <c r="W18" s="94" t="s">
        <v>32</v>
      </c>
      <c r="X18" s="94" t="s">
        <v>33</v>
      </c>
      <c r="Y18" s="95">
        <v>85</v>
      </c>
      <c r="Z18" s="95">
        <v>32</v>
      </c>
      <c r="AA18" s="95">
        <v>120</v>
      </c>
      <c r="AB18" s="95">
        <v>0.73</v>
      </c>
      <c r="AC18" s="95">
        <v>2.8</v>
      </c>
      <c r="AD18" s="95">
        <v>260</v>
      </c>
      <c r="AE18" s="94" t="s">
        <v>32</v>
      </c>
      <c r="AF18" s="95">
        <v>0.19</v>
      </c>
      <c r="AG18" s="94" t="s">
        <v>35</v>
      </c>
      <c r="AH18" s="95">
        <v>1.3</v>
      </c>
      <c r="AI18" s="95">
        <v>460</v>
      </c>
      <c r="AJ18" s="94" t="s">
        <v>30</v>
      </c>
      <c r="AK18" s="94" t="s">
        <v>36</v>
      </c>
      <c r="AL18" s="94" t="s">
        <v>37</v>
      </c>
      <c r="AM18" s="94" t="s">
        <v>30</v>
      </c>
      <c r="AN18" s="95">
        <v>0.12</v>
      </c>
      <c r="AO18" s="96">
        <f>0.05+AN18</f>
        <v>0.16999999999999998</v>
      </c>
      <c r="AP18" s="95">
        <v>0.01</v>
      </c>
      <c r="AQ18" s="95">
        <v>20</v>
      </c>
      <c r="AR18" s="95">
        <v>69</v>
      </c>
      <c r="AS18" s="94" t="s">
        <v>32</v>
      </c>
      <c r="AT18" s="104" t="e">
        <f t="shared" si="1"/>
        <v>#VALUE!</v>
      </c>
      <c r="AU18" s="98" t="s">
        <v>1009</v>
      </c>
      <c r="AV18" s="98" t="s">
        <v>1009</v>
      </c>
      <c r="AW18" s="98" t="s">
        <v>1009</v>
      </c>
      <c r="AX18" s="98" t="s">
        <v>1009</v>
      </c>
    </row>
    <row r="19" spans="1:53">
      <c r="A19" s="88" t="s">
        <v>72</v>
      </c>
      <c r="B19" s="89">
        <v>10818</v>
      </c>
      <c r="C19" s="29" t="s">
        <v>141</v>
      </c>
      <c r="D19" s="29" t="s">
        <v>140</v>
      </c>
      <c r="E19" s="26" t="s">
        <v>804</v>
      </c>
      <c r="F19" s="108">
        <v>37.930197</v>
      </c>
      <c r="G19" s="111">
        <v>-107.78166299999999</v>
      </c>
      <c r="H19" s="89" t="s">
        <v>1363</v>
      </c>
      <c r="I19" s="90">
        <v>7.39</v>
      </c>
      <c r="J19" s="90">
        <v>153.19999999999999</v>
      </c>
      <c r="K19" s="90">
        <v>7.31</v>
      </c>
      <c r="L19" s="90">
        <v>12.18</v>
      </c>
      <c r="M19" s="88" t="s">
        <v>71</v>
      </c>
      <c r="N19" s="91">
        <v>41488</v>
      </c>
      <c r="O19" s="92">
        <v>0.75555555555555554</v>
      </c>
      <c r="P19" s="88" t="s">
        <v>95</v>
      </c>
      <c r="Q19" s="88" t="s">
        <v>46</v>
      </c>
      <c r="R19" s="93">
        <v>1</v>
      </c>
      <c r="S19" s="95">
        <v>69</v>
      </c>
      <c r="T19" s="95">
        <v>0.21</v>
      </c>
      <c r="U19" s="95">
        <v>2.5</v>
      </c>
      <c r="V19" s="95">
        <v>30</v>
      </c>
      <c r="W19" s="94" t="s">
        <v>32</v>
      </c>
      <c r="X19" s="94" t="s">
        <v>33</v>
      </c>
      <c r="Y19" s="95">
        <v>86</v>
      </c>
      <c r="Z19" s="95">
        <v>38</v>
      </c>
      <c r="AA19" s="95">
        <v>130</v>
      </c>
      <c r="AB19" s="95">
        <v>1.2</v>
      </c>
      <c r="AC19" s="95">
        <v>2.9</v>
      </c>
      <c r="AD19" s="95">
        <v>270</v>
      </c>
      <c r="AE19" s="94" t="s">
        <v>32</v>
      </c>
      <c r="AF19" s="95">
        <v>0.19</v>
      </c>
      <c r="AG19" s="94" t="s">
        <v>35</v>
      </c>
      <c r="AH19" s="95">
        <v>1.3</v>
      </c>
      <c r="AI19" s="95">
        <v>460</v>
      </c>
      <c r="AJ19" s="94" t="s">
        <v>30</v>
      </c>
      <c r="AK19" s="94" t="s">
        <v>36</v>
      </c>
      <c r="AL19" s="94" t="s">
        <v>37</v>
      </c>
      <c r="AM19" s="95">
        <v>0.13</v>
      </c>
      <c r="AN19" s="95">
        <v>0.11</v>
      </c>
      <c r="AO19" s="96">
        <f>AM19+AN19</f>
        <v>0.24</v>
      </c>
      <c r="AP19" s="94" t="s">
        <v>38</v>
      </c>
      <c r="AQ19" s="95">
        <v>21</v>
      </c>
      <c r="AR19" s="95">
        <v>76</v>
      </c>
      <c r="AS19" s="94" t="s">
        <v>32</v>
      </c>
      <c r="AT19" s="104" t="e">
        <f t="shared" si="1"/>
        <v>#VALUE!</v>
      </c>
      <c r="AU19" s="98" t="s">
        <v>1009</v>
      </c>
      <c r="AV19" s="98" t="s">
        <v>1009</v>
      </c>
      <c r="AW19" s="98" t="s">
        <v>1009</v>
      </c>
      <c r="AX19" s="98" t="s">
        <v>1009</v>
      </c>
    </row>
    <row r="20" spans="1:53">
      <c r="A20" s="88" t="s">
        <v>74</v>
      </c>
      <c r="B20" s="89">
        <v>10818</v>
      </c>
      <c r="C20" s="29" t="s">
        <v>141</v>
      </c>
      <c r="D20" s="29" t="s">
        <v>140</v>
      </c>
      <c r="E20" s="26" t="s">
        <v>804</v>
      </c>
      <c r="F20" s="108">
        <v>37.930197</v>
      </c>
      <c r="G20" s="111">
        <v>-107.78166299999999</v>
      </c>
      <c r="H20" s="89" t="s">
        <v>1364</v>
      </c>
      <c r="I20" s="90">
        <v>7.39</v>
      </c>
      <c r="J20" s="90">
        <v>153.19999999999999</v>
      </c>
      <c r="K20" s="90">
        <v>7.31</v>
      </c>
      <c r="L20" s="90">
        <v>12.18</v>
      </c>
      <c r="M20" s="88" t="s">
        <v>73</v>
      </c>
      <c r="N20" s="91">
        <v>41488</v>
      </c>
      <c r="O20" s="92">
        <v>0.75555555555555554</v>
      </c>
      <c r="P20" s="88" t="s">
        <v>95</v>
      </c>
      <c r="Q20" s="88" t="s">
        <v>46</v>
      </c>
      <c r="R20" s="93">
        <v>1</v>
      </c>
      <c r="S20" s="94" t="s">
        <v>29</v>
      </c>
      <c r="T20" s="94" t="s">
        <v>30</v>
      </c>
      <c r="U20" s="94" t="s">
        <v>31</v>
      </c>
      <c r="V20" s="94" t="s">
        <v>75</v>
      </c>
      <c r="W20" s="94" t="s">
        <v>32</v>
      </c>
      <c r="X20" s="94" t="s">
        <v>33</v>
      </c>
      <c r="Y20" s="94" t="s">
        <v>32</v>
      </c>
      <c r="Z20" s="94" t="s">
        <v>42</v>
      </c>
      <c r="AA20" s="94" t="s">
        <v>42</v>
      </c>
      <c r="AB20" s="94" t="s">
        <v>40</v>
      </c>
      <c r="AC20" s="94" t="s">
        <v>43</v>
      </c>
      <c r="AD20" s="94" t="s">
        <v>34</v>
      </c>
      <c r="AE20" s="94" t="s">
        <v>32</v>
      </c>
      <c r="AF20" s="94" t="s">
        <v>41</v>
      </c>
      <c r="AG20" s="94" t="s">
        <v>35</v>
      </c>
      <c r="AH20" s="94" t="s">
        <v>30</v>
      </c>
      <c r="AI20" s="94" t="s">
        <v>36</v>
      </c>
      <c r="AJ20" s="94" t="s">
        <v>30</v>
      </c>
      <c r="AK20" s="94" t="s">
        <v>34</v>
      </c>
      <c r="AL20" s="94" t="s">
        <v>37</v>
      </c>
      <c r="AM20" s="94" t="s">
        <v>30</v>
      </c>
      <c r="AN20" s="94" t="s">
        <v>39</v>
      </c>
      <c r="AO20" s="96">
        <f>0.05+0.025</f>
        <v>7.5000000000000011E-2</v>
      </c>
      <c r="AP20" s="94" t="s">
        <v>38</v>
      </c>
      <c r="AQ20" s="94" t="s">
        <v>36</v>
      </c>
      <c r="AR20" s="94" t="s">
        <v>32</v>
      </c>
      <c r="AS20" s="94" t="s">
        <v>32</v>
      </c>
      <c r="AT20" s="98" t="s">
        <v>1364</v>
      </c>
      <c r="AU20" s="98" t="s">
        <v>1009</v>
      </c>
      <c r="AV20" s="98" t="s">
        <v>1009</v>
      </c>
      <c r="AW20" s="98" t="s">
        <v>1009</v>
      </c>
      <c r="AX20" s="98" t="s">
        <v>1009</v>
      </c>
      <c r="AZ20" s="89"/>
      <c r="BA20" s="89"/>
    </row>
    <row r="21" spans="1:53">
      <c r="A21" s="88" t="s">
        <v>96</v>
      </c>
      <c r="B21" s="89">
        <v>120</v>
      </c>
      <c r="C21" s="29" t="s">
        <v>270</v>
      </c>
      <c r="D21" s="29" t="s">
        <v>292</v>
      </c>
      <c r="E21" s="26" t="s">
        <v>770</v>
      </c>
      <c r="F21" s="108">
        <v>40.741061000000002</v>
      </c>
      <c r="G21" s="111">
        <v>-106.27973799999999</v>
      </c>
      <c r="H21" s="89" t="s">
        <v>1362</v>
      </c>
      <c r="I21" s="90">
        <v>8.2899999999999991</v>
      </c>
      <c r="J21" s="90">
        <v>193.5</v>
      </c>
      <c r="K21" s="90">
        <v>9.07</v>
      </c>
      <c r="L21" s="90">
        <v>18.91</v>
      </c>
      <c r="M21" s="88" t="s">
        <v>94</v>
      </c>
      <c r="N21" s="91">
        <v>41505</v>
      </c>
      <c r="O21" s="92">
        <v>0.57638888888888895</v>
      </c>
      <c r="P21" s="88" t="s">
        <v>95</v>
      </c>
      <c r="Q21" s="88" t="s">
        <v>97</v>
      </c>
      <c r="R21" s="97">
        <v>8.6</v>
      </c>
      <c r="S21" s="94" t="s">
        <v>29</v>
      </c>
      <c r="T21" s="95">
        <v>0.68</v>
      </c>
      <c r="U21" s="94" t="s">
        <v>31</v>
      </c>
      <c r="V21" s="95">
        <v>24</v>
      </c>
      <c r="W21" s="94" t="s">
        <v>32</v>
      </c>
      <c r="X21" s="95">
        <v>4</v>
      </c>
      <c r="Y21" s="95">
        <v>92</v>
      </c>
      <c r="Z21" s="95">
        <v>250</v>
      </c>
      <c r="AA21" s="95">
        <v>490</v>
      </c>
      <c r="AB21" s="94" t="s">
        <v>40</v>
      </c>
      <c r="AC21" s="95">
        <v>6.5</v>
      </c>
      <c r="AD21" s="95">
        <v>31</v>
      </c>
      <c r="AE21" s="94" t="s">
        <v>32</v>
      </c>
      <c r="AF21" s="94" t="s">
        <v>41</v>
      </c>
      <c r="AG21" s="94" t="s">
        <v>35</v>
      </c>
      <c r="AH21" s="95">
        <v>7.6</v>
      </c>
      <c r="AI21" s="94" t="s">
        <v>36</v>
      </c>
      <c r="AJ21" s="95">
        <v>2</v>
      </c>
      <c r="AK21" s="98"/>
      <c r="AL21" s="95">
        <v>1.7000000000000001E-2</v>
      </c>
      <c r="AM21" s="95">
        <v>0.41</v>
      </c>
      <c r="AN21" s="94" t="s">
        <v>39</v>
      </c>
      <c r="AO21" s="96">
        <f>AM21+0.025</f>
        <v>0.435</v>
      </c>
      <c r="AP21" s="95">
        <v>3.7999999999999999E-2</v>
      </c>
      <c r="AQ21" s="95">
        <v>110</v>
      </c>
      <c r="AR21" s="95">
        <v>11</v>
      </c>
      <c r="AS21" s="99">
        <v>1.1000000000000001</v>
      </c>
      <c r="AT21" s="105" t="e">
        <f>AM21/P21</f>
        <v>#VALUE!</v>
      </c>
      <c r="AU21" s="100">
        <v>1</v>
      </c>
      <c r="AV21" s="106">
        <v>36</v>
      </c>
      <c r="AW21" s="106">
        <v>274</v>
      </c>
      <c r="AX21" s="106">
        <v>67.5</v>
      </c>
      <c r="AZ21" s="95"/>
      <c r="BA21" s="101"/>
    </row>
    <row r="22" spans="1:53">
      <c r="A22" s="88" t="s">
        <v>99</v>
      </c>
      <c r="B22" s="89">
        <v>12940</v>
      </c>
      <c r="C22" s="29" t="s">
        <v>270</v>
      </c>
      <c r="D22" s="29" t="s">
        <v>281</v>
      </c>
      <c r="E22" s="26" t="s">
        <v>770</v>
      </c>
      <c r="F22" s="108">
        <v>40.745373000000001</v>
      </c>
      <c r="G22" s="111">
        <v>-106.29673</v>
      </c>
      <c r="H22" s="89" t="s">
        <v>1362</v>
      </c>
      <c r="I22" s="90">
        <v>8.39</v>
      </c>
      <c r="J22" s="90">
        <v>206.9</v>
      </c>
      <c r="K22" s="90">
        <v>9.4700000000000006</v>
      </c>
      <c r="L22" s="90">
        <v>20.32</v>
      </c>
      <c r="M22" s="88" t="s">
        <v>98</v>
      </c>
      <c r="N22" s="91">
        <v>41505</v>
      </c>
      <c r="O22" s="92">
        <v>0.63750000000000007</v>
      </c>
      <c r="P22" s="88" t="s">
        <v>95</v>
      </c>
      <c r="Q22" s="88" t="s">
        <v>97</v>
      </c>
      <c r="R22" s="97">
        <v>8.6</v>
      </c>
      <c r="S22" s="94" t="s">
        <v>29</v>
      </c>
      <c r="T22" s="95">
        <v>0.64</v>
      </c>
      <c r="U22" s="94" t="s">
        <v>31</v>
      </c>
      <c r="V22" s="95">
        <v>23</v>
      </c>
      <c r="W22" s="94" t="s">
        <v>32</v>
      </c>
      <c r="X22" s="94" t="s">
        <v>33</v>
      </c>
      <c r="Y22" s="95">
        <v>94</v>
      </c>
      <c r="Z22" s="95">
        <v>190</v>
      </c>
      <c r="AA22" s="95">
        <v>430</v>
      </c>
      <c r="AB22" s="94" t="s">
        <v>40</v>
      </c>
      <c r="AC22" s="95">
        <v>6.3</v>
      </c>
      <c r="AD22" s="95">
        <v>26</v>
      </c>
      <c r="AE22" s="94" t="s">
        <v>32</v>
      </c>
      <c r="AF22" s="94" t="s">
        <v>41</v>
      </c>
      <c r="AG22" s="94" t="s">
        <v>35</v>
      </c>
      <c r="AH22" s="95">
        <v>7.8</v>
      </c>
      <c r="AI22" s="94" t="s">
        <v>36</v>
      </c>
      <c r="AJ22" s="95">
        <v>1.8</v>
      </c>
      <c r="AK22" s="98"/>
      <c r="AL22" s="95">
        <v>2.1999999999999999E-2</v>
      </c>
      <c r="AM22" s="95">
        <v>0.4</v>
      </c>
      <c r="AN22" s="95">
        <v>0.1</v>
      </c>
      <c r="AO22" s="96">
        <f>AM22+AN22</f>
        <v>0.5</v>
      </c>
      <c r="AP22" s="95">
        <v>6.4000000000000001E-2</v>
      </c>
      <c r="AQ22" s="95">
        <v>110</v>
      </c>
      <c r="AR22" s="95">
        <v>11</v>
      </c>
      <c r="AS22" s="99">
        <v>1.6</v>
      </c>
      <c r="AT22" s="104">
        <f t="shared" ref="AT22:AT38" si="2">AM22/AP22</f>
        <v>6.25</v>
      </c>
      <c r="AU22" s="100">
        <v>1</v>
      </c>
      <c r="AV22" s="106">
        <v>26</v>
      </c>
      <c r="AW22" s="106">
        <v>277</v>
      </c>
      <c r="AX22" s="106">
        <v>50.5</v>
      </c>
      <c r="AZ22" s="95"/>
      <c r="BA22" s="101"/>
    </row>
    <row r="23" spans="1:53">
      <c r="A23" s="88" t="s">
        <v>101</v>
      </c>
      <c r="B23" s="89">
        <v>12946</v>
      </c>
      <c r="C23" s="29" t="s">
        <v>270</v>
      </c>
      <c r="D23" s="29" t="s">
        <v>269</v>
      </c>
      <c r="E23" s="26" t="s">
        <v>770</v>
      </c>
      <c r="F23" s="108">
        <v>40.553710000000002</v>
      </c>
      <c r="G23" s="111">
        <v>-106.04340000000001</v>
      </c>
      <c r="H23" s="89" t="s">
        <v>1362</v>
      </c>
      <c r="I23" s="90">
        <v>7.56</v>
      </c>
      <c r="J23" s="90">
        <v>142.30000000000001</v>
      </c>
      <c r="K23" s="90">
        <v>6.85</v>
      </c>
      <c r="L23" s="90">
        <v>18.12</v>
      </c>
      <c r="M23" s="88" t="s">
        <v>100</v>
      </c>
      <c r="N23" s="91">
        <v>41505</v>
      </c>
      <c r="O23" s="92">
        <v>0.69444444444444453</v>
      </c>
      <c r="P23" s="88" t="s">
        <v>95</v>
      </c>
      <c r="Q23" s="88" t="s">
        <v>97</v>
      </c>
      <c r="R23" s="97">
        <v>8.6</v>
      </c>
      <c r="S23" s="94" t="s">
        <v>29</v>
      </c>
      <c r="T23" s="95">
        <v>0.39</v>
      </c>
      <c r="U23" s="94" t="s">
        <v>31</v>
      </c>
      <c r="V23" s="95">
        <v>19</v>
      </c>
      <c r="W23" s="94" t="s">
        <v>32</v>
      </c>
      <c r="X23" s="94" t="s">
        <v>33</v>
      </c>
      <c r="Y23" s="95">
        <v>72</v>
      </c>
      <c r="Z23" s="95">
        <v>440</v>
      </c>
      <c r="AA23" s="95">
        <v>620</v>
      </c>
      <c r="AB23" s="94" t="s">
        <v>40</v>
      </c>
      <c r="AC23" s="95">
        <v>5.4</v>
      </c>
      <c r="AD23" s="95">
        <v>32</v>
      </c>
      <c r="AE23" s="94" t="s">
        <v>32</v>
      </c>
      <c r="AF23" s="94" t="s">
        <v>41</v>
      </c>
      <c r="AG23" s="94" t="s">
        <v>35</v>
      </c>
      <c r="AH23" s="95">
        <v>3.3</v>
      </c>
      <c r="AI23" s="94" t="s">
        <v>36</v>
      </c>
      <c r="AJ23" s="95">
        <v>0.79</v>
      </c>
      <c r="AK23" s="98"/>
      <c r="AL23" s="95">
        <v>1.6E-2</v>
      </c>
      <c r="AM23" s="95">
        <v>0.24</v>
      </c>
      <c r="AN23" s="94" t="s">
        <v>39</v>
      </c>
      <c r="AO23" s="96">
        <f>AM23+0.025</f>
        <v>0.26500000000000001</v>
      </c>
      <c r="AP23" s="95">
        <v>9.2999999999999992E-3</v>
      </c>
      <c r="AQ23" s="95">
        <v>62</v>
      </c>
      <c r="AR23" s="95">
        <v>17</v>
      </c>
      <c r="AS23" s="99">
        <v>1.4</v>
      </c>
      <c r="AT23" s="104">
        <f t="shared" si="2"/>
        <v>25.806451612903228</v>
      </c>
      <c r="AU23" s="100">
        <v>2</v>
      </c>
      <c r="AV23" s="106">
        <v>38</v>
      </c>
      <c r="AW23" s="106">
        <v>334</v>
      </c>
      <c r="AX23" s="106">
        <v>75.099999999999994</v>
      </c>
      <c r="AZ23" s="95"/>
      <c r="BA23" s="101"/>
    </row>
    <row r="24" spans="1:53">
      <c r="A24" s="88" t="s">
        <v>103</v>
      </c>
      <c r="B24" s="89">
        <v>12817</v>
      </c>
      <c r="C24" s="29" t="s">
        <v>789</v>
      </c>
      <c r="D24" s="29" t="s">
        <v>790</v>
      </c>
      <c r="E24" s="26" t="s">
        <v>788</v>
      </c>
      <c r="F24" s="108">
        <v>40.061459999999997</v>
      </c>
      <c r="G24" s="111">
        <v>-107.01203</v>
      </c>
      <c r="H24" s="89" t="s">
        <v>1362</v>
      </c>
      <c r="I24" s="90">
        <v>7.56</v>
      </c>
      <c r="J24" s="90">
        <v>94.28</v>
      </c>
      <c r="K24" s="90">
        <v>7.22</v>
      </c>
      <c r="L24" s="90">
        <v>13.41</v>
      </c>
      <c r="M24" s="88" t="s">
        <v>102</v>
      </c>
      <c r="N24" s="91">
        <v>41506</v>
      </c>
      <c r="O24" s="92">
        <v>0.44791666666666669</v>
      </c>
      <c r="P24" s="88" t="s">
        <v>95</v>
      </c>
      <c r="Q24" s="88" t="s">
        <v>97</v>
      </c>
      <c r="R24" s="97">
        <v>8.6</v>
      </c>
      <c r="S24" s="94" t="s">
        <v>29</v>
      </c>
      <c r="T24" s="95">
        <v>0.7</v>
      </c>
      <c r="U24" s="94" t="s">
        <v>31</v>
      </c>
      <c r="V24" s="95">
        <v>14</v>
      </c>
      <c r="W24" s="94" t="s">
        <v>32</v>
      </c>
      <c r="X24" s="94" t="s">
        <v>33</v>
      </c>
      <c r="Y24" s="95">
        <v>55</v>
      </c>
      <c r="Z24" s="95">
        <v>110</v>
      </c>
      <c r="AA24" s="95">
        <v>250</v>
      </c>
      <c r="AB24" s="94" t="s">
        <v>40</v>
      </c>
      <c r="AC24" s="95">
        <v>4.2</v>
      </c>
      <c r="AD24" s="95">
        <v>18</v>
      </c>
      <c r="AE24" s="94" t="s">
        <v>32</v>
      </c>
      <c r="AF24" s="94" t="s">
        <v>41</v>
      </c>
      <c r="AG24" s="94" t="s">
        <v>35</v>
      </c>
      <c r="AH24" s="95">
        <v>2</v>
      </c>
      <c r="AI24" s="94" t="s">
        <v>36</v>
      </c>
      <c r="AJ24" s="95">
        <v>0.12</v>
      </c>
      <c r="AK24" s="98"/>
      <c r="AL24" s="95">
        <v>4.4000000000000003E-3</v>
      </c>
      <c r="AM24" s="95">
        <v>0.3</v>
      </c>
      <c r="AN24" s="94" t="s">
        <v>39</v>
      </c>
      <c r="AO24" s="96">
        <f>AM24+0.025</f>
        <v>0.32500000000000001</v>
      </c>
      <c r="AP24" s="95">
        <v>0.03</v>
      </c>
      <c r="AQ24" s="95">
        <v>62</v>
      </c>
      <c r="AR24" s="95">
        <v>2.4</v>
      </c>
      <c r="AS24" s="98" t="s">
        <v>32</v>
      </c>
      <c r="AT24" s="104">
        <f t="shared" si="2"/>
        <v>10</v>
      </c>
      <c r="AU24" s="100">
        <v>2</v>
      </c>
      <c r="AV24" s="106">
        <v>32</v>
      </c>
      <c r="AW24" s="106">
        <v>276</v>
      </c>
      <c r="AX24" s="106">
        <v>75.8</v>
      </c>
      <c r="AZ24" s="95"/>
      <c r="BA24" s="101"/>
    </row>
    <row r="25" spans="1:53">
      <c r="A25" s="88" t="s">
        <v>105</v>
      </c>
      <c r="B25" s="89">
        <v>12815</v>
      </c>
      <c r="C25" s="29" t="s">
        <v>796</v>
      </c>
      <c r="D25" s="29" t="s">
        <v>257</v>
      </c>
      <c r="E25" s="26" t="s">
        <v>788</v>
      </c>
      <c r="F25" s="108">
        <v>40.182810000000003</v>
      </c>
      <c r="G25" s="111">
        <v>-106.91539</v>
      </c>
      <c r="H25" s="89" t="s">
        <v>1362</v>
      </c>
      <c r="I25" s="90">
        <v>7.99</v>
      </c>
      <c r="J25" s="90">
        <v>272.39999999999998</v>
      </c>
      <c r="K25" s="90">
        <v>7.67</v>
      </c>
      <c r="L25" s="90">
        <v>13.47</v>
      </c>
      <c r="M25" s="88" t="s">
        <v>104</v>
      </c>
      <c r="N25" s="91">
        <v>41506</v>
      </c>
      <c r="O25" s="92">
        <v>0.49236111111111108</v>
      </c>
      <c r="P25" s="88" t="s">
        <v>95</v>
      </c>
      <c r="Q25" s="88" t="s">
        <v>97</v>
      </c>
      <c r="R25" s="97">
        <v>8.6</v>
      </c>
      <c r="S25" s="94" t="s">
        <v>29</v>
      </c>
      <c r="T25" s="95">
        <v>1</v>
      </c>
      <c r="U25" s="94" t="s">
        <v>31</v>
      </c>
      <c r="V25" s="95">
        <v>42</v>
      </c>
      <c r="W25" s="94" t="s">
        <v>32</v>
      </c>
      <c r="X25" s="94" t="s">
        <v>33</v>
      </c>
      <c r="Y25" s="95">
        <v>180</v>
      </c>
      <c r="Z25" s="95">
        <v>100</v>
      </c>
      <c r="AA25" s="95">
        <v>530</v>
      </c>
      <c r="AB25" s="94" t="s">
        <v>40</v>
      </c>
      <c r="AC25" s="95">
        <v>12</v>
      </c>
      <c r="AD25" s="95">
        <v>14</v>
      </c>
      <c r="AE25" s="94" t="s">
        <v>32</v>
      </c>
      <c r="AF25" s="95">
        <v>0.32</v>
      </c>
      <c r="AG25" s="94" t="s">
        <v>35</v>
      </c>
      <c r="AH25" s="95">
        <v>5.9</v>
      </c>
      <c r="AI25" s="94" t="s">
        <v>36</v>
      </c>
      <c r="AJ25" s="95">
        <v>0.53</v>
      </c>
      <c r="AK25" s="98"/>
      <c r="AL25" s="95">
        <v>0.02</v>
      </c>
      <c r="AM25" s="95">
        <v>0.35</v>
      </c>
      <c r="AN25" s="94" t="s">
        <v>39</v>
      </c>
      <c r="AO25" s="96">
        <f>AM25+0.025</f>
        <v>0.375</v>
      </c>
      <c r="AP25" s="95">
        <v>7.3999999999999996E-2</v>
      </c>
      <c r="AQ25" s="95">
        <v>160</v>
      </c>
      <c r="AR25" s="95">
        <v>31</v>
      </c>
      <c r="AS25" s="98" t="s">
        <v>32</v>
      </c>
      <c r="AT25" s="104">
        <f t="shared" si="2"/>
        <v>4.7297297297297298</v>
      </c>
      <c r="AU25" s="100">
        <v>1</v>
      </c>
      <c r="AV25" s="106">
        <v>27</v>
      </c>
      <c r="AW25" s="106">
        <v>288</v>
      </c>
      <c r="AX25" s="106">
        <v>46</v>
      </c>
      <c r="AZ25" s="95"/>
      <c r="BA25" s="101"/>
    </row>
    <row r="26" spans="1:53">
      <c r="A26" s="88" t="s">
        <v>107</v>
      </c>
      <c r="B26" s="89">
        <v>12809</v>
      </c>
      <c r="C26" s="29" t="s">
        <v>796</v>
      </c>
      <c r="D26" s="29" t="s">
        <v>248</v>
      </c>
      <c r="E26" s="26" t="s">
        <v>788</v>
      </c>
      <c r="F26" s="108">
        <v>40.269069999999999</v>
      </c>
      <c r="G26" s="111">
        <v>-106.88223000000001</v>
      </c>
      <c r="H26" s="89" t="s">
        <v>1362</v>
      </c>
      <c r="I26" s="90">
        <v>8.4700000000000006</v>
      </c>
      <c r="J26" s="90">
        <v>369.2</v>
      </c>
      <c r="K26" s="90">
        <v>9.2899999999999991</v>
      </c>
      <c r="L26" s="90">
        <v>18.02</v>
      </c>
      <c r="M26" s="88" t="s">
        <v>106</v>
      </c>
      <c r="N26" s="91">
        <v>41506</v>
      </c>
      <c r="O26" s="92">
        <v>0.5444444444444444</v>
      </c>
      <c r="P26" s="88" t="s">
        <v>95</v>
      </c>
      <c r="Q26" s="88" t="s">
        <v>97</v>
      </c>
      <c r="R26" s="97">
        <v>8.6</v>
      </c>
      <c r="S26" s="95">
        <v>40</v>
      </c>
      <c r="T26" s="95">
        <v>1.1000000000000001</v>
      </c>
      <c r="U26" s="94" t="s">
        <v>31</v>
      </c>
      <c r="V26" s="95">
        <v>42</v>
      </c>
      <c r="W26" s="94" t="s">
        <v>32</v>
      </c>
      <c r="X26" s="94" t="s">
        <v>33</v>
      </c>
      <c r="Y26" s="95">
        <v>210</v>
      </c>
      <c r="Z26" s="95">
        <v>50</v>
      </c>
      <c r="AA26" s="95">
        <v>340</v>
      </c>
      <c r="AB26" s="94" t="s">
        <v>40</v>
      </c>
      <c r="AC26" s="95">
        <v>16</v>
      </c>
      <c r="AD26" s="95">
        <v>6.2</v>
      </c>
      <c r="AE26" s="95">
        <v>1</v>
      </c>
      <c r="AF26" s="95">
        <v>0.28999999999999998</v>
      </c>
      <c r="AG26" s="94" t="s">
        <v>35</v>
      </c>
      <c r="AH26" s="95">
        <v>8.5</v>
      </c>
      <c r="AI26" s="94" t="s">
        <v>36</v>
      </c>
      <c r="AJ26" s="95">
        <v>0.77</v>
      </c>
      <c r="AK26" s="98"/>
      <c r="AL26" s="95">
        <v>2.1000000000000001E-2</v>
      </c>
      <c r="AM26" s="95">
        <v>0.34</v>
      </c>
      <c r="AN26" s="94" t="s">
        <v>39</v>
      </c>
      <c r="AO26" s="96">
        <f>AM26+0.025</f>
        <v>0.36500000000000005</v>
      </c>
      <c r="AP26" s="95">
        <v>5.6000000000000001E-2</v>
      </c>
      <c r="AQ26" s="95">
        <v>190</v>
      </c>
      <c r="AR26" s="95">
        <v>47</v>
      </c>
      <c r="AS26" s="99">
        <v>1.6</v>
      </c>
      <c r="AT26" s="104">
        <f t="shared" si="2"/>
        <v>6.0714285714285721</v>
      </c>
      <c r="AU26" s="100">
        <v>1</v>
      </c>
      <c r="AV26" s="106">
        <v>27</v>
      </c>
      <c r="AW26" s="106">
        <v>295</v>
      </c>
      <c r="AX26" s="106">
        <v>50.8</v>
      </c>
      <c r="AZ26" s="95"/>
      <c r="BA26" s="101"/>
    </row>
    <row r="27" spans="1:53">
      <c r="A27" s="88" t="s">
        <v>109</v>
      </c>
      <c r="B27" s="89">
        <v>12811</v>
      </c>
      <c r="C27" s="29" t="s">
        <v>796</v>
      </c>
      <c r="D27" s="29" t="s">
        <v>237</v>
      </c>
      <c r="E27" s="26" t="s">
        <v>788</v>
      </c>
      <c r="F27" s="108">
        <v>40.398969999999998</v>
      </c>
      <c r="G27" s="111">
        <v>-106.833871</v>
      </c>
      <c r="H27" s="89" t="s">
        <v>1362</v>
      </c>
      <c r="I27" s="90">
        <v>8.99</v>
      </c>
      <c r="J27" s="90">
        <v>256.2</v>
      </c>
      <c r="K27" s="90">
        <v>9.75</v>
      </c>
      <c r="L27" s="90">
        <v>19.899999999999999</v>
      </c>
      <c r="M27" s="88" t="s">
        <v>108</v>
      </c>
      <c r="N27" s="91">
        <v>41506</v>
      </c>
      <c r="O27" s="92">
        <v>0.59097222222222223</v>
      </c>
      <c r="P27" s="88" t="s">
        <v>95</v>
      </c>
      <c r="Q27" s="88" t="s">
        <v>97</v>
      </c>
      <c r="R27" s="97">
        <v>8.6</v>
      </c>
      <c r="S27" s="94" t="s">
        <v>29</v>
      </c>
      <c r="T27" s="95">
        <v>1.2</v>
      </c>
      <c r="U27" s="94" t="s">
        <v>31</v>
      </c>
      <c r="V27" s="95">
        <v>30</v>
      </c>
      <c r="W27" s="94" t="s">
        <v>32</v>
      </c>
      <c r="X27" s="94" t="s">
        <v>33</v>
      </c>
      <c r="Y27" s="95">
        <v>130</v>
      </c>
      <c r="Z27" s="95">
        <v>50</v>
      </c>
      <c r="AA27" s="95">
        <v>150</v>
      </c>
      <c r="AB27" s="94" t="s">
        <v>40</v>
      </c>
      <c r="AC27" s="95">
        <v>11</v>
      </c>
      <c r="AD27" s="95">
        <v>22</v>
      </c>
      <c r="AE27" s="94" t="s">
        <v>32</v>
      </c>
      <c r="AF27" s="95">
        <v>0.25</v>
      </c>
      <c r="AG27" s="94" t="s">
        <v>35</v>
      </c>
      <c r="AH27" s="95">
        <v>7.4</v>
      </c>
      <c r="AI27" s="94" t="s">
        <v>36</v>
      </c>
      <c r="AJ27" s="95">
        <v>0.73</v>
      </c>
      <c r="AK27" s="98"/>
      <c r="AL27" s="95">
        <v>0.02</v>
      </c>
      <c r="AM27" s="95">
        <v>0.61</v>
      </c>
      <c r="AN27" s="94" t="s">
        <v>39</v>
      </c>
      <c r="AO27" s="96">
        <f>AM27+0.025</f>
        <v>0.63500000000000001</v>
      </c>
      <c r="AP27" s="95">
        <v>0.04</v>
      </c>
      <c r="AQ27" s="95">
        <v>120</v>
      </c>
      <c r="AR27" s="95">
        <v>34</v>
      </c>
      <c r="AS27" s="99">
        <v>2.1</v>
      </c>
      <c r="AT27" s="104">
        <f t="shared" si="2"/>
        <v>15.25</v>
      </c>
      <c r="AU27" s="100">
        <v>1</v>
      </c>
      <c r="AV27" s="106">
        <v>31</v>
      </c>
      <c r="AW27" s="106">
        <v>289</v>
      </c>
      <c r="AX27" s="106">
        <v>62.7</v>
      </c>
      <c r="AZ27" s="95"/>
      <c r="BA27" s="101"/>
    </row>
    <row r="28" spans="1:53">
      <c r="A28" s="88" t="s">
        <v>111</v>
      </c>
      <c r="B28" s="89" t="s">
        <v>88</v>
      </c>
      <c r="C28" s="29" t="s">
        <v>796</v>
      </c>
      <c r="D28" s="29" t="s">
        <v>225</v>
      </c>
      <c r="E28" s="26" t="s">
        <v>788</v>
      </c>
      <c r="F28" s="108">
        <v>40.491508000000003</v>
      </c>
      <c r="G28" s="111">
        <v>-106.94801</v>
      </c>
      <c r="H28" s="89" t="s">
        <v>1362</v>
      </c>
      <c r="I28" s="90">
        <v>9.0299999999999994</v>
      </c>
      <c r="J28" s="90">
        <v>328.7</v>
      </c>
      <c r="K28" s="90">
        <v>12.13</v>
      </c>
      <c r="L28" s="90">
        <v>21.72</v>
      </c>
      <c r="M28" s="88" t="s">
        <v>110</v>
      </c>
      <c r="N28" s="91">
        <v>41506</v>
      </c>
      <c r="O28" s="92">
        <v>0.65486111111111112</v>
      </c>
      <c r="P28" s="88" t="s">
        <v>95</v>
      </c>
      <c r="Q28" s="88" t="s">
        <v>97</v>
      </c>
      <c r="R28" s="97">
        <v>8.6</v>
      </c>
      <c r="S28" s="94" t="s">
        <v>29</v>
      </c>
      <c r="T28" s="95">
        <v>1.8</v>
      </c>
      <c r="U28" s="94" t="s">
        <v>31</v>
      </c>
      <c r="V28" s="95">
        <v>28</v>
      </c>
      <c r="W28" s="94" t="s">
        <v>32</v>
      </c>
      <c r="X28" s="94" t="s">
        <v>33</v>
      </c>
      <c r="Y28" s="95">
        <v>120</v>
      </c>
      <c r="Z28" s="95">
        <v>63</v>
      </c>
      <c r="AA28" s="95">
        <v>150</v>
      </c>
      <c r="AB28" s="95">
        <v>0.38</v>
      </c>
      <c r="AC28" s="95">
        <v>9.1999999999999993</v>
      </c>
      <c r="AD28" s="95">
        <v>7.3</v>
      </c>
      <c r="AE28" s="94" t="s">
        <v>32</v>
      </c>
      <c r="AF28" s="95">
        <v>0.2</v>
      </c>
      <c r="AG28" s="94" t="s">
        <v>35</v>
      </c>
      <c r="AH28" s="95">
        <v>24</v>
      </c>
      <c r="AI28" s="94" t="s">
        <v>36</v>
      </c>
      <c r="AJ28" s="95">
        <v>0.76</v>
      </c>
      <c r="AK28" s="98"/>
      <c r="AL28" s="95">
        <v>2.7E-2</v>
      </c>
      <c r="AM28" s="95">
        <v>0.64</v>
      </c>
      <c r="AN28" s="95">
        <v>0.19</v>
      </c>
      <c r="AO28" s="96">
        <f>AM28+AN28</f>
        <v>0.83000000000000007</v>
      </c>
      <c r="AP28" s="95">
        <v>0.16</v>
      </c>
      <c r="AQ28" s="95">
        <v>130</v>
      </c>
      <c r="AR28" s="95">
        <v>36</v>
      </c>
      <c r="AS28" s="99">
        <v>16</v>
      </c>
      <c r="AT28" s="104">
        <f t="shared" si="2"/>
        <v>4</v>
      </c>
      <c r="AU28" s="100">
        <v>1</v>
      </c>
      <c r="AV28" s="106">
        <v>35</v>
      </c>
      <c r="AW28" s="106">
        <v>263</v>
      </c>
      <c r="AX28" s="106">
        <v>60.7</v>
      </c>
      <c r="AZ28" s="95"/>
      <c r="BA28" s="101"/>
    </row>
    <row r="29" spans="1:53">
      <c r="A29" s="88" t="s">
        <v>113</v>
      </c>
      <c r="B29" s="89" t="s">
        <v>89</v>
      </c>
      <c r="C29" s="29" t="s">
        <v>200</v>
      </c>
      <c r="D29" s="29" t="s">
        <v>163</v>
      </c>
      <c r="E29" s="26" t="s">
        <v>802</v>
      </c>
      <c r="F29" s="108">
        <v>39.640194000000001</v>
      </c>
      <c r="G29" s="111">
        <v>-106.399546</v>
      </c>
      <c r="H29" s="89" t="s">
        <v>1362</v>
      </c>
      <c r="I29" s="90">
        <v>8.18</v>
      </c>
      <c r="J29" s="90">
        <v>267.10000000000002</v>
      </c>
      <c r="K29" s="90">
        <v>8.15</v>
      </c>
      <c r="L29" s="90">
        <v>12.65</v>
      </c>
      <c r="M29" s="88" t="s">
        <v>112</v>
      </c>
      <c r="N29" s="91">
        <v>41507</v>
      </c>
      <c r="O29" s="92">
        <v>0.49583333333333335</v>
      </c>
      <c r="P29" s="88" t="s">
        <v>95</v>
      </c>
      <c r="Q29" s="88" t="s">
        <v>97</v>
      </c>
      <c r="R29" s="97">
        <v>8.6</v>
      </c>
      <c r="S29" s="94" t="s">
        <v>29</v>
      </c>
      <c r="T29" s="94" t="s">
        <v>30</v>
      </c>
      <c r="U29" s="94" t="s">
        <v>31</v>
      </c>
      <c r="V29" s="95">
        <v>46</v>
      </c>
      <c r="W29" s="94" t="s">
        <v>32</v>
      </c>
      <c r="X29" s="94" t="s">
        <v>33</v>
      </c>
      <c r="Y29" s="95">
        <v>150</v>
      </c>
      <c r="Z29" s="95">
        <v>5.2</v>
      </c>
      <c r="AA29" s="95">
        <v>25</v>
      </c>
      <c r="AB29" s="95">
        <v>0.46</v>
      </c>
      <c r="AC29" s="95">
        <v>8.3000000000000007</v>
      </c>
      <c r="AD29" s="95">
        <v>2</v>
      </c>
      <c r="AE29" s="94" t="s">
        <v>32</v>
      </c>
      <c r="AF29" s="95">
        <v>0.24</v>
      </c>
      <c r="AG29" s="94" t="s">
        <v>35</v>
      </c>
      <c r="AH29" s="95">
        <v>10</v>
      </c>
      <c r="AI29" s="94" t="s">
        <v>36</v>
      </c>
      <c r="AJ29" s="95">
        <v>1.8</v>
      </c>
      <c r="AK29" s="98"/>
      <c r="AL29" s="95">
        <v>1.6E-2</v>
      </c>
      <c r="AM29" s="95">
        <v>0.31</v>
      </c>
      <c r="AN29" s="95">
        <v>0.71</v>
      </c>
      <c r="AO29" s="96">
        <f>AM29+AN29</f>
        <v>1.02</v>
      </c>
      <c r="AP29" s="95">
        <v>7.9000000000000001E-2</v>
      </c>
      <c r="AQ29" s="95">
        <v>110</v>
      </c>
      <c r="AR29" s="95">
        <v>41</v>
      </c>
      <c r="AS29" s="99">
        <v>20</v>
      </c>
      <c r="AT29" s="104">
        <f t="shared" si="2"/>
        <v>3.9240506329113924</v>
      </c>
      <c r="AU29" s="100">
        <v>2</v>
      </c>
      <c r="AV29" s="106">
        <v>21</v>
      </c>
      <c r="AW29" s="106">
        <v>283</v>
      </c>
      <c r="AX29" s="106">
        <v>45.6</v>
      </c>
      <c r="AZ29" s="95"/>
      <c r="BA29" s="101"/>
    </row>
    <row r="30" spans="1:53">
      <c r="A30" s="88" t="s">
        <v>115</v>
      </c>
      <c r="B30" s="89" t="s">
        <v>90</v>
      </c>
      <c r="C30" s="29" t="s">
        <v>200</v>
      </c>
      <c r="D30" s="29" t="s">
        <v>211</v>
      </c>
      <c r="E30" s="26" t="s">
        <v>802</v>
      </c>
      <c r="F30" s="108">
        <v>39.641343999999997</v>
      </c>
      <c r="G30" s="111">
        <v>-106.392865</v>
      </c>
      <c r="H30" s="89" t="s">
        <v>1362</v>
      </c>
      <c r="I30" s="90">
        <v>8.3699999999999992</v>
      </c>
      <c r="J30" s="90">
        <v>251.5</v>
      </c>
      <c r="K30" s="90">
        <v>8.4700000000000006</v>
      </c>
      <c r="L30" s="90">
        <v>13.91</v>
      </c>
      <c r="M30" s="88" t="s">
        <v>114</v>
      </c>
      <c r="N30" s="91">
        <v>41507</v>
      </c>
      <c r="O30" s="92">
        <v>0.5395833333333333</v>
      </c>
      <c r="P30" s="88" t="s">
        <v>95</v>
      </c>
      <c r="Q30" s="88" t="s">
        <v>97</v>
      </c>
      <c r="R30" s="97">
        <v>8.6</v>
      </c>
      <c r="S30" s="94" t="s">
        <v>29</v>
      </c>
      <c r="T30" s="94" t="s">
        <v>30</v>
      </c>
      <c r="U30" s="94" t="s">
        <v>31</v>
      </c>
      <c r="V30" s="95">
        <v>39</v>
      </c>
      <c r="W30" s="94" t="s">
        <v>32</v>
      </c>
      <c r="X30" s="94" t="s">
        <v>33</v>
      </c>
      <c r="Y30" s="95">
        <v>150</v>
      </c>
      <c r="Z30" s="94" t="s">
        <v>42</v>
      </c>
      <c r="AA30" s="95">
        <v>7.3</v>
      </c>
      <c r="AB30" s="95">
        <v>0.34</v>
      </c>
      <c r="AC30" s="95">
        <v>7.5</v>
      </c>
      <c r="AD30" s="94" t="s">
        <v>34</v>
      </c>
      <c r="AE30" s="94" t="s">
        <v>32</v>
      </c>
      <c r="AF30" s="95">
        <v>0.22</v>
      </c>
      <c r="AG30" s="94" t="s">
        <v>35</v>
      </c>
      <c r="AH30" s="95">
        <v>5</v>
      </c>
      <c r="AI30" s="94" t="s">
        <v>36</v>
      </c>
      <c r="AJ30" s="95">
        <v>1.9</v>
      </c>
      <c r="AK30" s="98"/>
      <c r="AL30" s="95">
        <v>1.2999999999999999E-2</v>
      </c>
      <c r="AM30" s="95">
        <v>0.13</v>
      </c>
      <c r="AN30" s="95">
        <v>0.15</v>
      </c>
      <c r="AO30" s="96">
        <f>AM30+AN30</f>
        <v>0.28000000000000003</v>
      </c>
      <c r="AP30" s="95">
        <v>6.7000000000000002E-3</v>
      </c>
      <c r="AQ30" s="95">
        <v>110</v>
      </c>
      <c r="AR30" s="95">
        <v>44</v>
      </c>
      <c r="AS30" s="99">
        <v>12</v>
      </c>
      <c r="AT30" s="104">
        <f t="shared" si="2"/>
        <v>19.402985074626866</v>
      </c>
      <c r="AU30" s="100">
        <v>2</v>
      </c>
      <c r="AV30" s="106">
        <v>28</v>
      </c>
      <c r="AW30" s="106">
        <v>294</v>
      </c>
      <c r="AX30" s="106">
        <v>50.6</v>
      </c>
      <c r="AZ30" s="95"/>
      <c r="BA30" s="101"/>
    </row>
    <row r="31" spans="1:53">
      <c r="A31" s="88" t="s">
        <v>117</v>
      </c>
      <c r="B31" s="89">
        <v>12555</v>
      </c>
      <c r="C31" s="29" t="s">
        <v>200</v>
      </c>
      <c r="D31" s="29" t="s">
        <v>199</v>
      </c>
      <c r="E31" s="26" t="s">
        <v>802</v>
      </c>
      <c r="F31" s="108">
        <v>39.643253000000001</v>
      </c>
      <c r="G31" s="111">
        <v>-106.308322</v>
      </c>
      <c r="H31" s="89" t="s">
        <v>1362</v>
      </c>
      <c r="I31" s="90">
        <v>8.2100000000000009</v>
      </c>
      <c r="J31" s="90">
        <v>126.6</v>
      </c>
      <c r="K31" s="90">
        <v>7.29</v>
      </c>
      <c r="L31" s="90">
        <v>15.34</v>
      </c>
      <c r="M31" s="88" t="s">
        <v>116</v>
      </c>
      <c r="N31" s="91">
        <v>41507</v>
      </c>
      <c r="O31" s="92">
        <v>0.58402777777777781</v>
      </c>
      <c r="P31" s="88" t="s">
        <v>95</v>
      </c>
      <c r="Q31" s="88" t="s">
        <v>97</v>
      </c>
      <c r="R31" s="97">
        <v>8.6</v>
      </c>
      <c r="S31" s="94" t="s">
        <v>29</v>
      </c>
      <c r="T31" s="94" t="s">
        <v>30</v>
      </c>
      <c r="U31" s="94" t="s">
        <v>31</v>
      </c>
      <c r="V31" s="95">
        <v>17</v>
      </c>
      <c r="W31" s="94" t="s">
        <v>32</v>
      </c>
      <c r="X31" s="94" t="s">
        <v>33</v>
      </c>
      <c r="Y31" s="95">
        <v>64</v>
      </c>
      <c r="Z31" s="95">
        <v>8.1999999999999993</v>
      </c>
      <c r="AA31" s="95">
        <v>16</v>
      </c>
      <c r="AB31" s="95">
        <v>0.28000000000000003</v>
      </c>
      <c r="AC31" s="95">
        <v>3.8</v>
      </c>
      <c r="AD31" s="94" t="s">
        <v>34</v>
      </c>
      <c r="AE31" s="94" t="s">
        <v>32</v>
      </c>
      <c r="AF31" s="94" t="s">
        <v>41</v>
      </c>
      <c r="AG31" s="94" t="s">
        <v>35</v>
      </c>
      <c r="AH31" s="95">
        <v>4.4000000000000004</v>
      </c>
      <c r="AI31" s="94" t="s">
        <v>36</v>
      </c>
      <c r="AJ31" s="95">
        <v>1.6</v>
      </c>
      <c r="AK31" s="98"/>
      <c r="AL31" s="95">
        <v>1.4E-2</v>
      </c>
      <c r="AM31" s="95">
        <v>0.19</v>
      </c>
      <c r="AN31" s="95">
        <v>0.1</v>
      </c>
      <c r="AO31" s="96">
        <f>AM31+AN31</f>
        <v>0.29000000000000004</v>
      </c>
      <c r="AP31" s="95">
        <v>8.8000000000000005E-3</v>
      </c>
      <c r="AQ31" s="95">
        <v>65</v>
      </c>
      <c r="AR31" s="95">
        <v>2.9</v>
      </c>
      <c r="AS31" s="99">
        <v>8.6999999999999993</v>
      </c>
      <c r="AT31" s="104">
        <f t="shared" si="2"/>
        <v>21.59090909090909</v>
      </c>
      <c r="AU31" s="100">
        <v>2</v>
      </c>
      <c r="AV31" s="106">
        <v>12</v>
      </c>
      <c r="AW31" s="106">
        <v>280</v>
      </c>
      <c r="AX31" s="106">
        <v>14.4</v>
      </c>
      <c r="AZ31" s="95"/>
      <c r="BA31" s="101"/>
    </row>
    <row r="32" spans="1:53">
      <c r="A32" s="88" t="s">
        <v>121</v>
      </c>
      <c r="B32" s="89" t="s">
        <v>92</v>
      </c>
      <c r="C32" s="29" t="s">
        <v>176</v>
      </c>
      <c r="D32" s="29" t="s">
        <v>175</v>
      </c>
      <c r="E32" s="26" t="s">
        <v>803</v>
      </c>
      <c r="F32" s="108">
        <v>39.217970000000001</v>
      </c>
      <c r="G32" s="111">
        <v>-106.85463799999999</v>
      </c>
      <c r="H32" s="89" t="s">
        <v>1362</v>
      </c>
      <c r="I32" s="90">
        <v>8</v>
      </c>
      <c r="J32" s="90">
        <v>293.8</v>
      </c>
      <c r="K32" s="90">
        <v>7.69</v>
      </c>
      <c r="L32" s="90">
        <v>12.86</v>
      </c>
      <c r="M32" s="88" t="s">
        <v>120</v>
      </c>
      <c r="N32" s="91">
        <v>41508</v>
      </c>
      <c r="O32" s="92">
        <v>0.51388888888888895</v>
      </c>
      <c r="P32" s="88" t="s">
        <v>95</v>
      </c>
      <c r="Q32" s="88" t="s">
        <v>97</v>
      </c>
      <c r="R32" s="97">
        <v>8.6</v>
      </c>
      <c r="S32" s="94" t="s">
        <v>29</v>
      </c>
      <c r="T32" s="95">
        <v>0.18</v>
      </c>
      <c r="U32" s="94" t="s">
        <v>31</v>
      </c>
      <c r="V32" s="95">
        <v>55</v>
      </c>
      <c r="W32" s="94" t="s">
        <v>32</v>
      </c>
      <c r="X32" s="94" t="s">
        <v>33</v>
      </c>
      <c r="Y32" s="95">
        <v>180</v>
      </c>
      <c r="Z32" s="95">
        <v>14</v>
      </c>
      <c r="AA32" s="95">
        <v>78</v>
      </c>
      <c r="AB32" s="95">
        <v>0.39</v>
      </c>
      <c r="AC32" s="95">
        <v>8</v>
      </c>
      <c r="AD32" s="94" t="s">
        <v>34</v>
      </c>
      <c r="AE32" s="94" t="s">
        <v>32</v>
      </c>
      <c r="AF32" s="95">
        <v>0.28999999999999998</v>
      </c>
      <c r="AG32" s="94" t="s">
        <v>35</v>
      </c>
      <c r="AH32" s="95">
        <v>2.2000000000000002</v>
      </c>
      <c r="AI32" s="94" t="s">
        <v>36</v>
      </c>
      <c r="AJ32" s="95">
        <v>3.6</v>
      </c>
      <c r="AK32" s="98"/>
      <c r="AL32" s="95">
        <v>1.7000000000000001E-2</v>
      </c>
      <c r="AM32" s="95">
        <v>0.24</v>
      </c>
      <c r="AN32" s="95">
        <v>8.6999999999999994E-2</v>
      </c>
      <c r="AO32" s="96">
        <f>AM32+AN32</f>
        <v>0.32699999999999996</v>
      </c>
      <c r="AP32" s="95">
        <v>1.2999999999999999E-2</v>
      </c>
      <c r="AQ32" s="95">
        <v>89</v>
      </c>
      <c r="AR32" s="95">
        <v>110</v>
      </c>
      <c r="AS32" s="99">
        <v>1.3</v>
      </c>
      <c r="AT32" s="104">
        <f t="shared" si="2"/>
        <v>18.461538461538463</v>
      </c>
      <c r="AU32" s="100">
        <v>1</v>
      </c>
      <c r="AV32" s="106">
        <v>27</v>
      </c>
      <c r="AW32" s="106">
        <v>273</v>
      </c>
      <c r="AX32" s="106">
        <v>42.6</v>
      </c>
      <c r="AZ32" s="95"/>
      <c r="BA32" s="101"/>
    </row>
    <row r="33" spans="1:53" ht="17.25">
      <c r="A33" s="88" t="s">
        <v>119</v>
      </c>
      <c r="B33" s="89" t="s">
        <v>91</v>
      </c>
      <c r="C33" s="29" t="s">
        <v>176</v>
      </c>
      <c r="D33" s="29" t="s">
        <v>187</v>
      </c>
      <c r="E33" s="26" t="s">
        <v>803</v>
      </c>
      <c r="F33" s="108">
        <v>39.141742999999998</v>
      </c>
      <c r="G33" s="111">
        <v>-106.775604</v>
      </c>
      <c r="H33" s="89" t="s">
        <v>1362</v>
      </c>
      <c r="I33" s="90">
        <v>7.64</v>
      </c>
      <c r="J33" s="90">
        <v>66.27</v>
      </c>
      <c r="K33" s="90">
        <v>7.19</v>
      </c>
      <c r="L33" s="90">
        <v>13.9</v>
      </c>
      <c r="M33" s="88" t="s">
        <v>118</v>
      </c>
      <c r="N33" s="91">
        <v>41508</v>
      </c>
      <c r="O33" s="92">
        <v>0.61111111111111105</v>
      </c>
      <c r="P33" s="88" t="s">
        <v>95</v>
      </c>
      <c r="Q33" s="88" t="s">
        <v>97</v>
      </c>
      <c r="R33" s="97">
        <v>8.6</v>
      </c>
      <c r="S33" s="95">
        <v>61</v>
      </c>
      <c r="T33" s="94" t="s">
        <v>30</v>
      </c>
      <c r="U33" s="94" t="s">
        <v>31</v>
      </c>
      <c r="V33" s="95">
        <v>9.8000000000000007</v>
      </c>
      <c r="W33" s="94" t="s">
        <v>32</v>
      </c>
      <c r="X33" s="94" t="s">
        <v>33</v>
      </c>
      <c r="Y33" s="95">
        <v>33</v>
      </c>
      <c r="Z33" s="95">
        <v>23</v>
      </c>
      <c r="AA33" s="95">
        <v>53</v>
      </c>
      <c r="AB33" s="94" t="s">
        <v>40</v>
      </c>
      <c r="AC33" s="95">
        <v>1.6</v>
      </c>
      <c r="AD33" s="94" t="s">
        <v>34</v>
      </c>
      <c r="AE33" s="94" t="s">
        <v>32</v>
      </c>
      <c r="AF33" s="94" t="s">
        <v>41</v>
      </c>
      <c r="AG33" s="94" t="s">
        <v>35</v>
      </c>
      <c r="AH33" s="95">
        <v>1.7</v>
      </c>
      <c r="AI33" s="94" t="s">
        <v>36</v>
      </c>
      <c r="AJ33" s="95">
        <v>0.72</v>
      </c>
      <c r="AK33" s="98"/>
      <c r="AL33" s="95">
        <v>0.02</v>
      </c>
      <c r="AM33" s="95">
        <v>0.25</v>
      </c>
      <c r="AN33" s="94" t="s">
        <v>39</v>
      </c>
      <c r="AO33" s="96">
        <f>AM33+0.025</f>
        <v>0.27500000000000002</v>
      </c>
      <c r="AP33" s="95">
        <v>1.0999999999999999E-2</v>
      </c>
      <c r="AQ33" s="95">
        <v>24</v>
      </c>
      <c r="AR33" s="95">
        <v>16</v>
      </c>
      <c r="AS33" s="98" t="s">
        <v>32</v>
      </c>
      <c r="AT33" s="104">
        <f t="shared" si="2"/>
        <v>22.72727272727273</v>
      </c>
      <c r="AU33" s="100">
        <v>2</v>
      </c>
      <c r="AV33" s="106">
        <v>33</v>
      </c>
      <c r="AW33" s="106">
        <v>306</v>
      </c>
      <c r="AX33" s="106">
        <v>72.3</v>
      </c>
      <c r="AZ33" s="95"/>
      <c r="BA33" s="101"/>
    </row>
    <row r="34" spans="1:53">
      <c r="A34" s="88" t="s">
        <v>123</v>
      </c>
      <c r="B34" s="89" t="s">
        <v>93</v>
      </c>
      <c r="C34" s="29" t="s">
        <v>176</v>
      </c>
      <c r="D34" s="29" t="s">
        <v>163</v>
      </c>
      <c r="E34" s="26" t="s">
        <v>803</v>
      </c>
      <c r="F34" s="108">
        <v>39.225594000000001</v>
      </c>
      <c r="G34" s="111">
        <v>-106.861133</v>
      </c>
      <c r="H34" s="89" t="s">
        <v>1362</v>
      </c>
      <c r="I34" s="90">
        <v>7.97</v>
      </c>
      <c r="J34" s="90">
        <v>295.5</v>
      </c>
      <c r="K34" s="90">
        <v>7.76</v>
      </c>
      <c r="L34" s="90">
        <v>12.07</v>
      </c>
      <c r="M34" s="88" t="s">
        <v>122</v>
      </c>
      <c r="N34" s="91">
        <v>41508</v>
      </c>
      <c r="O34" s="92">
        <v>0.9819444444444444</v>
      </c>
      <c r="P34" s="88" t="s">
        <v>95</v>
      </c>
      <c r="Q34" s="88" t="s">
        <v>97</v>
      </c>
      <c r="R34" s="97">
        <v>8.6</v>
      </c>
      <c r="S34" s="94" t="s">
        <v>29</v>
      </c>
      <c r="T34" s="95">
        <v>0.19</v>
      </c>
      <c r="U34" s="94" t="s">
        <v>31</v>
      </c>
      <c r="V34" s="95">
        <v>58</v>
      </c>
      <c r="W34" s="94" t="s">
        <v>32</v>
      </c>
      <c r="X34" s="94" t="s">
        <v>33</v>
      </c>
      <c r="Y34" s="95">
        <v>180</v>
      </c>
      <c r="Z34" s="95">
        <v>13</v>
      </c>
      <c r="AA34" s="95">
        <v>28</v>
      </c>
      <c r="AB34" s="95">
        <v>0.45</v>
      </c>
      <c r="AC34" s="95">
        <v>8.3000000000000007</v>
      </c>
      <c r="AD34" s="95">
        <v>2.5</v>
      </c>
      <c r="AE34" s="94" t="s">
        <v>32</v>
      </c>
      <c r="AF34" s="95">
        <v>0.33</v>
      </c>
      <c r="AG34" s="94" t="s">
        <v>35</v>
      </c>
      <c r="AH34" s="95">
        <v>3.4</v>
      </c>
      <c r="AI34" s="94" t="s">
        <v>36</v>
      </c>
      <c r="AJ34" s="95">
        <v>3.5</v>
      </c>
      <c r="AK34" s="98"/>
      <c r="AL34" s="95">
        <v>2.5000000000000001E-2</v>
      </c>
      <c r="AM34" s="95">
        <v>0.25</v>
      </c>
      <c r="AN34" s="95">
        <v>0.14000000000000001</v>
      </c>
      <c r="AO34" s="96">
        <f>AM34+AN34</f>
        <v>0.39</v>
      </c>
      <c r="AP34" s="95">
        <v>0.06</v>
      </c>
      <c r="AQ34" s="95">
        <v>91</v>
      </c>
      <c r="AR34" s="95">
        <v>110</v>
      </c>
      <c r="AS34" s="99">
        <v>3</v>
      </c>
      <c r="AT34" s="104">
        <f t="shared" si="2"/>
        <v>4.166666666666667</v>
      </c>
      <c r="AU34" s="100">
        <v>1</v>
      </c>
      <c r="AV34" s="106">
        <v>33</v>
      </c>
      <c r="AW34" s="106">
        <v>296</v>
      </c>
      <c r="AX34" s="106">
        <v>42.1</v>
      </c>
      <c r="AZ34" s="95"/>
      <c r="BA34" s="101"/>
    </row>
    <row r="35" spans="1:53">
      <c r="A35" s="88" t="s">
        <v>125</v>
      </c>
      <c r="B35" s="89">
        <v>10814</v>
      </c>
      <c r="C35" s="29" t="s">
        <v>141</v>
      </c>
      <c r="D35" s="29" t="s">
        <v>163</v>
      </c>
      <c r="E35" s="26" t="s">
        <v>804</v>
      </c>
      <c r="F35" s="108">
        <v>37.948208999999999</v>
      </c>
      <c r="G35" s="111">
        <v>-107.877067</v>
      </c>
      <c r="H35" s="89" t="s">
        <v>1362</v>
      </c>
      <c r="I35" s="90">
        <v>7.69</v>
      </c>
      <c r="J35" s="90">
        <v>263.2</v>
      </c>
      <c r="K35" s="90">
        <v>7.86</v>
      </c>
      <c r="L35" s="90">
        <v>16.309999999999999</v>
      </c>
      <c r="M35" s="88" t="s">
        <v>124</v>
      </c>
      <c r="N35" s="91">
        <v>41509</v>
      </c>
      <c r="O35" s="92">
        <v>0.63680555555555551</v>
      </c>
      <c r="P35" s="88" t="s">
        <v>95</v>
      </c>
      <c r="Q35" s="88" t="s">
        <v>97</v>
      </c>
      <c r="R35" s="97">
        <v>8.6</v>
      </c>
      <c r="S35" s="94" t="s">
        <v>29</v>
      </c>
      <c r="T35" s="95">
        <v>0.86</v>
      </c>
      <c r="U35" s="95">
        <v>0.72</v>
      </c>
      <c r="V35" s="95">
        <v>43</v>
      </c>
      <c r="W35" s="95">
        <v>1</v>
      </c>
      <c r="X35" s="94" t="s">
        <v>33</v>
      </c>
      <c r="Y35" s="95">
        <v>140</v>
      </c>
      <c r="Z35" s="95">
        <v>57</v>
      </c>
      <c r="AA35" s="95">
        <v>94</v>
      </c>
      <c r="AB35" s="95">
        <v>0.68</v>
      </c>
      <c r="AC35" s="95">
        <v>3.6</v>
      </c>
      <c r="AD35" s="95">
        <v>54</v>
      </c>
      <c r="AE35" s="94" t="s">
        <v>32</v>
      </c>
      <c r="AF35" s="95">
        <v>0.38</v>
      </c>
      <c r="AG35" s="94" t="s">
        <v>35</v>
      </c>
      <c r="AH35" s="95">
        <v>3.8</v>
      </c>
      <c r="AI35" s="95">
        <v>150</v>
      </c>
      <c r="AJ35" s="95">
        <v>0.17</v>
      </c>
      <c r="AK35" s="98"/>
      <c r="AL35" s="95">
        <v>2.3E-2</v>
      </c>
      <c r="AM35" s="95">
        <v>0.28000000000000003</v>
      </c>
      <c r="AN35" s="95">
        <v>0.92</v>
      </c>
      <c r="AO35" s="96">
        <f>AM35+AN35</f>
        <v>1.2000000000000002</v>
      </c>
      <c r="AP35" s="95">
        <v>0.15</v>
      </c>
      <c r="AQ35" s="95">
        <v>64</v>
      </c>
      <c r="AR35" s="95">
        <v>87</v>
      </c>
      <c r="AS35" s="99">
        <v>2.6</v>
      </c>
      <c r="AT35" s="104">
        <f t="shared" si="2"/>
        <v>1.8666666666666669</v>
      </c>
      <c r="AU35" s="100">
        <v>2</v>
      </c>
      <c r="AV35" s="106">
        <v>29</v>
      </c>
      <c r="AW35" s="106">
        <v>309</v>
      </c>
      <c r="AX35" s="106">
        <v>53.8</v>
      </c>
      <c r="AZ35" s="95"/>
      <c r="BA35" s="101"/>
    </row>
    <row r="36" spans="1:53">
      <c r="A36" s="88" t="s">
        <v>127</v>
      </c>
      <c r="B36" s="89">
        <v>10815</v>
      </c>
      <c r="C36" s="29" t="s">
        <v>141</v>
      </c>
      <c r="D36" s="29" t="s">
        <v>152</v>
      </c>
      <c r="E36" s="26" t="s">
        <v>804</v>
      </c>
      <c r="F36" s="108">
        <v>37.948735999999997</v>
      </c>
      <c r="G36" s="111">
        <v>-107.868937</v>
      </c>
      <c r="H36" s="89" t="s">
        <v>1362</v>
      </c>
      <c r="I36" s="90">
        <v>7.76</v>
      </c>
      <c r="J36" s="90">
        <v>257</v>
      </c>
      <c r="K36" s="90">
        <v>7.69</v>
      </c>
      <c r="L36" s="90">
        <v>17.04</v>
      </c>
      <c r="M36" s="88" t="s">
        <v>126</v>
      </c>
      <c r="N36" s="91">
        <v>41509</v>
      </c>
      <c r="O36" s="92">
        <v>0.67013888888888884</v>
      </c>
      <c r="P36" s="88" t="s">
        <v>95</v>
      </c>
      <c r="Q36" s="88" t="s">
        <v>97</v>
      </c>
      <c r="R36" s="97">
        <v>8.6</v>
      </c>
      <c r="S36" s="94" t="s">
        <v>29</v>
      </c>
      <c r="T36" s="95">
        <v>0.79</v>
      </c>
      <c r="U36" s="95">
        <v>0.71</v>
      </c>
      <c r="V36" s="95">
        <v>42</v>
      </c>
      <c r="W36" s="95">
        <v>1</v>
      </c>
      <c r="X36" s="94" t="s">
        <v>33</v>
      </c>
      <c r="Y36" s="95">
        <v>140</v>
      </c>
      <c r="Z36" s="95">
        <v>56</v>
      </c>
      <c r="AA36" s="95">
        <v>160</v>
      </c>
      <c r="AB36" s="95">
        <v>0.66</v>
      </c>
      <c r="AC36" s="95">
        <v>3.3</v>
      </c>
      <c r="AD36" s="95">
        <v>52</v>
      </c>
      <c r="AE36" s="94" t="s">
        <v>32</v>
      </c>
      <c r="AF36" s="95">
        <v>0.36</v>
      </c>
      <c r="AG36" s="94" t="s">
        <v>35</v>
      </c>
      <c r="AH36" s="95">
        <v>2.9</v>
      </c>
      <c r="AI36" s="95">
        <v>130</v>
      </c>
      <c r="AJ36" s="95">
        <v>0.16</v>
      </c>
      <c r="AK36" s="98"/>
      <c r="AL36" s="95">
        <v>1.7000000000000001E-2</v>
      </c>
      <c r="AM36" s="94" t="s">
        <v>30</v>
      </c>
      <c r="AN36" s="95">
        <v>0.14000000000000001</v>
      </c>
      <c r="AO36" s="96">
        <f>0.05+AN36</f>
        <v>0.19</v>
      </c>
      <c r="AP36" s="95">
        <v>1.4E-2</v>
      </c>
      <c r="AQ36" s="95">
        <v>62</v>
      </c>
      <c r="AR36" s="95">
        <v>87</v>
      </c>
      <c r="AS36" s="99">
        <v>1.4</v>
      </c>
      <c r="AT36" s="104" t="e">
        <f t="shared" si="2"/>
        <v>#VALUE!</v>
      </c>
      <c r="AU36" s="100">
        <v>2</v>
      </c>
      <c r="AV36" s="106">
        <v>33</v>
      </c>
      <c r="AW36" s="106">
        <v>303</v>
      </c>
      <c r="AX36" s="106">
        <v>76.5</v>
      </c>
      <c r="AZ36" s="95"/>
      <c r="BA36" s="101"/>
    </row>
    <row r="37" spans="1:53">
      <c r="A37" s="88" t="s">
        <v>129</v>
      </c>
      <c r="B37" s="89">
        <v>10818</v>
      </c>
      <c r="C37" s="29" t="s">
        <v>141</v>
      </c>
      <c r="D37" s="29" t="s">
        <v>140</v>
      </c>
      <c r="E37" s="26" t="s">
        <v>804</v>
      </c>
      <c r="F37" s="108">
        <v>37.930197</v>
      </c>
      <c r="G37" s="111">
        <v>-107.78166299999999</v>
      </c>
      <c r="H37" s="89" t="s">
        <v>1362</v>
      </c>
      <c r="I37" s="90">
        <v>7.39</v>
      </c>
      <c r="J37" s="90">
        <v>244.8</v>
      </c>
      <c r="K37" s="90">
        <v>7.85</v>
      </c>
      <c r="L37" s="90">
        <v>11.04</v>
      </c>
      <c r="M37" s="88" t="s">
        <v>128</v>
      </c>
      <c r="N37" s="91">
        <v>41509</v>
      </c>
      <c r="O37" s="92">
        <v>0.75694444444444453</v>
      </c>
      <c r="P37" s="88" t="s">
        <v>95</v>
      </c>
      <c r="Q37" s="88" t="s">
        <v>97</v>
      </c>
      <c r="R37" s="97">
        <v>8.6</v>
      </c>
      <c r="S37" s="94" t="s">
        <v>29</v>
      </c>
      <c r="T37" s="95">
        <v>0.2</v>
      </c>
      <c r="U37" s="95">
        <v>1.8</v>
      </c>
      <c r="V37" s="95">
        <v>45</v>
      </c>
      <c r="W37" s="94" t="s">
        <v>32</v>
      </c>
      <c r="X37" s="94" t="s">
        <v>33</v>
      </c>
      <c r="Y37" s="95">
        <v>140</v>
      </c>
      <c r="Z37" s="94" t="s">
        <v>42</v>
      </c>
      <c r="AA37" s="95">
        <v>6</v>
      </c>
      <c r="AB37" s="95">
        <v>0.32</v>
      </c>
      <c r="AC37" s="95">
        <v>2.7</v>
      </c>
      <c r="AD37" s="94" t="s">
        <v>34</v>
      </c>
      <c r="AE37" s="94" t="s">
        <v>32</v>
      </c>
      <c r="AF37" s="95">
        <v>0.34</v>
      </c>
      <c r="AG37" s="94" t="s">
        <v>35</v>
      </c>
      <c r="AH37" s="95">
        <v>2.9</v>
      </c>
      <c r="AI37" s="95">
        <v>440</v>
      </c>
      <c r="AJ37" s="94" t="s">
        <v>30</v>
      </c>
      <c r="AK37" s="98"/>
      <c r="AL37" s="95">
        <v>1.4E-2</v>
      </c>
      <c r="AM37" s="95">
        <v>0.38</v>
      </c>
      <c r="AN37" s="95">
        <v>0.16</v>
      </c>
      <c r="AO37" s="96">
        <f>AM37+AN37</f>
        <v>0.54</v>
      </c>
      <c r="AP37" s="95">
        <v>8.6E-3</v>
      </c>
      <c r="AQ37" s="95">
        <v>27</v>
      </c>
      <c r="AR37" s="95">
        <v>140</v>
      </c>
      <c r="AS37" s="98" t="s">
        <v>32</v>
      </c>
      <c r="AT37" s="104">
        <f t="shared" si="2"/>
        <v>44.186046511627907</v>
      </c>
      <c r="AU37" s="100">
        <v>2</v>
      </c>
      <c r="AV37" s="106">
        <v>27</v>
      </c>
      <c r="AW37" s="106">
        <v>312</v>
      </c>
      <c r="AX37" s="106">
        <v>79.400000000000006</v>
      </c>
      <c r="AZ37" s="95"/>
      <c r="BA37" s="101"/>
    </row>
    <row r="38" spans="1:53">
      <c r="A38" s="88" t="s">
        <v>131</v>
      </c>
      <c r="B38" s="89">
        <v>10818</v>
      </c>
      <c r="C38" s="29" t="s">
        <v>141</v>
      </c>
      <c r="D38" s="29" t="s">
        <v>140</v>
      </c>
      <c r="E38" s="26" t="s">
        <v>804</v>
      </c>
      <c r="F38" s="108">
        <v>37.930197</v>
      </c>
      <c r="G38" s="111">
        <v>-107.78166299999999</v>
      </c>
      <c r="H38" s="89" t="s">
        <v>1363</v>
      </c>
      <c r="I38" s="90">
        <v>7.39</v>
      </c>
      <c r="J38" s="90">
        <v>244.8</v>
      </c>
      <c r="K38" s="90">
        <v>7.85</v>
      </c>
      <c r="L38" s="90">
        <v>11.04</v>
      </c>
      <c r="M38" s="88" t="s">
        <v>130</v>
      </c>
      <c r="N38" s="91">
        <v>41509</v>
      </c>
      <c r="O38" s="92">
        <v>0.76041666666666663</v>
      </c>
      <c r="P38" s="88" t="s">
        <v>95</v>
      </c>
      <c r="Q38" s="88" t="s">
        <v>97</v>
      </c>
      <c r="R38" s="97">
        <v>8.6</v>
      </c>
      <c r="S38" s="94" t="s">
        <v>29</v>
      </c>
      <c r="T38" s="95">
        <v>0.83</v>
      </c>
      <c r="U38" s="95">
        <v>0.72</v>
      </c>
      <c r="V38" s="95">
        <v>43</v>
      </c>
      <c r="W38" s="95">
        <v>1</v>
      </c>
      <c r="X38" s="94" t="s">
        <v>33</v>
      </c>
      <c r="Y38" s="95">
        <v>140</v>
      </c>
      <c r="Z38" s="95">
        <v>54</v>
      </c>
      <c r="AA38" s="95">
        <v>150</v>
      </c>
      <c r="AB38" s="95">
        <v>0.67</v>
      </c>
      <c r="AC38" s="95">
        <v>3.6</v>
      </c>
      <c r="AD38" s="95">
        <v>54</v>
      </c>
      <c r="AE38" s="94" t="s">
        <v>32</v>
      </c>
      <c r="AF38" s="95">
        <v>0.35</v>
      </c>
      <c r="AG38" s="94" t="s">
        <v>35</v>
      </c>
      <c r="AH38" s="95">
        <v>3.8</v>
      </c>
      <c r="AI38" s="95">
        <v>150</v>
      </c>
      <c r="AJ38" s="95">
        <v>0.15</v>
      </c>
      <c r="AK38" s="98"/>
      <c r="AL38" s="95">
        <v>2.1000000000000001E-2</v>
      </c>
      <c r="AM38" s="95">
        <v>0.34</v>
      </c>
      <c r="AN38" s="95">
        <v>0.93</v>
      </c>
      <c r="AO38" s="96">
        <f>AM38+AN38</f>
        <v>1.27</v>
      </c>
      <c r="AP38" s="95">
        <v>0.12</v>
      </c>
      <c r="AQ38" s="95">
        <v>64</v>
      </c>
      <c r="AR38" s="95">
        <v>87</v>
      </c>
      <c r="AS38" s="99">
        <v>2.6</v>
      </c>
      <c r="AT38" s="104">
        <f t="shared" si="2"/>
        <v>2.8333333333333335</v>
      </c>
      <c r="AU38" s="98" t="s">
        <v>1009</v>
      </c>
      <c r="AV38" s="98" t="s">
        <v>1009</v>
      </c>
      <c r="AW38" s="98" t="s">
        <v>1009</v>
      </c>
      <c r="AX38" s="98" t="s">
        <v>1009</v>
      </c>
    </row>
    <row r="39" spans="1:53">
      <c r="A39" s="88" t="s">
        <v>133</v>
      </c>
      <c r="B39" s="89">
        <v>10818</v>
      </c>
      <c r="C39" s="29" t="s">
        <v>141</v>
      </c>
      <c r="D39" s="29" t="s">
        <v>140</v>
      </c>
      <c r="E39" s="26" t="s">
        <v>804</v>
      </c>
      <c r="F39" s="108">
        <v>37.930197</v>
      </c>
      <c r="G39" s="111">
        <v>-107.78166299999999</v>
      </c>
      <c r="H39" s="89" t="s">
        <v>1364</v>
      </c>
      <c r="I39" s="90">
        <v>7.39</v>
      </c>
      <c r="J39" s="90">
        <v>244.8</v>
      </c>
      <c r="K39" s="90">
        <v>7.85</v>
      </c>
      <c r="L39" s="90">
        <v>11.04</v>
      </c>
      <c r="M39" s="88" t="s">
        <v>132</v>
      </c>
      <c r="N39" s="91">
        <v>41509</v>
      </c>
      <c r="O39" s="92">
        <v>0.76388888888888884</v>
      </c>
      <c r="P39" s="88" t="s">
        <v>95</v>
      </c>
      <c r="Q39" s="88" t="s">
        <v>97</v>
      </c>
      <c r="R39" s="97">
        <v>8.6</v>
      </c>
      <c r="S39" s="94" t="s">
        <v>29</v>
      </c>
      <c r="T39" s="94" t="s">
        <v>30</v>
      </c>
      <c r="U39" s="94" t="s">
        <v>31</v>
      </c>
      <c r="V39" s="94" t="s">
        <v>75</v>
      </c>
      <c r="W39" s="94" t="s">
        <v>32</v>
      </c>
      <c r="X39" s="94" t="s">
        <v>33</v>
      </c>
      <c r="Y39" s="94" t="s">
        <v>32</v>
      </c>
      <c r="Z39" s="94" t="s">
        <v>42</v>
      </c>
      <c r="AA39" s="94" t="s">
        <v>42</v>
      </c>
      <c r="AB39" s="94" t="s">
        <v>40</v>
      </c>
      <c r="AC39" s="94" t="s">
        <v>43</v>
      </c>
      <c r="AD39" s="94" t="s">
        <v>34</v>
      </c>
      <c r="AE39" s="94" t="s">
        <v>32</v>
      </c>
      <c r="AF39" s="94" t="s">
        <v>41</v>
      </c>
      <c r="AG39" s="94" t="s">
        <v>35</v>
      </c>
      <c r="AH39" s="94" t="s">
        <v>30</v>
      </c>
      <c r="AI39" s="94" t="s">
        <v>36</v>
      </c>
      <c r="AJ39" s="94" t="s">
        <v>30</v>
      </c>
      <c r="AK39" s="98"/>
      <c r="AL39" s="95">
        <v>1.4E-2</v>
      </c>
      <c r="AM39" s="95">
        <v>0.28999999999999998</v>
      </c>
      <c r="AN39" s="94" t="s">
        <v>39</v>
      </c>
      <c r="AO39" s="96">
        <f>AM39+0.025</f>
        <v>0.315</v>
      </c>
      <c r="AP39" s="94" t="s">
        <v>38</v>
      </c>
      <c r="AQ39" s="94" t="s">
        <v>36</v>
      </c>
      <c r="AR39" s="94" t="s">
        <v>32</v>
      </c>
      <c r="AS39" s="98" t="s">
        <v>32</v>
      </c>
      <c r="AT39" s="98" t="s">
        <v>1364</v>
      </c>
      <c r="AU39" s="98" t="s">
        <v>1009</v>
      </c>
      <c r="AV39" s="98" t="s">
        <v>1009</v>
      </c>
      <c r="AW39" s="98" t="s">
        <v>1009</v>
      </c>
      <c r="AX39" s="98" t="s">
        <v>1009</v>
      </c>
    </row>
    <row r="41" spans="1:53">
      <c r="G41" s="111"/>
      <c r="AU41" s="98" t="s">
        <v>134</v>
      </c>
    </row>
    <row r="43" spans="1:53">
      <c r="G43" s="111"/>
    </row>
    <row r="56" spans="47:50">
      <c r="AU56" s="100"/>
      <c r="AV56" s="100"/>
      <c r="AW56" s="100"/>
      <c r="AX56" s="100"/>
    </row>
    <row r="57" spans="47:50">
      <c r="AU57" s="100"/>
      <c r="AV57" s="100"/>
      <c r="AW57" s="100"/>
      <c r="AX57" s="100"/>
    </row>
  </sheetData>
  <sortState ref="A2:BB57">
    <sortCondition ref="N2:N57"/>
    <sortCondition ref="O2:O57"/>
    <sortCondition descending="1" ref="H2:H57"/>
  </sortState>
  <conditionalFormatting sqref="AD2:AD9 AD21:AD29 AD16:AD19">
    <cfRule type="cellIs" dxfId="6" priority="10" operator="greaterThan">
      <formula>250</formula>
    </cfRule>
  </conditionalFormatting>
  <conditionalFormatting sqref="Z2:Z4 Z23">
    <cfRule type="cellIs" dxfId="5" priority="9" operator="greaterThan">
      <formula>300</formula>
    </cfRule>
  </conditionalFormatting>
  <conditionalFormatting sqref="AM2:AM39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L2:AL3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N2:AN39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P2:AP10 AP15:AP18 AP12:AP13 AP21:AP38">
    <cfRule type="cellIs" dxfId="4" priority="4" operator="greaterThan">
      <formula>0.17</formula>
    </cfRule>
    <cfRule type="cellIs" dxfId="3" priority="5" operator="greaterThan">
      <formula>0.11</formula>
    </cfRule>
  </conditionalFormatting>
  <conditionalFormatting sqref="AO2:AO39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Z21:AZ37">
    <cfRule type="cellIs" dxfId="2" priority="1" operator="greaterThan">
      <formula>0.17</formula>
    </cfRule>
    <cfRule type="cellIs" dxfId="1" priority="2" operator="greaterThan">
      <formula>0.11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theme="6" tint="-0.249977111117893"/>
  </sheetPr>
  <dimension ref="A1:P288"/>
  <sheetViews>
    <sheetView zoomScale="150" zoomScaleNormal="150" zoomScalePageLayoutView="150" workbookViewId="0">
      <selection activeCell="E1" sqref="E1:E1048576"/>
    </sheetView>
  </sheetViews>
  <sheetFormatPr defaultColWidth="55" defaultRowHeight="15"/>
  <cols>
    <col min="1" max="1" width="8" style="5" bestFit="1" customWidth="1"/>
    <col min="2" max="2" width="15.28515625" style="3" bestFit="1" customWidth="1"/>
    <col min="3" max="3" width="25.28515625" style="3" bestFit="1" customWidth="1"/>
    <col min="4" max="4" width="10.85546875" style="3" bestFit="1" customWidth="1"/>
    <col min="5" max="5" width="11.140625" style="3" bestFit="1" customWidth="1"/>
    <col min="6" max="6" width="8.7109375" style="4" bestFit="1" customWidth="1"/>
    <col min="7" max="7" width="10.140625" style="4" bestFit="1" customWidth="1"/>
    <col min="8" max="8" width="18.140625" style="3" bestFit="1" customWidth="1"/>
    <col min="9" max="9" width="4.28515625" style="3" bestFit="1" customWidth="1"/>
    <col min="10" max="10" width="5.7109375" style="3" bestFit="1" customWidth="1"/>
    <col min="11" max="11" width="9" style="3" bestFit="1" customWidth="1"/>
    <col min="12" max="12" width="9.140625" style="3" bestFit="1" customWidth="1"/>
    <col min="13" max="13" width="5.7109375" style="3" bestFit="1" customWidth="1"/>
    <col min="14" max="14" width="11.42578125" style="2" bestFit="1" customWidth="1"/>
    <col min="15" max="15" width="7" style="2" bestFit="1" customWidth="1"/>
    <col min="16" max="16" width="8.7109375" style="2" bestFit="1" customWidth="1"/>
    <col min="17" max="16384" width="55" style="1"/>
  </cols>
  <sheetData>
    <row r="1" spans="1:16" ht="17.25">
      <c r="A1" s="16" t="s">
        <v>85</v>
      </c>
      <c r="B1" s="16" t="s">
        <v>747</v>
      </c>
      <c r="C1" s="16" t="s">
        <v>746</v>
      </c>
      <c r="D1" s="16" t="s">
        <v>745</v>
      </c>
      <c r="E1" s="16" t="s">
        <v>744</v>
      </c>
      <c r="F1" s="15" t="s">
        <v>743</v>
      </c>
      <c r="G1" s="15" t="s">
        <v>742</v>
      </c>
      <c r="H1" s="16" t="s">
        <v>755</v>
      </c>
      <c r="I1" s="16" t="s">
        <v>741</v>
      </c>
      <c r="J1" s="16" t="s">
        <v>740</v>
      </c>
      <c r="K1" s="16" t="s">
        <v>136</v>
      </c>
      <c r="L1" s="16" t="s">
        <v>739</v>
      </c>
      <c r="M1" s="16" t="s">
        <v>738</v>
      </c>
      <c r="N1" s="15" t="s">
        <v>737</v>
      </c>
      <c r="O1" s="15" t="s">
        <v>736</v>
      </c>
      <c r="P1" s="15" t="s">
        <v>735</v>
      </c>
    </row>
    <row r="2" spans="1:16">
      <c r="A2" s="5">
        <v>120</v>
      </c>
      <c r="B2" s="12" t="s">
        <v>270</v>
      </c>
      <c r="C2" s="12" t="s">
        <v>292</v>
      </c>
      <c r="D2" s="11" t="s">
        <v>268</v>
      </c>
      <c r="E2" s="10">
        <v>41505</v>
      </c>
      <c r="F2" s="9">
        <v>40.741010000000003</v>
      </c>
      <c r="G2" s="9">
        <v>-106.28196</v>
      </c>
      <c r="H2" s="5" t="s">
        <v>734</v>
      </c>
      <c r="I2" s="3">
        <v>1</v>
      </c>
      <c r="J2" s="3" t="s">
        <v>590</v>
      </c>
      <c r="K2" s="3" t="s">
        <v>589</v>
      </c>
      <c r="L2" s="3" t="str">
        <f t="shared" ref="L2:L65" si="0">CONCATENATE(I2,J2)</f>
        <v>1C</v>
      </c>
      <c r="M2" s="3" t="s">
        <v>733</v>
      </c>
      <c r="N2" s="8">
        <v>79.645815045227266</v>
      </c>
      <c r="O2" s="7">
        <f t="shared" ref="O2:O65" si="1">LN(N2)</f>
        <v>4.3775894931706318</v>
      </c>
      <c r="P2" s="6">
        <v>1.356060606060606</v>
      </c>
    </row>
    <row r="3" spans="1:16">
      <c r="A3" s="5">
        <v>120</v>
      </c>
      <c r="B3" s="12" t="s">
        <v>270</v>
      </c>
      <c r="C3" s="12" t="s">
        <v>292</v>
      </c>
      <c r="D3" s="11" t="s">
        <v>268</v>
      </c>
      <c r="E3" s="10">
        <v>41505</v>
      </c>
      <c r="F3" s="9">
        <v>40.741010000000003</v>
      </c>
      <c r="G3" s="9">
        <v>-106.28196</v>
      </c>
      <c r="H3" s="5" t="s">
        <v>732</v>
      </c>
      <c r="I3" s="3">
        <v>1</v>
      </c>
      <c r="J3" s="3" t="s">
        <v>590</v>
      </c>
      <c r="K3" s="3" t="s">
        <v>589</v>
      </c>
      <c r="L3" s="3" t="str">
        <f t="shared" si="0"/>
        <v>1C</v>
      </c>
      <c r="M3" s="3" t="s">
        <v>731</v>
      </c>
      <c r="N3" s="8">
        <v>79.645815045227266</v>
      </c>
      <c r="O3" s="7">
        <f t="shared" si="1"/>
        <v>4.3775894931706318</v>
      </c>
      <c r="P3" s="6">
        <v>1.379032258064516</v>
      </c>
    </row>
    <row r="4" spans="1:16">
      <c r="A4" s="5">
        <v>120</v>
      </c>
      <c r="B4" s="12" t="s">
        <v>270</v>
      </c>
      <c r="C4" s="12" t="s">
        <v>292</v>
      </c>
      <c r="D4" s="11" t="s">
        <v>268</v>
      </c>
      <c r="E4" s="10">
        <v>41505</v>
      </c>
      <c r="F4" s="9">
        <v>40.741010000000003</v>
      </c>
      <c r="G4" s="9">
        <v>-106.28196</v>
      </c>
      <c r="H4" s="5" t="s">
        <v>730</v>
      </c>
      <c r="I4" s="3">
        <v>1</v>
      </c>
      <c r="J4" s="3" t="s">
        <v>590</v>
      </c>
      <c r="K4" s="3" t="s">
        <v>589</v>
      </c>
      <c r="L4" s="3" t="str">
        <f t="shared" si="0"/>
        <v>1C</v>
      </c>
      <c r="M4" s="3" t="s">
        <v>729</v>
      </c>
      <c r="N4" s="8">
        <v>96.591733139956489</v>
      </c>
      <c r="O4" s="7">
        <f t="shared" si="1"/>
        <v>4.5704931592951237</v>
      </c>
      <c r="P4" s="6">
        <v>1.4285714285714286</v>
      </c>
    </row>
    <row r="5" spans="1:16">
      <c r="A5" s="5">
        <v>120</v>
      </c>
      <c r="B5" s="12" t="s">
        <v>270</v>
      </c>
      <c r="C5" s="12" t="s">
        <v>292</v>
      </c>
      <c r="D5" s="11" t="s">
        <v>268</v>
      </c>
      <c r="E5" s="10">
        <v>41505</v>
      </c>
      <c r="F5" s="9">
        <v>40.741010000000003</v>
      </c>
      <c r="G5" s="9">
        <v>-106.28196</v>
      </c>
      <c r="H5" s="5" t="s">
        <v>728</v>
      </c>
      <c r="I5" s="3">
        <v>1</v>
      </c>
      <c r="J5" s="3" t="s">
        <v>590</v>
      </c>
      <c r="K5" s="3" t="s">
        <v>589</v>
      </c>
      <c r="L5" s="3" t="str">
        <f t="shared" si="0"/>
        <v>1C</v>
      </c>
      <c r="M5" s="3" t="s">
        <v>727</v>
      </c>
      <c r="N5" s="8">
        <v>83.034998664173131</v>
      </c>
      <c r="O5" s="7">
        <f t="shared" si="1"/>
        <v>4.4192621895712003</v>
      </c>
      <c r="P5" s="6">
        <v>1.4298245614035088</v>
      </c>
    </row>
    <row r="6" spans="1:16">
      <c r="A6" s="5">
        <v>120</v>
      </c>
      <c r="B6" s="12" t="s">
        <v>270</v>
      </c>
      <c r="C6" s="12" t="s">
        <v>292</v>
      </c>
      <c r="D6" s="11" t="s">
        <v>268</v>
      </c>
      <c r="E6" s="10">
        <v>41505</v>
      </c>
      <c r="F6" s="9">
        <v>40.741010000000003</v>
      </c>
      <c r="G6" s="9">
        <v>-106.28196</v>
      </c>
      <c r="H6" s="5" t="s">
        <v>726</v>
      </c>
      <c r="I6" s="3">
        <v>1</v>
      </c>
      <c r="J6" s="3" t="s">
        <v>590</v>
      </c>
      <c r="K6" s="3" t="s">
        <v>589</v>
      </c>
      <c r="L6" s="3" t="str">
        <f t="shared" si="0"/>
        <v>1C</v>
      </c>
      <c r="M6" s="3" t="s">
        <v>725</v>
      </c>
      <c r="N6" s="8">
        <v>108.45387580626694</v>
      </c>
      <c r="O6" s="7">
        <f t="shared" si="1"/>
        <v>4.6863249748202458</v>
      </c>
      <c r="P6" s="6">
        <v>1.5925925925925926</v>
      </c>
    </row>
    <row r="7" spans="1:16">
      <c r="A7" s="5">
        <v>12940</v>
      </c>
      <c r="B7" s="12" t="s">
        <v>270</v>
      </c>
      <c r="C7" s="12" t="s">
        <v>281</v>
      </c>
      <c r="D7" s="11" t="s">
        <v>268</v>
      </c>
      <c r="E7" s="10">
        <v>41505</v>
      </c>
      <c r="F7" s="14">
        <v>40.745373000000001</v>
      </c>
      <c r="G7" s="14">
        <v>-106.29673</v>
      </c>
      <c r="H7" s="5" t="s">
        <v>724</v>
      </c>
      <c r="I7" s="3">
        <v>2</v>
      </c>
      <c r="J7" s="3" t="s">
        <v>590</v>
      </c>
      <c r="K7" s="3" t="s">
        <v>589</v>
      </c>
      <c r="L7" s="3" t="str">
        <f t="shared" si="0"/>
        <v>2C</v>
      </c>
      <c r="M7" s="3" t="s">
        <v>723</v>
      </c>
      <c r="N7" s="8">
        <v>67.783672378916819</v>
      </c>
      <c r="O7" s="7">
        <f t="shared" si="1"/>
        <v>4.2163213455745101</v>
      </c>
      <c r="P7" s="6">
        <v>1.4651162790697674</v>
      </c>
    </row>
    <row r="8" spans="1:16">
      <c r="A8" s="5">
        <v>12940</v>
      </c>
      <c r="B8" s="12" t="s">
        <v>270</v>
      </c>
      <c r="C8" s="12" t="s">
        <v>281</v>
      </c>
      <c r="D8" s="11" t="s">
        <v>268</v>
      </c>
      <c r="E8" s="10">
        <v>41505</v>
      </c>
      <c r="F8" s="14">
        <v>40.745373000000001</v>
      </c>
      <c r="G8" s="14">
        <v>-106.29673</v>
      </c>
      <c r="H8" s="5" t="s">
        <v>722</v>
      </c>
      <c r="I8" s="3">
        <v>2</v>
      </c>
      <c r="J8" s="3" t="s">
        <v>590</v>
      </c>
      <c r="K8" s="3" t="s">
        <v>589</v>
      </c>
      <c r="L8" s="3" t="str">
        <f t="shared" si="0"/>
        <v>2C</v>
      </c>
      <c r="M8" s="3" t="s">
        <v>721</v>
      </c>
      <c r="N8" s="8">
        <v>66.089080569443908</v>
      </c>
      <c r="O8" s="7">
        <f t="shared" si="1"/>
        <v>4.1910035375902206</v>
      </c>
      <c r="P8" s="6">
        <v>1.4482758620689653</v>
      </c>
    </row>
    <row r="9" spans="1:16">
      <c r="A9" s="5">
        <v>12940</v>
      </c>
      <c r="B9" s="12" t="s">
        <v>270</v>
      </c>
      <c r="C9" s="12" t="s">
        <v>281</v>
      </c>
      <c r="D9" s="11" t="s">
        <v>268</v>
      </c>
      <c r="E9" s="10">
        <v>41505</v>
      </c>
      <c r="F9" s="14">
        <v>40.745373000000001</v>
      </c>
      <c r="G9" s="14">
        <v>-106.29673</v>
      </c>
      <c r="H9" s="5" t="s">
        <v>720</v>
      </c>
      <c r="I9" s="3">
        <v>2</v>
      </c>
      <c r="J9" s="3" t="s">
        <v>590</v>
      </c>
      <c r="K9" s="3" t="s">
        <v>589</v>
      </c>
      <c r="L9" s="3" t="str">
        <f t="shared" si="0"/>
        <v>2C</v>
      </c>
      <c r="M9" s="3" t="s">
        <v>719</v>
      </c>
      <c r="N9" s="8">
        <v>67.783672378916819</v>
      </c>
      <c r="O9" s="7">
        <f t="shared" si="1"/>
        <v>4.2163213455745101</v>
      </c>
      <c r="P9" s="6">
        <v>1.449438202247191</v>
      </c>
    </row>
    <row r="10" spans="1:16">
      <c r="A10" s="5">
        <v>12940</v>
      </c>
      <c r="B10" s="12" t="s">
        <v>270</v>
      </c>
      <c r="C10" s="12" t="s">
        <v>281</v>
      </c>
      <c r="D10" s="11" t="s">
        <v>268</v>
      </c>
      <c r="E10" s="10">
        <v>41505</v>
      </c>
      <c r="F10" s="14">
        <v>40.745373000000001</v>
      </c>
      <c r="G10" s="14">
        <v>-106.29673</v>
      </c>
      <c r="H10" s="5" t="s">
        <v>718</v>
      </c>
      <c r="I10" s="3">
        <v>2</v>
      </c>
      <c r="J10" s="3" t="s">
        <v>590</v>
      </c>
      <c r="K10" s="3" t="s">
        <v>589</v>
      </c>
      <c r="L10" s="3" t="str">
        <f t="shared" si="0"/>
        <v>2C</v>
      </c>
      <c r="M10" s="3" t="s">
        <v>717</v>
      </c>
      <c r="N10" s="8">
        <v>37.619938170298816</v>
      </c>
      <c r="O10" s="7">
        <f t="shared" si="1"/>
        <v>3.6275341803388068</v>
      </c>
      <c r="P10" s="6">
        <v>1.3615635179153092</v>
      </c>
    </row>
    <row r="11" spans="1:16">
      <c r="A11" s="5">
        <v>12940</v>
      </c>
      <c r="B11" s="12" t="s">
        <v>270</v>
      </c>
      <c r="C11" s="12" t="s">
        <v>281</v>
      </c>
      <c r="D11" s="11" t="s">
        <v>268</v>
      </c>
      <c r="E11" s="10">
        <v>41505</v>
      </c>
      <c r="F11" s="14">
        <v>40.745373000000001</v>
      </c>
      <c r="G11" s="14">
        <v>-106.29673</v>
      </c>
      <c r="H11" s="5" t="s">
        <v>716</v>
      </c>
      <c r="I11" s="3">
        <v>2</v>
      </c>
      <c r="J11" s="3" t="s">
        <v>590</v>
      </c>
      <c r="K11" s="3" t="s">
        <v>589</v>
      </c>
      <c r="L11" s="3" t="str">
        <f t="shared" si="0"/>
        <v>2C</v>
      </c>
      <c r="M11" s="3" t="s">
        <v>715</v>
      </c>
      <c r="N11" s="8">
        <v>72.867447807335623</v>
      </c>
      <c r="O11" s="7">
        <f t="shared" si="1"/>
        <v>4.2886420071541362</v>
      </c>
      <c r="P11" s="6">
        <v>1.4673913043478262</v>
      </c>
    </row>
    <row r="12" spans="1:16">
      <c r="A12" s="5">
        <v>12946</v>
      </c>
      <c r="B12" s="12" t="s">
        <v>270</v>
      </c>
      <c r="C12" s="12" t="s">
        <v>269</v>
      </c>
      <c r="D12" s="11" t="s">
        <v>268</v>
      </c>
      <c r="E12" s="10">
        <v>41505</v>
      </c>
      <c r="F12" s="9">
        <v>40.553429999999999</v>
      </c>
      <c r="G12" s="9">
        <v>-106.04337</v>
      </c>
      <c r="H12" s="5" t="s">
        <v>714</v>
      </c>
      <c r="I12" s="3">
        <v>3</v>
      </c>
      <c r="J12" s="3" t="s">
        <v>590</v>
      </c>
      <c r="K12" s="3" t="s">
        <v>589</v>
      </c>
      <c r="L12" s="3" t="str">
        <f t="shared" si="0"/>
        <v>3C</v>
      </c>
      <c r="M12" s="3" t="s">
        <v>713</v>
      </c>
      <c r="N12" s="8">
        <v>11.523224304415862</v>
      </c>
      <c r="O12" s="7">
        <f t="shared" si="1"/>
        <v>2.4443645036426349</v>
      </c>
      <c r="P12" s="6">
        <v>1.425</v>
      </c>
    </row>
    <row r="13" spans="1:16">
      <c r="A13" s="5">
        <v>12946</v>
      </c>
      <c r="B13" s="12" t="s">
        <v>270</v>
      </c>
      <c r="C13" s="12" t="s">
        <v>269</v>
      </c>
      <c r="D13" s="11" t="s">
        <v>268</v>
      </c>
      <c r="E13" s="10">
        <v>41505</v>
      </c>
      <c r="F13" s="9">
        <v>40.553429999999999</v>
      </c>
      <c r="G13" s="9">
        <v>-106.04337</v>
      </c>
      <c r="H13" s="5" t="s">
        <v>712</v>
      </c>
      <c r="I13" s="3">
        <v>3</v>
      </c>
      <c r="J13" s="3" t="s">
        <v>590</v>
      </c>
      <c r="K13" s="3" t="s">
        <v>589</v>
      </c>
      <c r="L13" s="3" t="str">
        <f t="shared" si="0"/>
        <v>3C</v>
      </c>
      <c r="M13" s="3" t="s">
        <v>711</v>
      </c>
      <c r="N13" s="8">
        <v>1.6945918094729224</v>
      </c>
      <c r="O13" s="7">
        <f t="shared" si="1"/>
        <v>0.52744189146057474</v>
      </c>
      <c r="P13" s="6">
        <v>1.1785714285714288</v>
      </c>
    </row>
    <row r="14" spans="1:16">
      <c r="A14" s="5">
        <v>12946</v>
      </c>
      <c r="B14" s="12" t="s">
        <v>270</v>
      </c>
      <c r="C14" s="12" t="s">
        <v>269</v>
      </c>
      <c r="D14" s="11" t="s">
        <v>268</v>
      </c>
      <c r="E14" s="10">
        <v>41505</v>
      </c>
      <c r="F14" s="9">
        <v>40.553429999999999</v>
      </c>
      <c r="G14" s="9">
        <v>-106.04337</v>
      </c>
      <c r="H14" s="5" t="s">
        <v>710</v>
      </c>
      <c r="I14" s="3">
        <v>3</v>
      </c>
      <c r="J14" s="3" t="s">
        <v>590</v>
      </c>
      <c r="K14" s="3" t="s">
        <v>589</v>
      </c>
      <c r="L14" s="3" t="str">
        <f t="shared" si="0"/>
        <v>3C</v>
      </c>
      <c r="M14" s="3" t="s">
        <v>709</v>
      </c>
      <c r="N14" s="8">
        <v>5.422693790313347</v>
      </c>
      <c r="O14" s="7">
        <f t="shared" si="1"/>
        <v>1.6905927012662547</v>
      </c>
      <c r="P14" s="6">
        <v>1.4444444444444444</v>
      </c>
    </row>
    <row r="15" spans="1:16">
      <c r="A15" s="5">
        <v>12946</v>
      </c>
      <c r="B15" s="12" t="s">
        <v>270</v>
      </c>
      <c r="C15" s="12" t="s">
        <v>269</v>
      </c>
      <c r="D15" s="11" t="s">
        <v>268</v>
      </c>
      <c r="E15" s="10">
        <v>41505</v>
      </c>
      <c r="F15" s="9">
        <v>40.553429999999999</v>
      </c>
      <c r="G15" s="9">
        <v>-106.04337</v>
      </c>
      <c r="H15" s="5" t="s">
        <v>708</v>
      </c>
      <c r="I15" s="3">
        <v>3</v>
      </c>
      <c r="J15" s="3" t="s">
        <v>590</v>
      </c>
      <c r="K15" s="3" t="s">
        <v>589</v>
      </c>
      <c r="L15" s="3" t="str">
        <f t="shared" si="0"/>
        <v>3C</v>
      </c>
      <c r="M15" s="3" t="s">
        <v>707</v>
      </c>
      <c r="N15" s="8">
        <v>7.4562039616808491</v>
      </c>
      <c r="O15" s="7">
        <f t="shared" si="1"/>
        <v>2.009046432384789</v>
      </c>
      <c r="P15" s="6">
        <v>1.360655737704918</v>
      </c>
    </row>
    <row r="16" spans="1:16">
      <c r="A16" s="5">
        <v>12946</v>
      </c>
      <c r="B16" s="12" t="s">
        <v>270</v>
      </c>
      <c r="C16" s="12" t="s">
        <v>269</v>
      </c>
      <c r="D16" s="11" t="s">
        <v>268</v>
      </c>
      <c r="E16" s="10">
        <v>41505</v>
      </c>
      <c r="F16" s="9">
        <v>40.553429999999999</v>
      </c>
      <c r="G16" s="9">
        <v>-106.04337</v>
      </c>
      <c r="H16" s="5" t="s">
        <v>706</v>
      </c>
      <c r="I16" s="3">
        <v>3</v>
      </c>
      <c r="J16" s="3" t="s">
        <v>590</v>
      </c>
      <c r="K16" s="3" t="s">
        <v>589</v>
      </c>
      <c r="L16" s="3" t="str">
        <f t="shared" si="0"/>
        <v>3C</v>
      </c>
      <c r="M16" s="3" t="s">
        <v>705</v>
      </c>
      <c r="N16" s="8">
        <v>4.7448570665241778</v>
      </c>
      <c r="O16" s="7">
        <f t="shared" si="1"/>
        <v>1.557061308641732</v>
      </c>
      <c r="P16" s="6">
        <v>1.3414634146341462</v>
      </c>
    </row>
    <row r="17" spans="1:16">
      <c r="A17" s="5">
        <v>12815</v>
      </c>
      <c r="B17" s="12" t="s">
        <v>226</v>
      </c>
      <c r="C17" s="12" t="s">
        <v>257</v>
      </c>
      <c r="D17" s="11" t="s">
        <v>224</v>
      </c>
      <c r="E17" s="10">
        <v>41506</v>
      </c>
      <c r="F17" s="9">
        <v>40.183</v>
      </c>
      <c r="G17" s="9">
        <v>-106.91533</v>
      </c>
      <c r="H17" s="5" t="s">
        <v>704</v>
      </c>
      <c r="I17" s="3">
        <v>5</v>
      </c>
      <c r="J17" s="3" t="s">
        <v>590</v>
      </c>
      <c r="K17" s="3" t="s">
        <v>589</v>
      </c>
      <c r="L17" s="3" t="str">
        <f t="shared" si="0"/>
        <v>5C</v>
      </c>
      <c r="M17" s="3" t="s">
        <v>703</v>
      </c>
      <c r="N17" s="8">
        <v>35.586427998931335</v>
      </c>
      <c r="O17" s="7">
        <f t="shared" si="1"/>
        <v>3.5719643291839969</v>
      </c>
      <c r="P17" s="6">
        <v>1.5965909090909089</v>
      </c>
    </row>
    <row r="18" spans="1:16">
      <c r="A18" s="5">
        <v>12815</v>
      </c>
      <c r="B18" s="12" t="s">
        <v>226</v>
      </c>
      <c r="C18" s="12" t="s">
        <v>257</v>
      </c>
      <c r="D18" s="11" t="s">
        <v>224</v>
      </c>
      <c r="E18" s="10">
        <v>41506</v>
      </c>
      <c r="F18" s="9">
        <v>40.183</v>
      </c>
      <c r="G18" s="9">
        <v>-106.91533</v>
      </c>
      <c r="H18" s="5" t="s">
        <v>702</v>
      </c>
      <c r="I18" s="3">
        <v>5</v>
      </c>
      <c r="J18" s="3" t="s">
        <v>590</v>
      </c>
      <c r="K18" s="3" t="s">
        <v>589</v>
      </c>
      <c r="L18" s="3" t="str">
        <f t="shared" si="0"/>
        <v>5C</v>
      </c>
      <c r="M18" s="3" t="s">
        <v>701</v>
      </c>
      <c r="N18" s="8">
        <v>27.113468951566738</v>
      </c>
      <c r="O18" s="7">
        <f t="shared" si="1"/>
        <v>3.300030613700355</v>
      </c>
      <c r="P18" s="6">
        <v>1.5797101449275364</v>
      </c>
    </row>
    <row r="19" spans="1:16">
      <c r="A19" s="5">
        <v>12815</v>
      </c>
      <c r="B19" s="12" t="s">
        <v>226</v>
      </c>
      <c r="C19" s="12" t="s">
        <v>257</v>
      </c>
      <c r="D19" s="11" t="s">
        <v>224</v>
      </c>
      <c r="E19" s="10">
        <v>41506</v>
      </c>
      <c r="F19" s="9">
        <v>40.183</v>
      </c>
      <c r="G19" s="9">
        <v>-106.91533</v>
      </c>
      <c r="H19" s="5" t="s">
        <v>700</v>
      </c>
      <c r="I19" s="3">
        <v>5</v>
      </c>
      <c r="J19" s="3" t="s">
        <v>590</v>
      </c>
      <c r="K19" s="3" t="s">
        <v>589</v>
      </c>
      <c r="L19" s="3" t="str">
        <f t="shared" si="0"/>
        <v>5C</v>
      </c>
      <c r="M19" s="3" t="s">
        <v>699</v>
      </c>
      <c r="N19" s="8">
        <v>35.24750963703675</v>
      </c>
      <c r="O19" s="7">
        <f t="shared" si="1"/>
        <v>3.5623948781678458</v>
      </c>
      <c r="P19" s="6">
        <v>1.536082474226804</v>
      </c>
    </row>
    <row r="20" spans="1:16">
      <c r="A20" s="5">
        <v>12815</v>
      </c>
      <c r="B20" s="12" t="s">
        <v>226</v>
      </c>
      <c r="C20" s="12" t="s">
        <v>257</v>
      </c>
      <c r="D20" s="11" t="s">
        <v>224</v>
      </c>
      <c r="E20" s="10">
        <v>41506</v>
      </c>
      <c r="F20" s="9">
        <v>40.183</v>
      </c>
      <c r="G20" s="9">
        <v>-106.91533</v>
      </c>
      <c r="H20" s="5" t="s">
        <v>698</v>
      </c>
      <c r="I20" s="3">
        <v>5</v>
      </c>
      <c r="J20" s="3" t="s">
        <v>590</v>
      </c>
      <c r="K20" s="3" t="s">
        <v>589</v>
      </c>
      <c r="L20" s="3" t="str">
        <f t="shared" si="0"/>
        <v>5C</v>
      </c>
      <c r="M20" s="3" t="s">
        <v>697</v>
      </c>
      <c r="N20" s="8">
        <v>47.448570665241796</v>
      </c>
      <c r="O20" s="7">
        <f t="shared" si="1"/>
        <v>3.8596464016357781</v>
      </c>
      <c r="P20" s="6">
        <v>1.5283018867924529</v>
      </c>
    </row>
    <row r="21" spans="1:16">
      <c r="A21" s="5">
        <v>12815</v>
      </c>
      <c r="B21" s="12" t="s">
        <v>226</v>
      </c>
      <c r="C21" s="12" t="s">
        <v>257</v>
      </c>
      <c r="D21" s="11" t="s">
        <v>224</v>
      </c>
      <c r="E21" s="10">
        <v>41506</v>
      </c>
      <c r="F21" s="9">
        <v>40.183</v>
      </c>
      <c r="G21" s="9">
        <v>-106.91533</v>
      </c>
      <c r="H21" s="5" t="s">
        <v>696</v>
      </c>
      <c r="I21" s="3">
        <v>5</v>
      </c>
      <c r="J21" s="3" t="s">
        <v>590</v>
      </c>
      <c r="K21" s="3" t="s">
        <v>589</v>
      </c>
      <c r="L21" s="3" t="str">
        <f t="shared" si="0"/>
        <v>5C</v>
      </c>
      <c r="M21" s="3" t="s">
        <v>695</v>
      </c>
      <c r="N21" s="8">
        <v>42.364795236823014</v>
      </c>
      <c r="O21" s="7">
        <f t="shared" si="1"/>
        <v>3.7463177163287744</v>
      </c>
      <c r="P21" s="6">
        <v>1.5208333333333333</v>
      </c>
    </row>
    <row r="22" spans="1:16">
      <c r="A22" s="5">
        <v>12809</v>
      </c>
      <c r="B22" s="12" t="s">
        <v>226</v>
      </c>
      <c r="C22" s="12" t="s">
        <v>248</v>
      </c>
      <c r="D22" s="11" t="s">
        <v>224</v>
      </c>
      <c r="E22" s="10">
        <v>41506</v>
      </c>
      <c r="F22" s="9">
        <v>40.269329999999997</v>
      </c>
      <c r="G22" s="9">
        <v>-106.88115999999999</v>
      </c>
      <c r="H22" s="5" t="s">
        <v>694</v>
      </c>
      <c r="I22" s="3">
        <v>6</v>
      </c>
      <c r="J22" s="3" t="s">
        <v>590</v>
      </c>
      <c r="K22" s="3" t="s">
        <v>589</v>
      </c>
      <c r="L22" s="3" t="str">
        <f t="shared" si="0"/>
        <v>6C</v>
      </c>
      <c r="M22" s="3" t="s">
        <v>693</v>
      </c>
      <c r="N22" s="8">
        <v>57.616121522079339</v>
      </c>
      <c r="O22" s="7">
        <f t="shared" si="1"/>
        <v>4.0538024160767359</v>
      </c>
      <c r="P22" s="6">
        <v>1.5230769230769234</v>
      </c>
    </row>
    <row r="23" spans="1:16">
      <c r="A23" s="5">
        <v>12809</v>
      </c>
      <c r="B23" s="12" t="s">
        <v>226</v>
      </c>
      <c r="C23" s="12" t="s">
        <v>248</v>
      </c>
      <c r="D23" s="11" t="s">
        <v>224</v>
      </c>
      <c r="E23" s="10">
        <v>41506</v>
      </c>
      <c r="F23" s="9">
        <v>40.269329999999997</v>
      </c>
      <c r="G23" s="9">
        <v>-106.88115999999999</v>
      </c>
      <c r="H23" s="5" t="s">
        <v>692</v>
      </c>
      <c r="I23" s="3">
        <v>6</v>
      </c>
      <c r="J23" s="3" t="s">
        <v>590</v>
      </c>
      <c r="K23" s="3" t="s">
        <v>589</v>
      </c>
      <c r="L23" s="3" t="str">
        <f t="shared" si="0"/>
        <v>6C</v>
      </c>
      <c r="M23" s="3" t="s">
        <v>691</v>
      </c>
      <c r="N23" s="8">
        <v>45.753978855768871</v>
      </c>
      <c r="O23" s="7">
        <f t="shared" si="1"/>
        <v>3.823278757464903</v>
      </c>
      <c r="P23" s="6">
        <v>1.5</v>
      </c>
    </row>
    <row r="24" spans="1:16">
      <c r="A24" s="5">
        <v>12809</v>
      </c>
      <c r="B24" s="12" t="s">
        <v>226</v>
      </c>
      <c r="C24" s="12" t="s">
        <v>248</v>
      </c>
      <c r="D24" s="11" t="s">
        <v>224</v>
      </c>
      <c r="E24" s="10">
        <v>41506</v>
      </c>
      <c r="F24" s="9">
        <v>40.269329999999997</v>
      </c>
      <c r="G24" s="9">
        <v>-106.88115999999999</v>
      </c>
      <c r="H24" s="5" t="s">
        <v>690</v>
      </c>
      <c r="I24" s="3">
        <v>6</v>
      </c>
      <c r="J24" s="3" t="s">
        <v>590</v>
      </c>
      <c r="K24" s="3" t="s">
        <v>589</v>
      </c>
      <c r="L24" s="3" t="str">
        <f t="shared" si="0"/>
        <v>6C</v>
      </c>
      <c r="M24" s="3" t="s">
        <v>689</v>
      </c>
      <c r="N24" s="8">
        <v>27.452387313461312</v>
      </c>
      <c r="O24" s="7">
        <f t="shared" si="1"/>
        <v>3.312453133698912</v>
      </c>
      <c r="P24" s="6">
        <v>1.5192307692307692</v>
      </c>
    </row>
    <row r="25" spans="1:16">
      <c r="A25" s="5">
        <v>12809</v>
      </c>
      <c r="B25" s="12" t="s">
        <v>226</v>
      </c>
      <c r="C25" s="12" t="s">
        <v>248</v>
      </c>
      <c r="D25" s="11" t="s">
        <v>224</v>
      </c>
      <c r="E25" s="10">
        <v>41506</v>
      </c>
      <c r="F25" s="9">
        <v>40.269329999999997</v>
      </c>
      <c r="G25" s="9">
        <v>-106.88115999999999</v>
      </c>
      <c r="H25" s="5" t="s">
        <v>688</v>
      </c>
      <c r="I25" s="3">
        <v>6</v>
      </c>
      <c r="J25" s="3" t="s">
        <v>590</v>
      </c>
      <c r="K25" s="3" t="s">
        <v>589</v>
      </c>
      <c r="L25" s="3" t="str">
        <f t="shared" si="0"/>
        <v>6C</v>
      </c>
      <c r="M25" s="3" t="s">
        <v>687</v>
      </c>
      <c r="N25" s="8">
        <v>44.737223770085116</v>
      </c>
      <c r="O25" s="7">
        <f t="shared" si="1"/>
        <v>3.8008059016128444</v>
      </c>
      <c r="P25" s="6">
        <v>1.5038167938931297</v>
      </c>
    </row>
    <row r="26" spans="1:16">
      <c r="A26" s="5">
        <v>12809</v>
      </c>
      <c r="B26" s="12" t="s">
        <v>226</v>
      </c>
      <c r="C26" s="12" t="s">
        <v>248</v>
      </c>
      <c r="D26" s="11" t="s">
        <v>224</v>
      </c>
      <c r="E26" s="10">
        <v>41506</v>
      </c>
      <c r="F26" s="9">
        <v>40.269329999999997</v>
      </c>
      <c r="G26" s="9">
        <v>-106.88115999999999</v>
      </c>
      <c r="H26" s="5" t="s">
        <v>686</v>
      </c>
      <c r="I26" s="3">
        <v>6</v>
      </c>
      <c r="J26" s="3" t="s">
        <v>590</v>
      </c>
      <c r="K26" s="3" t="s">
        <v>589</v>
      </c>
      <c r="L26" s="3" t="str">
        <f t="shared" si="0"/>
        <v>6C</v>
      </c>
      <c r="M26" s="3" t="s">
        <v>685</v>
      </c>
      <c r="N26" s="8">
        <v>62.699896950498079</v>
      </c>
      <c r="O26" s="7">
        <f t="shared" si="1"/>
        <v>4.1383598041047982</v>
      </c>
      <c r="P26" s="6">
        <v>1.596774193548387</v>
      </c>
    </row>
    <row r="27" spans="1:16">
      <c r="A27" s="5">
        <v>12811</v>
      </c>
      <c r="B27" s="12" t="s">
        <v>226</v>
      </c>
      <c r="C27" s="12" t="s">
        <v>237</v>
      </c>
      <c r="D27" s="11" t="s">
        <v>224</v>
      </c>
      <c r="E27" s="10">
        <v>41506</v>
      </c>
      <c r="F27" s="9">
        <v>40.398890000000002</v>
      </c>
      <c r="G27" s="9">
        <v>-106.83417</v>
      </c>
      <c r="H27" s="5" t="s">
        <v>684</v>
      </c>
      <c r="I27" s="3">
        <v>7</v>
      </c>
      <c r="J27" s="3" t="s">
        <v>590</v>
      </c>
      <c r="K27" s="3" t="s">
        <v>589</v>
      </c>
      <c r="L27" s="3" t="str">
        <f t="shared" si="0"/>
        <v>7C</v>
      </c>
      <c r="M27" s="3" t="s">
        <v>683</v>
      </c>
      <c r="N27" s="8">
        <v>71.172855997862698</v>
      </c>
      <c r="O27" s="7">
        <f t="shared" si="1"/>
        <v>4.2651115097439423</v>
      </c>
      <c r="P27" s="6">
        <v>1.446808510638298</v>
      </c>
    </row>
    <row r="28" spans="1:16">
      <c r="A28" s="5">
        <v>12811</v>
      </c>
      <c r="B28" s="12" t="s">
        <v>226</v>
      </c>
      <c r="C28" s="12" t="s">
        <v>237</v>
      </c>
      <c r="D28" s="11" t="s">
        <v>224</v>
      </c>
      <c r="E28" s="10">
        <v>41506</v>
      </c>
      <c r="F28" s="9">
        <v>40.398890000000002</v>
      </c>
      <c r="G28" s="9">
        <v>-106.83417</v>
      </c>
      <c r="H28" s="5" t="s">
        <v>682</v>
      </c>
      <c r="I28" s="3">
        <v>7</v>
      </c>
      <c r="J28" s="3" t="s">
        <v>590</v>
      </c>
      <c r="K28" s="3" t="s">
        <v>589</v>
      </c>
      <c r="L28" s="3" t="str">
        <f t="shared" si="0"/>
        <v>7C</v>
      </c>
      <c r="M28" s="3" t="s">
        <v>681</v>
      </c>
      <c r="N28" s="8">
        <v>49.143162474714707</v>
      </c>
      <c r="O28" s="7">
        <f t="shared" si="1"/>
        <v>3.894737721447048</v>
      </c>
      <c r="P28" s="6">
        <v>1.453125</v>
      </c>
    </row>
    <row r="29" spans="1:16">
      <c r="A29" s="5">
        <v>12811</v>
      </c>
      <c r="B29" s="12" t="s">
        <v>226</v>
      </c>
      <c r="C29" s="12" t="s">
        <v>237</v>
      </c>
      <c r="D29" s="11" t="s">
        <v>224</v>
      </c>
      <c r="E29" s="10">
        <v>41506</v>
      </c>
      <c r="F29" s="9">
        <v>40.398890000000002</v>
      </c>
      <c r="G29" s="9">
        <v>-106.83417</v>
      </c>
      <c r="H29" s="5" t="s">
        <v>680</v>
      </c>
      <c r="I29" s="3">
        <v>7</v>
      </c>
      <c r="J29" s="3" t="s">
        <v>590</v>
      </c>
      <c r="K29" s="3" t="s">
        <v>589</v>
      </c>
      <c r="L29" s="3" t="str">
        <f t="shared" si="0"/>
        <v>7C</v>
      </c>
      <c r="M29" s="3" t="s">
        <v>679</v>
      </c>
      <c r="N29" s="8">
        <v>6.7783672378916844</v>
      </c>
      <c r="O29" s="7">
        <f t="shared" si="1"/>
        <v>1.9137362525804646</v>
      </c>
      <c r="P29" s="6">
        <v>1.2666666666666668</v>
      </c>
    </row>
    <row r="30" spans="1:16">
      <c r="A30" s="5">
        <v>12811</v>
      </c>
      <c r="B30" s="12" t="s">
        <v>226</v>
      </c>
      <c r="C30" s="12" t="s">
        <v>237</v>
      </c>
      <c r="D30" s="11" t="s">
        <v>224</v>
      </c>
      <c r="E30" s="10">
        <v>41506</v>
      </c>
      <c r="F30" s="9">
        <v>40.398890000000002</v>
      </c>
      <c r="G30" s="9">
        <v>-106.83417</v>
      </c>
      <c r="H30" s="5" t="s">
        <v>678</v>
      </c>
      <c r="I30" s="3">
        <v>7</v>
      </c>
      <c r="J30" s="3" t="s">
        <v>590</v>
      </c>
      <c r="K30" s="3" t="s">
        <v>589</v>
      </c>
      <c r="L30" s="3" t="str">
        <f t="shared" si="0"/>
        <v>7C</v>
      </c>
      <c r="M30" s="3" t="s">
        <v>677</v>
      </c>
      <c r="N30" s="8">
        <v>74.053662073966649</v>
      </c>
      <c r="O30" s="7">
        <f t="shared" si="1"/>
        <v>4.3047899935621183</v>
      </c>
      <c r="P30" s="6">
        <v>1.3867256637168142</v>
      </c>
    </row>
    <row r="31" spans="1:16">
      <c r="A31" s="5">
        <v>12811</v>
      </c>
      <c r="B31" s="12" t="s">
        <v>226</v>
      </c>
      <c r="C31" s="12" t="s">
        <v>237</v>
      </c>
      <c r="D31" s="11" t="s">
        <v>224</v>
      </c>
      <c r="E31" s="10">
        <v>41506</v>
      </c>
      <c r="F31" s="9">
        <v>40.398890000000002</v>
      </c>
      <c r="G31" s="9">
        <v>-106.83417</v>
      </c>
      <c r="H31" s="5" t="s">
        <v>676</v>
      </c>
      <c r="I31" s="3">
        <v>7</v>
      </c>
      <c r="J31" s="3" t="s">
        <v>590</v>
      </c>
      <c r="K31" s="3" t="s">
        <v>589</v>
      </c>
      <c r="L31" s="3" t="str">
        <f t="shared" si="0"/>
        <v>7C</v>
      </c>
      <c r="M31" s="3" t="s">
        <v>675</v>
      </c>
      <c r="N31" s="8">
        <v>61.005305141025168</v>
      </c>
      <c r="O31" s="7">
        <f t="shared" si="1"/>
        <v>4.1109608299166842</v>
      </c>
      <c r="P31" s="6">
        <v>1.48</v>
      </c>
    </row>
    <row r="32" spans="1:16">
      <c r="A32" s="5" t="s">
        <v>88</v>
      </c>
      <c r="B32" s="12" t="s">
        <v>226</v>
      </c>
      <c r="C32" s="12" t="s">
        <v>225</v>
      </c>
      <c r="D32" s="11" t="s">
        <v>224</v>
      </c>
      <c r="E32" s="10">
        <v>41506</v>
      </c>
      <c r="F32" s="13">
        <v>40.491508000000003</v>
      </c>
      <c r="G32" s="13">
        <v>-106.94801</v>
      </c>
      <c r="H32" s="5" t="s">
        <v>674</v>
      </c>
      <c r="I32" s="3">
        <v>8</v>
      </c>
      <c r="J32" s="3" t="s">
        <v>590</v>
      </c>
      <c r="K32" s="3" t="s">
        <v>589</v>
      </c>
      <c r="L32" s="3" t="str">
        <f t="shared" si="0"/>
        <v>8C</v>
      </c>
      <c r="M32" s="3" t="s">
        <v>673</v>
      </c>
      <c r="N32" s="8">
        <v>316.04137246669967</v>
      </c>
      <c r="O32" s="7">
        <f t="shared" si="1"/>
        <v>5.7558731305444439</v>
      </c>
      <c r="P32" s="6">
        <v>1.4610630407911001</v>
      </c>
    </row>
    <row r="33" spans="1:16">
      <c r="A33" s="5" t="s">
        <v>88</v>
      </c>
      <c r="B33" s="12" t="s">
        <v>226</v>
      </c>
      <c r="C33" s="12" t="s">
        <v>225</v>
      </c>
      <c r="D33" s="11" t="s">
        <v>224</v>
      </c>
      <c r="E33" s="10">
        <v>41506</v>
      </c>
      <c r="F33" s="13">
        <v>40.491508000000003</v>
      </c>
      <c r="G33" s="13">
        <v>-106.94801</v>
      </c>
      <c r="H33" s="5" t="s">
        <v>672</v>
      </c>
      <c r="I33" s="3">
        <v>8</v>
      </c>
      <c r="J33" s="3" t="s">
        <v>590</v>
      </c>
      <c r="K33" s="3" t="s">
        <v>589</v>
      </c>
      <c r="L33" s="3" t="str">
        <f t="shared" si="0"/>
        <v>8C</v>
      </c>
      <c r="M33" s="3" t="s">
        <v>671</v>
      </c>
      <c r="N33" s="8">
        <v>61.005305141025111</v>
      </c>
      <c r="O33" s="7">
        <f t="shared" si="1"/>
        <v>4.1109608299166833</v>
      </c>
      <c r="P33" s="6">
        <v>1.3599999999999997</v>
      </c>
    </row>
    <row r="34" spans="1:16">
      <c r="A34" s="5" t="s">
        <v>88</v>
      </c>
      <c r="B34" s="12" t="s">
        <v>226</v>
      </c>
      <c r="C34" s="12" t="s">
        <v>225</v>
      </c>
      <c r="D34" s="11" t="s">
        <v>224</v>
      </c>
      <c r="E34" s="10">
        <v>41506</v>
      </c>
      <c r="F34" s="13">
        <v>40.491508000000003</v>
      </c>
      <c r="G34" s="13">
        <v>-106.94801</v>
      </c>
      <c r="H34" s="5" t="s">
        <v>670</v>
      </c>
      <c r="I34" s="3">
        <v>8</v>
      </c>
      <c r="J34" s="3" t="s">
        <v>590</v>
      </c>
      <c r="K34" s="3" t="s">
        <v>589</v>
      </c>
      <c r="L34" s="3" t="str">
        <f t="shared" si="0"/>
        <v>8C</v>
      </c>
      <c r="M34" s="3" t="s">
        <v>669</v>
      </c>
      <c r="N34" s="8">
        <v>179.62673180412955</v>
      </c>
      <c r="O34" s="7">
        <f t="shared" si="1"/>
        <v>5.1908809855726403</v>
      </c>
      <c r="P34" s="6">
        <v>1.4549356223175964</v>
      </c>
    </row>
    <row r="35" spans="1:16">
      <c r="A35" s="5" t="s">
        <v>88</v>
      </c>
      <c r="B35" s="12" t="s">
        <v>226</v>
      </c>
      <c r="C35" s="12" t="s">
        <v>225</v>
      </c>
      <c r="D35" s="11" t="s">
        <v>224</v>
      </c>
      <c r="E35" s="10">
        <v>41506</v>
      </c>
      <c r="F35" s="13">
        <v>40.491508000000003</v>
      </c>
      <c r="G35" s="13">
        <v>-106.94801</v>
      </c>
      <c r="H35" s="5" t="s">
        <v>668</v>
      </c>
      <c r="I35" s="3">
        <v>8</v>
      </c>
      <c r="J35" s="3" t="s">
        <v>590</v>
      </c>
      <c r="K35" s="3" t="s">
        <v>589</v>
      </c>
      <c r="L35" s="3" t="str">
        <f t="shared" si="0"/>
        <v>8C</v>
      </c>
      <c r="M35" s="3" t="s">
        <v>667</v>
      </c>
      <c r="N35" s="8">
        <v>313.49948475249028</v>
      </c>
      <c r="O35" s="7">
        <f t="shared" si="1"/>
        <v>5.7477977165388987</v>
      </c>
      <c r="P35" s="6">
        <v>1.4322429906542054</v>
      </c>
    </row>
    <row r="36" spans="1:16">
      <c r="A36" s="5" t="s">
        <v>88</v>
      </c>
      <c r="B36" s="12" t="s">
        <v>226</v>
      </c>
      <c r="C36" s="12" t="s">
        <v>225</v>
      </c>
      <c r="D36" s="11" t="s">
        <v>224</v>
      </c>
      <c r="E36" s="10">
        <v>41506</v>
      </c>
      <c r="F36" s="13">
        <v>40.491508000000003</v>
      </c>
      <c r="G36" s="13">
        <v>-106.94801</v>
      </c>
      <c r="H36" s="5" t="s">
        <v>666</v>
      </c>
      <c r="I36" s="3">
        <v>8</v>
      </c>
      <c r="J36" s="3" t="s">
        <v>590</v>
      </c>
      <c r="K36" s="3" t="s">
        <v>589</v>
      </c>
      <c r="L36" s="3" t="str">
        <f t="shared" si="0"/>
        <v>8C</v>
      </c>
      <c r="M36" s="3" t="s">
        <v>665</v>
      </c>
      <c r="N36" s="8">
        <v>363.48994313194157</v>
      </c>
      <c r="O36" s="7">
        <f t="shared" si="1"/>
        <v>5.8957516298286459</v>
      </c>
      <c r="P36" s="6">
        <v>1.4663043478260871</v>
      </c>
    </row>
    <row r="37" spans="1:16">
      <c r="A37" s="5" t="s">
        <v>89</v>
      </c>
      <c r="B37" s="12" t="s">
        <v>200</v>
      </c>
      <c r="C37" s="12" t="s">
        <v>163</v>
      </c>
      <c r="D37" s="11" t="s">
        <v>198</v>
      </c>
      <c r="E37" s="10">
        <v>41507</v>
      </c>
      <c r="F37" s="14">
        <v>39.640194000000001</v>
      </c>
      <c r="G37" s="14">
        <v>-106.399546</v>
      </c>
      <c r="H37" s="5" t="s">
        <v>664</v>
      </c>
      <c r="I37" s="3">
        <v>9</v>
      </c>
      <c r="J37" s="3" t="s">
        <v>590</v>
      </c>
      <c r="K37" s="3" t="s">
        <v>589</v>
      </c>
      <c r="L37" s="3" t="str">
        <f t="shared" si="0"/>
        <v>9C</v>
      </c>
      <c r="M37" s="3" t="s">
        <v>663</v>
      </c>
      <c r="N37" s="8">
        <v>28.808060761039663</v>
      </c>
      <c r="O37" s="7">
        <f t="shared" si="1"/>
        <v>3.36065523551679</v>
      </c>
      <c r="P37" s="6">
        <v>1.2777777777777779</v>
      </c>
    </row>
    <row r="38" spans="1:16">
      <c r="A38" s="5" t="s">
        <v>89</v>
      </c>
      <c r="B38" s="12" t="s">
        <v>200</v>
      </c>
      <c r="C38" s="12" t="s">
        <v>163</v>
      </c>
      <c r="D38" s="11" t="s">
        <v>198</v>
      </c>
      <c r="E38" s="10">
        <v>41507</v>
      </c>
      <c r="F38" s="14">
        <v>39.640194000000001</v>
      </c>
      <c r="G38" s="14">
        <v>-106.399546</v>
      </c>
      <c r="H38" s="5" t="s">
        <v>662</v>
      </c>
      <c r="I38" s="3">
        <v>9</v>
      </c>
      <c r="J38" s="3" t="s">
        <v>590</v>
      </c>
      <c r="K38" s="3" t="s">
        <v>589</v>
      </c>
      <c r="L38" s="3" t="str">
        <f t="shared" si="0"/>
        <v>9C</v>
      </c>
      <c r="M38" s="3" t="s">
        <v>661</v>
      </c>
      <c r="N38" s="8">
        <v>18.301591542307541</v>
      </c>
      <c r="O38" s="7">
        <f t="shared" si="1"/>
        <v>2.9069880255907474</v>
      </c>
      <c r="P38" s="6">
        <v>1.2827225130890052</v>
      </c>
    </row>
    <row r="39" spans="1:16">
      <c r="A39" s="5" t="s">
        <v>89</v>
      </c>
      <c r="B39" s="12" t="s">
        <v>200</v>
      </c>
      <c r="C39" s="12" t="s">
        <v>163</v>
      </c>
      <c r="D39" s="11" t="s">
        <v>198</v>
      </c>
      <c r="E39" s="10">
        <v>41507</v>
      </c>
      <c r="F39" s="14">
        <v>39.640194000000001</v>
      </c>
      <c r="G39" s="14">
        <v>-106.399546</v>
      </c>
      <c r="H39" s="5" t="s">
        <v>660</v>
      </c>
      <c r="I39" s="3">
        <v>9</v>
      </c>
      <c r="J39" s="3" t="s">
        <v>590</v>
      </c>
      <c r="K39" s="3" t="s">
        <v>589</v>
      </c>
      <c r="L39" s="3" t="str">
        <f t="shared" si="0"/>
        <v>9C</v>
      </c>
      <c r="M39" s="3" t="s">
        <v>659</v>
      </c>
      <c r="N39" s="8">
        <v>12.878897751994209</v>
      </c>
      <c r="O39" s="7">
        <f t="shared" si="1"/>
        <v>2.5555901387528599</v>
      </c>
      <c r="P39" s="6">
        <v>1.1283783783783785</v>
      </c>
    </row>
    <row r="40" spans="1:16">
      <c r="A40" s="5" t="s">
        <v>89</v>
      </c>
      <c r="B40" s="12" t="s">
        <v>200</v>
      </c>
      <c r="C40" s="12" t="s">
        <v>163</v>
      </c>
      <c r="D40" s="11" t="s">
        <v>198</v>
      </c>
      <c r="E40" s="10">
        <v>41507</v>
      </c>
      <c r="F40" s="14">
        <v>39.640194000000001</v>
      </c>
      <c r="G40" s="14">
        <v>-106.399546</v>
      </c>
      <c r="H40" s="5" t="s">
        <v>658</v>
      </c>
      <c r="I40" s="3">
        <v>9</v>
      </c>
      <c r="J40" s="3" t="s">
        <v>590</v>
      </c>
      <c r="K40" s="3" t="s">
        <v>589</v>
      </c>
      <c r="L40" s="3" t="str">
        <f t="shared" si="0"/>
        <v>9C</v>
      </c>
      <c r="M40" s="3" t="s">
        <v>657</v>
      </c>
      <c r="N40" s="8">
        <v>20.335101713675048</v>
      </c>
      <c r="O40" s="7">
        <f t="shared" si="1"/>
        <v>3.0123485412485742</v>
      </c>
      <c r="P40" s="6">
        <v>1.3243243243243243</v>
      </c>
    </row>
    <row r="41" spans="1:16">
      <c r="A41" s="5" t="s">
        <v>89</v>
      </c>
      <c r="B41" s="12" t="s">
        <v>200</v>
      </c>
      <c r="C41" s="12" t="s">
        <v>163</v>
      </c>
      <c r="D41" s="11" t="s">
        <v>198</v>
      </c>
      <c r="E41" s="10">
        <v>41507</v>
      </c>
      <c r="F41" s="14">
        <v>39.640194000000001</v>
      </c>
      <c r="G41" s="14">
        <v>-106.399546</v>
      </c>
      <c r="H41" s="5" t="s">
        <v>656</v>
      </c>
      <c r="I41" s="3">
        <v>9</v>
      </c>
      <c r="J41" s="3" t="s">
        <v>590</v>
      </c>
      <c r="K41" s="3" t="s">
        <v>589</v>
      </c>
      <c r="L41" s="3" t="str">
        <f t="shared" si="0"/>
        <v>9C</v>
      </c>
      <c r="M41" s="3" t="s">
        <v>655</v>
      </c>
      <c r="N41" s="8">
        <v>38.975611617877178</v>
      </c>
      <c r="O41" s="7">
        <f t="shared" si="1"/>
        <v>3.6629361073897235</v>
      </c>
      <c r="P41" s="6">
        <v>1.2926208651399491</v>
      </c>
    </row>
    <row r="42" spans="1:16">
      <c r="A42" s="5" t="s">
        <v>90</v>
      </c>
      <c r="B42" s="12" t="s">
        <v>200</v>
      </c>
      <c r="C42" s="12" t="s">
        <v>211</v>
      </c>
      <c r="D42" s="11" t="s">
        <v>198</v>
      </c>
      <c r="E42" s="10">
        <v>41507</v>
      </c>
      <c r="F42" s="9">
        <v>39.640970000000003</v>
      </c>
      <c r="G42" s="9">
        <v>-106.39436000000001</v>
      </c>
      <c r="H42" s="5" t="s">
        <v>654</v>
      </c>
      <c r="I42" s="3">
        <v>10</v>
      </c>
      <c r="J42" s="3" t="s">
        <v>590</v>
      </c>
      <c r="K42" s="3" t="s">
        <v>589</v>
      </c>
      <c r="L42" s="3" t="str">
        <f t="shared" si="0"/>
        <v>10C</v>
      </c>
      <c r="M42" s="3" t="s">
        <v>653</v>
      </c>
      <c r="N42" s="8">
        <v>12.539979390099617</v>
      </c>
      <c r="O42" s="7">
        <f t="shared" si="1"/>
        <v>2.5289218916706981</v>
      </c>
      <c r="P42" s="6">
        <v>1.25</v>
      </c>
    </row>
    <row r="43" spans="1:16">
      <c r="A43" s="5" t="s">
        <v>90</v>
      </c>
      <c r="B43" s="12" t="s">
        <v>200</v>
      </c>
      <c r="C43" s="12" t="s">
        <v>211</v>
      </c>
      <c r="D43" s="11" t="s">
        <v>198</v>
      </c>
      <c r="E43" s="10">
        <v>41507</v>
      </c>
      <c r="F43" s="9">
        <v>39.640970000000003</v>
      </c>
      <c r="G43" s="9">
        <v>-106.39436000000001</v>
      </c>
      <c r="H43" s="5" t="s">
        <v>652</v>
      </c>
      <c r="I43" s="3">
        <v>10</v>
      </c>
      <c r="J43" s="3" t="s">
        <v>590</v>
      </c>
      <c r="K43" s="3" t="s">
        <v>589</v>
      </c>
      <c r="L43" s="3" t="str">
        <f t="shared" si="0"/>
        <v>10C</v>
      </c>
      <c r="M43" s="3" t="s">
        <v>651</v>
      </c>
      <c r="N43" s="8">
        <v>41.009121789244702</v>
      </c>
      <c r="O43" s="7">
        <f t="shared" si="1"/>
        <v>3.7137945246232151</v>
      </c>
      <c r="P43" s="6">
        <v>1.3548387096774195</v>
      </c>
    </row>
    <row r="44" spans="1:16">
      <c r="A44" s="5" t="s">
        <v>90</v>
      </c>
      <c r="B44" s="12" t="s">
        <v>200</v>
      </c>
      <c r="C44" s="12" t="s">
        <v>211</v>
      </c>
      <c r="D44" s="11" t="s">
        <v>198</v>
      </c>
      <c r="E44" s="10">
        <v>41507</v>
      </c>
      <c r="F44" s="9">
        <v>39.640970000000003</v>
      </c>
      <c r="G44" s="9">
        <v>-106.39436000000001</v>
      </c>
      <c r="H44" s="5" t="s">
        <v>650</v>
      </c>
      <c r="I44" s="3">
        <v>10</v>
      </c>
      <c r="J44" s="3" t="s">
        <v>590</v>
      </c>
      <c r="K44" s="3" t="s">
        <v>589</v>
      </c>
      <c r="L44" s="3" t="str">
        <f t="shared" si="0"/>
        <v>10C</v>
      </c>
      <c r="M44" s="3" t="s">
        <v>588</v>
      </c>
      <c r="N44" s="8">
        <v>12.878897751994201</v>
      </c>
      <c r="O44" s="7">
        <f t="shared" si="1"/>
        <v>2.5555901387528595</v>
      </c>
      <c r="P44" s="6">
        <v>1.240506329113924</v>
      </c>
    </row>
    <row r="45" spans="1:16">
      <c r="A45" s="5" t="s">
        <v>90</v>
      </c>
      <c r="B45" s="12" t="s">
        <v>200</v>
      </c>
      <c r="C45" s="12" t="s">
        <v>211</v>
      </c>
      <c r="D45" s="11" t="s">
        <v>198</v>
      </c>
      <c r="E45" s="10">
        <v>41507</v>
      </c>
      <c r="F45" s="9">
        <v>39.640970000000003</v>
      </c>
      <c r="G45" s="9">
        <v>-106.39436000000001</v>
      </c>
      <c r="H45" s="5" t="s">
        <v>649</v>
      </c>
      <c r="I45" s="3">
        <v>10</v>
      </c>
      <c r="J45" s="3" t="s">
        <v>590</v>
      </c>
      <c r="K45" s="3" t="s">
        <v>589</v>
      </c>
      <c r="L45" s="3" t="str">
        <f t="shared" si="0"/>
        <v>10C</v>
      </c>
      <c r="M45" s="3" t="s">
        <v>648</v>
      </c>
      <c r="N45" s="8">
        <v>60.327468417235963</v>
      </c>
      <c r="O45" s="7">
        <f t="shared" si="1"/>
        <v>4.0997875293185579</v>
      </c>
      <c r="P45" s="6">
        <v>1.353174603174603</v>
      </c>
    </row>
    <row r="46" spans="1:16">
      <c r="A46" s="5">
        <v>12555</v>
      </c>
      <c r="B46" s="12" t="s">
        <v>200</v>
      </c>
      <c r="C46" s="12" t="s">
        <v>199</v>
      </c>
      <c r="D46" s="11" t="s">
        <v>198</v>
      </c>
      <c r="E46" s="10">
        <v>41507</v>
      </c>
      <c r="F46" s="9">
        <v>39.641669999999998</v>
      </c>
      <c r="G46" s="9">
        <v>-106.30667</v>
      </c>
      <c r="H46" s="5" t="s">
        <v>647</v>
      </c>
      <c r="I46" s="3">
        <v>11</v>
      </c>
      <c r="J46" s="3" t="s">
        <v>590</v>
      </c>
      <c r="K46" s="3" t="s">
        <v>589</v>
      </c>
      <c r="L46" s="3" t="str">
        <f t="shared" si="0"/>
        <v>11C</v>
      </c>
      <c r="M46" s="3" t="s">
        <v>646</v>
      </c>
      <c r="N46" s="8">
        <v>11.523224304415862</v>
      </c>
      <c r="O46" s="7">
        <f t="shared" si="1"/>
        <v>2.4443645036426349</v>
      </c>
      <c r="P46" s="6">
        <v>1.2377622377622377</v>
      </c>
    </row>
    <row r="47" spans="1:16">
      <c r="A47" s="5">
        <v>12555</v>
      </c>
      <c r="B47" s="12" t="s">
        <v>200</v>
      </c>
      <c r="C47" s="12" t="s">
        <v>199</v>
      </c>
      <c r="D47" s="11" t="s">
        <v>198</v>
      </c>
      <c r="E47" s="10">
        <v>41507</v>
      </c>
      <c r="F47" s="9">
        <v>39.641669999999998</v>
      </c>
      <c r="G47" s="9">
        <v>-106.30667</v>
      </c>
      <c r="H47" s="5" t="s">
        <v>645</v>
      </c>
      <c r="I47" s="3">
        <v>11</v>
      </c>
      <c r="J47" s="3" t="s">
        <v>590</v>
      </c>
      <c r="K47" s="3" t="s">
        <v>589</v>
      </c>
      <c r="L47" s="3" t="str">
        <f t="shared" si="0"/>
        <v>11C</v>
      </c>
      <c r="M47" s="3" t="s">
        <v>644</v>
      </c>
      <c r="N47" s="8">
        <v>4.9143162474714659</v>
      </c>
      <c r="O47" s="7">
        <f t="shared" si="1"/>
        <v>1.5921526284530012</v>
      </c>
      <c r="P47" s="6">
        <v>1.0929487179487178</v>
      </c>
    </row>
    <row r="48" spans="1:16">
      <c r="A48" s="5">
        <v>12555</v>
      </c>
      <c r="B48" s="12" t="s">
        <v>200</v>
      </c>
      <c r="C48" s="12" t="s">
        <v>199</v>
      </c>
      <c r="D48" s="11" t="s">
        <v>198</v>
      </c>
      <c r="E48" s="10">
        <v>41507</v>
      </c>
      <c r="F48" s="9">
        <v>39.641669999999998</v>
      </c>
      <c r="G48" s="9">
        <v>-106.30667</v>
      </c>
      <c r="H48" s="5" t="s">
        <v>643</v>
      </c>
      <c r="I48" s="3">
        <v>11</v>
      </c>
      <c r="J48" s="3" t="s">
        <v>590</v>
      </c>
      <c r="K48" s="3" t="s">
        <v>589</v>
      </c>
      <c r="L48" s="3" t="str">
        <f t="shared" si="0"/>
        <v>11C</v>
      </c>
      <c r="M48" s="3" t="s">
        <v>642</v>
      </c>
      <c r="N48" s="8">
        <v>6.1005305141025161</v>
      </c>
      <c r="O48" s="7">
        <f t="shared" si="1"/>
        <v>1.8083757369226383</v>
      </c>
      <c r="P48" s="6">
        <v>1.202247191011236</v>
      </c>
    </row>
    <row r="49" spans="1:16">
      <c r="A49" s="5">
        <v>12555</v>
      </c>
      <c r="B49" s="12" t="s">
        <v>200</v>
      </c>
      <c r="C49" s="12" t="s">
        <v>199</v>
      </c>
      <c r="D49" s="11" t="s">
        <v>198</v>
      </c>
      <c r="E49" s="10">
        <v>41507</v>
      </c>
      <c r="F49" s="9">
        <v>39.641669999999998</v>
      </c>
      <c r="G49" s="9">
        <v>-106.30667</v>
      </c>
      <c r="H49" s="5" t="s">
        <v>641</v>
      </c>
      <c r="I49" s="3">
        <v>11</v>
      </c>
      <c r="J49" s="3" t="s">
        <v>590</v>
      </c>
      <c r="K49" s="3" t="s">
        <v>589</v>
      </c>
      <c r="L49" s="3" t="str">
        <f t="shared" si="0"/>
        <v>11C</v>
      </c>
      <c r="M49" s="3" t="s">
        <v>640</v>
      </c>
      <c r="N49" s="8">
        <v>8.8118774092591821</v>
      </c>
      <c r="O49" s="7">
        <f t="shared" si="1"/>
        <v>2.1761005170479546</v>
      </c>
      <c r="P49" s="6">
        <v>1.2280701754385963</v>
      </c>
    </row>
    <row r="50" spans="1:16">
      <c r="A50" s="5">
        <v>12555</v>
      </c>
      <c r="B50" s="12" t="s">
        <v>200</v>
      </c>
      <c r="C50" s="12" t="s">
        <v>199</v>
      </c>
      <c r="D50" s="11" t="s">
        <v>198</v>
      </c>
      <c r="E50" s="10">
        <v>41507</v>
      </c>
      <c r="F50" s="9">
        <v>39.641669999999998</v>
      </c>
      <c r="G50" s="9">
        <v>-106.30667</v>
      </c>
      <c r="H50" s="5" t="s">
        <v>639</v>
      </c>
      <c r="I50" s="3">
        <v>11</v>
      </c>
      <c r="J50" s="3" t="s">
        <v>590</v>
      </c>
      <c r="K50" s="3" t="s">
        <v>589</v>
      </c>
      <c r="L50" s="3" t="str">
        <f t="shared" si="0"/>
        <v>11C</v>
      </c>
      <c r="M50" s="3" t="s">
        <v>638</v>
      </c>
      <c r="N50" s="8">
        <v>4.7448570665241778</v>
      </c>
      <c r="O50" s="7">
        <f t="shared" si="1"/>
        <v>1.557061308641732</v>
      </c>
      <c r="P50" s="6">
        <v>1.1772151898734178</v>
      </c>
    </row>
    <row r="51" spans="1:16" ht="17.25">
      <c r="A51" s="5" t="s">
        <v>91</v>
      </c>
      <c r="B51" s="12" t="s">
        <v>176</v>
      </c>
      <c r="C51" s="12" t="s">
        <v>187</v>
      </c>
      <c r="D51" s="11" t="s">
        <v>174</v>
      </c>
      <c r="E51" s="10">
        <v>41508</v>
      </c>
      <c r="F51" s="9">
        <v>39.148200000000003</v>
      </c>
      <c r="G51" s="9">
        <v>-106.78279999999999</v>
      </c>
      <c r="H51" s="5" t="s">
        <v>637</v>
      </c>
      <c r="I51" s="3">
        <v>12</v>
      </c>
      <c r="J51" s="3" t="s">
        <v>590</v>
      </c>
      <c r="K51" s="3" t="s">
        <v>589</v>
      </c>
      <c r="L51" s="3" t="str">
        <f t="shared" si="0"/>
        <v>12C</v>
      </c>
      <c r="M51" s="3" t="s">
        <v>636</v>
      </c>
      <c r="N51" s="8">
        <v>5.422693790313347</v>
      </c>
      <c r="O51" s="7">
        <f t="shared" si="1"/>
        <v>1.6905927012662547</v>
      </c>
      <c r="P51" s="6">
        <v>1.1616161616161615</v>
      </c>
    </row>
    <row r="52" spans="1:16" ht="17.25">
      <c r="A52" s="5" t="s">
        <v>91</v>
      </c>
      <c r="B52" s="12" t="s">
        <v>176</v>
      </c>
      <c r="C52" s="12" t="s">
        <v>187</v>
      </c>
      <c r="D52" s="11" t="s">
        <v>174</v>
      </c>
      <c r="E52" s="10">
        <v>41508</v>
      </c>
      <c r="F52" s="9">
        <v>39.148200000000003</v>
      </c>
      <c r="G52" s="9">
        <v>-106.78279999999999</v>
      </c>
      <c r="H52" s="5" t="s">
        <v>635</v>
      </c>
      <c r="I52" s="3">
        <v>12</v>
      </c>
      <c r="J52" s="3" t="s">
        <v>590</v>
      </c>
      <c r="K52" s="3" t="s">
        <v>589</v>
      </c>
      <c r="L52" s="3" t="str">
        <f t="shared" si="0"/>
        <v>12C</v>
      </c>
      <c r="M52" s="3" t="s">
        <v>634</v>
      </c>
      <c r="N52" s="8">
        <v>7.7951223235754385</v>
      </c>
      <c r="O52" s="7">
        <f t="shared" si="1"/>
        <v>2.0534981949556235</v>
      </c>
      <c r="P52" s="6">
        <v>1.2674418604651163</v>
      </c>
    </row>
    <row r="53" spans="1:16" ht="17.25">
      <c r="A53" s="5" t="s">
        <v>91</v>
      </c>
      <c r="B53" s="12" t="s">
        <v>176</v>
      </c>
      <c r="C53" s="12" t="s">
        <v>187</v>
      </c>
      <c r="D53" s="11" t="s">
        <v>174</v>
      </c>
      <c r="E53" s="10">
        <v>41508</v>
      </c>
      <c r="F53" s="9">
        <v>39.148200000000003</v>
      </c>
      <c r="G53" s="9">
        <v>-106.78279999999999</v>
      </c>
      <c r="H53" s="5" t="s">
        <v>633</v>
      </c>
      <c r="I53" s="3">
        <v>12</v>
      </c>
      <c r="J53" s="3" t="s">
        <v>590</v>
      </c>
      <c r="K53" s="3" t="s">
        <v>589</v>
      </c>
      <c r="L53" s="3" t="str">
        <f t="shared" si="0"/>
        <v>12C</v>
      </c>
      <c r="M53" s="3" t="s">
        <v>632</v>
      </c>
      <c r="N53" s="8">
        <v>10.167550856837524</v>
      </c>
      <c r="O53" s="7">
        <f t="shared" si="1"/>
        <v>2.3192013606886288</v>
      </c>
      <c r="P53" s="6">
        <v>1.3488372093023255</v>
      </c>
    </row>
    <row r="54" spans="1:16" ht="17.25">
      <c r="A54" s="5" t="s">
        <v>91</v>
      </c>
      <c r="B54" s="12" t="s">
        <v>176</v>
      </c>
      <c r="C54" s="12" t="s">
        <v>187</v>
      </c>
      <c r="D54" s="11" t="s">
        <v>174</v>
      </c>
      <c r="E54" s="10">
        <v>41508</v>
      </c>
      <c r="F54" s="9">
        <v>39.148200000000003</v>
      </c>
      <c r="G54" s="9">
        <v>-106.78279999999999</v>
      </c>
      <c r="H54" s="5" t="s">
        <v>631</v>
      </c>
      <c r="I54" s="3">
        <v>12</v>
      </c>
      <c r="J54" s="3" t="s">
        <v>590</v>
      </c>
      <c r="K54" s="3" t="s">
        <v>589</v>
      </c>
      <c r="L54" s="3" t="str">
        <f t="shared" si="0"/>
        <v>12C</v>
      </c>
      <c r="M54" s="3" t="s">
        <v>630</v>
      </c>
      <c r="N54" s="8">
        <v>11.184305942521274</v>
      </c>
      <c r="O54" s="7">
        <f t="shared" si="1"/>
        <v>2.4145115404929531</v>
      </c>
      <c r="P54" s="6">
        <v>1.311320754716981</v>
      </c>
    </row>
    <row r="55" spans="1:16" ht="17.25">
      <c r="A55" s="5" t="s">
        <v>91</v>
      </c>
      <c r="B55" s="12" t="s">
        <v>176</v>
      </c>
      <c r="C55" s="12" t="s">
        <v>187</v>
      </c>
      <c r="D55" s="11" t="s">
        <v>174</v>
      </c>
      <c r="E55" s="10">
        <v>41508</v>
      </c>
      <c r="F55" s="9">
        <v>39.148200000000003</v>
      </c>
      <c r="G55" s="9">
        <v>-106.78279999999999</v>
      </c>
      <c r="H55" s="5" t="s">
        <v>629</v>
      </c>
      <c r="I55" s="3">
        <v>12</v>
      </c>
      <c r="J55" s="3" t="s">
        <v>590</v>
      </c>
      <c r="K55" s="3" t="s">
        <v>589</v>
      </c>
      <c r="L55" s="3" t="str">
        <f t="shared" si="0"/>
        <v>12C</v>
      </c>
      <c r="M55" s="3" t="s">
        <v>628</v>
      </c>
      <c r="N55" s="8">
        <v>7.7951223235754385</v>
      </c>
      <c r="O55" s="7">
        <f t="shared" si="1"/>
        <v>2.0534981949556235</v>
      </c>
      <c r="P55" s="6">
        <v>1.2555555555555555</v>
      </c>
    </row>
    <row r="56" spans="1:16">
      <c r="A56" s="5" t="s">
        <v>92</v>
      </c>
      <c r="B56" s="12" t="s">
        <v>176</v>
      </c>
      <c r="C56" s="12" t="s">
        <v>175</v>
      </c>
      <c r="D56" s="11" t="s">
        <v>174</v>
      </c>
      <c r="E56" s="10">
        <v>41508</v>
      </c>
      <c r="F56" s="14">
        <v>39.217970000000001</v>
      </c>
      <c r="G56" s="14">
        <v>-106.85463799999999</v>
      </c>
      <c r="H56" s="5" t="s">
        <v>627</v>
      </c>
      <c r="I56" s="3">
        <v>14</v>
      </c>
      <c r="J56" s="3" t="s">
        <v>590</v>
      </c>
      <c r="K56" s="3" t="s">
        <v>589</v>
      </c>
      <c r="L56" s="3" t="str">
        <f t="shared" si="0"/>
        <v>14C</v>
      </c>
      <c r="M56" s="3" t="s">
        <v>626</v>
      </c>
      <c r="N56" s="8">
        <v>27.791305675355886</v>
      </c>
      <c r="O56" s="7">
        <f t="shared" si="1"/>
        <v>3.3247232262907258</v>
      </c>
      <c r="P56" s="6">
        <v>1.4293193717277486</v>
      </c>
    </row>
    <row r="57" spans="1:16">
      <c r="A57" s="5" t="s">
        <v>92</v>
      </c>
      <c r="B57" s="12" t="s">
        <v>176</v>
      </c>
      <c r="C57" s="12" t="s">
        <v>175</v>
      </c>
      <c r="D57" s="11" t="s">
        <v>174</v>
      </c>
      <c r="E57" s="10">
        <v>41508</v>
      </c>
      <c r="F57" s="14">
        <v>39.217970000000001</v>
      </c>
      <c r="G57" s="14">
        <v>-106.85463799999999</v>
      </c>
      <c r="H57" s="5" t="s">
        <v>625</v>
      </c>
      <c r="I57" s="3">
        <v>14</v>
      </c>
      <c r="J57" s="3" t="s">
        <v>590</v>
      </c>
      <c r="K57" s="3" t="s">
        <v>589</v>
      </c>
      <c r="L57" s="3" t="str">
        <f t="shared" si="0"/>
        <v>14C</v>
      </c>
      <c r="M57" s="3" t="s">
        <v>624</v>
      </c>
      <c r="N57" s="8">
        <v>17.623754818518375</v>
      </c>
      <c r="O57" s="7">
        <f t="shared" si="1"/>
        <v>2.8692476976079009</v>
      </c>
      <c r="P57" s="6">
        <v>1.3939393939393938</v>
      </c>
    </row>
    <row r="58" spans="1:16">
      <c r="A58" s="5" t="s">
        <v>92</v>
      </c>
      <c r="B58" s="12" t="s">
        <v>176</v>
      </c>
      <c r="C58" s="12" t="s">
        <v>175</v>
      </c>
      <c r="D58" s="11" t="s">
        <v>174</v>
      </c>
      <c r="E58" s="10">
        <v>41508</v>
      </c>
      <c r="F58" s="14">
        <v>39.217970000000001</v>
      </c>
      <c r="G58" s="14">
        <v>-106.85463799999999</v>
      </c>
      <c r="H58" s="5" t="s">
        <v>623</v>
      </c>
      <c r="I58" s="3">
        <v>14</v>
      </c>
      <c r="J58" s="3" t="s">
        <v>590</v>
      </c>
      <c r="K58" s="3" t="s">
        <v>589</v>
      </c>
      <c r="L58" s="3" t="str">
        <f t="shared" si="0"/>
        <v>14C</v>
      </c>
      <c r="M58" s="3" t="s">
        <v>622</v>
      </c>
      <c r="N58" s="8">
        <v>32.875081103774676</v>
      </c>
      <c r="O58" s="7">
        <f t="shared" si="1"/>
        <v>3.4927149575298566</v>
      </c>
      <c r="P58" s="6">
        <v>1.4254385964912282</v>
      </c>
    </row>
    <row r="59" spans="1:16">
      <c r="A59" s="5" t="s">
        <v>92</v>
      </c>
      <c r="B59" s="12" t="s">
        <v>176</v>
      </c>
      <c r="C59" s="12" t="s">
        <v>175</v>
      </c>
      <c r="D59" s="11" t="s">
        <v>174</v>
      </c>
      <c r="E59" s="10">
        <v>41508</v>
      </c>
      <c r="F59" s="14">
        <v>39.217970000000001</v>
      </c>
      <c r="G59" s="14">
        <v>-106.85463799999999</v>
      </c>
      <c r="H59" s="5" t="s">
        <v>621</v>
      </c>
      <c r="I59" s="3">
        <v>14</v>
      </c>
      <c r="J59" s="3" t="s">
        <v>590</v>
      </c>
      <c r="K59" s="3" t="s">
        <v>589</v>
      </c>
      <c r="L59" s="3" t="str">
        <f t="shared" si="0"/>
        <v>14C</v>
      </c>
      <c r="M59" s="3" t="s">
        <v>620</v>
      </c>
      <c r="N59" s="8">
        <v>8.1340406854700174</v>
      </c>
      <c r="O59" s="7">
        <f t="shared" si="1"/>
        <v>2.0960578093744187</v>
      </c>
      <c r="P59" s="6">
        <v>1.3116883116883116</v>
      </c>
    </row>
    <row r="60" spans="1:16">
      <c r="A60" s="5" t="s">
        <v>92</v>
      </c>
      <c r="B60" s="12" t="s">
        <v>176</v>
      </c>
      <c r="C60" s="12" t="s">
        <v>175</v>
      </c>
      <c r="D60" s="11" t="s">
        <v>174</v>
      </c>
      <c r="E60" s="10">
        <v>41508</v>
      </c>
      <c r="F60" s="14">
        <v>39.217970000000001</v>
      </c>
      <c r="G60" s="14">
        <v>-106.85463799999999</v>
      </c>
      <c r="H60" s="5" t="s">
        <v>619</v>
      </c>
      <c r="I60" s="3">
        <v>14</v>
      </c>
      <c r="J60" s="3" t="s">
        <v>590</v>
      </c>
      <c r="K60" s="3" t="s">
        <v>589</v>
      </c>
      <c r="L60" s="3" t="str">
        <f t="shared" si="0"/>
        <v>14C</v>
      </c>
      <c r="M60" s="3" t="s">
        <v>618</v>
      </c>
      <c r="N60" s="8">
        <v>29.824815846723414</v>
      </c>
      <c r="O60" s="7">
        <f t="shared" si="1"/>
        <v>3.3953407935046802</v>
      </c>
      <c r="P60" s="6">
        <v>1.3963963963963966</v>
      </c>
    </row>
    <row r="61" spans="1:16">
      <c r="A61" s="5">
        <v>10814</v>
      </c>
      <c r="B61" s="12" t="s">
        <v>141</v>
      </c>
      <c r="C61" s="12" t="s">
        <v>163</v>
      </c>
      <c r="D61" s="11" t="s">
        <v>139</v>
      </c>
      <c r="E61" s="10">
        <v>41509</v>
      </c>
      <c r="F61" s="13">
        <v>37.948208999999999</v>
      </c>
      <c r="G61" s="13">
        <v>-107.877067</v>
      </c>
      <c r="H61" s="5" t="s">
        <v>617</v>
      </c>
      <c r="I61" s="3">
        <v>15</v>
      </c>
      <c r="J61" s="3" t="s">
        <v>590</v>
      </c>
      <c r="K61" s="3" t="s">
        <v>589</v>
      </c>
      <c r="L61" s="3" t="str">
        <f t="shared" si="0"/>
        <v>15C</v>
      </c>
      <c r="M61" s="3" t="s">
        <v>616</v>
      </c>
      <c r="N61" s="8">
        <v>58.293958245868453</v>
      </c>
      <c r="O61" s="7">
        <f t="shared" si="1"/>
        <v>4.0654984558399256</v>
      </c>
      <c r="P61" s="6">
        <v>1.3379174852652258</v>
      </c>
    </row>
    <row r="62" spans="1:16">
      <c r="A62" s="5">
        <v>10814</v>
      </c>
      <c r="B62" s="12" t="s">
        <v>141</v>
      </c>
      <c r="C62" s="12" t="s">
        <v>163</v>
      </c>
      <c r="D62" s="11" t="s">
        <v>139</v>
      </c>
      <c r="E62" s="10">
        <v>41509</v>
      </c>
      <c r="F62" s="13">
        <v>37.948208999999999</v>
      </c>
      <c r="G62" s="13">
        <v>-107.877067</v>
      </c>
      <c r="H62" s="5" t="s">
        <v>615</v>
      </c>
      <c r="I62" s="3">
        <v>15</v>
      </c>
      <c r="J62" s="3" t="s">
        <v>590</v>
      </c>
      <c r="K62" s="3" t="s">
        <v>589</v>
      </c>
      <c r="L62" s="3" t="str">
        <f t="shared" si="0"/>
        <v>15C</v>
      </c>
      <c r="M62" s="3" t="s">
        <v>614</v>
      </c>
      <c r="N62" s="8">
        <v>51.515591007976802</v>
      </c>
      <c r="O62" s="7">
        <f t="shared" si="1"/>
        <v>3.9418844998727498</v>
      </c>
      <c r="P62" s="6">
        <v>1.3877551020408163</v>
      </c>
    </row>
    <row r="63" spans="1:16">
      <c r="A63" s="5">
        <v>10814</v>
      </c>
      <c r="B63" s="12" t="s">
        <v>141</v>
      </c>
      <c r="C63" s="12" t="s">
        <v>163</v>
      </c>
      <c r="D63" s="11" t="s">
        <v>139</v>
      </c>
      <c r="E63" s="10">
        <v>41509</v>
      </c>
      <c r="F63" s="13">
        <v>37.948208999999999</v>
      </c>
      <c r="G63" s="13">
        <v>-107.877067</v>
      </c>
      <c r="H63" s="5" t="s">
        <v>613</v>
      </c>
      <c r="I63" s="3">
        <v>15</v>
      </c>
      <c r="J63" s="3" t="s">
        <v>590</v>
      </c>
      <c r="K63" s="3" t="s">
        <v>589</v>
      </c>
      <c r="L63" s="3" t="str">
        <f t="shared" si="0"/>
        <v>15C</v>
      </c>
      <c r="M63" s="3" t="s">
        <v>612</v>
      </c>
      <c r="N63" s="8">
        <v>57.616121522079318</v>
      </c>
      <c r="O63" s="7">
        <f t="shared" si="1"/>
        <v>4.053802416076735</v>
      </c>
      <c r="P63" s="6">
        <v>1.3777777777777778</v>
      </c>
    </row>
    <row r="64" spans="1:16">
      <c r="A64" s="5">
        <v>10814</v>
      </c>
      <c r="B64" s="12" t="s">
        <v>141</v>
      </c>
      <c r="C64" s="12" t="s">
        <v>163</v>
      </c>
      <c r="D64" s="11" t="s">
        <v>139</v>
      </c>
      <c r="E64" s="10">
        <v>41509</v>
      </c>
      <c r="F64" s="13">
        <v>37.948208999999999</v>
      </c>
      <c r="G64" s="13">
        <v>-107.877067</v>
      </c>
      <c r="H64" s="5" t="s">
        <v>611</v>
      </c>
      <c r="I64" s="3">
        <v>15</v>
      </c>
      <c r="J64" s="3" t="s">
        <v>590</v>
      </c>
      <c r="K64" s="3" t="s">
        <v>589</v>
      </c>
      <c r="L64" s="3" t="str">
        <f t="shared" si="0"/>
        <v>15C</v>
      </c>
      <c r="M64" s="3" t="s">
        <v>610</v>
      </c>
      <c r="N64" s="8">
        <v>54.226937903133475</v>
      </c>
      <c r="O64" s="7">
        <f t="shared" si="1"/>
        <v>3.9931777942603004</v>
      </c>
      <c r="P64" s="6">
        <v>1.4102564102564104</v>
      </c>
    </row>
    <row r="65" spans="1:16">
      <c r="A65" s="5">
        <v>10815</v>
      </c>
      <c r="B65" s="12" t="s">
        <v>141</v>
      </c>
      <c r="C65" s="12" t="s">
        <v>152</v>
      </c>
      <c r="D65" s="11" t="s">
        <v>139</v>
      </c>
      <c r="E65" s="10">
        <v>41509</v>
      </c>
      <c r="F65" s="9">
        <v>37.949719999999999</v>
      </c>
      <c r="G65" s="9">
        <v>-107.86861</v>
      </c>
      <c r="H65" s="5" t="s">
        <v>609</v>
      </c>
      <c r="I65" s="3">
        <v>16</v>
      </c>
      <c r="J65" s="3" t="s">
        <v>590</v>
      </c>
      <c r="K65" s="3" t="s">
        <v>589</v>
      </c>
      <c r="L65" s="3" t="str">
        <f t="shared" si="0"/>
        <v>16C</v>
      </c>
      <c r="M65" s="3" t="s">
        <v>608</v>
      </c>
      <c r="N65" s="8">
        <v>11.862142666310447</v>
      </c>
      <c r="O65" s="7">
        <f t="shared" si="1"/>
        <v>2.4733520405158873</v>
      </c>
      <c r="P65" s="6">
        <v>1.2592592592592593</v>
      </c>
    </row>
    <row r="66" spans="1:16">
      <c r="A66" s="5">
        <v>10815</v>
      </c>
      <c r="B66" s="12" t="s">
        <v>141</v>
      </c>
      <c r="C66" s="12" t="s">
        <v>152</v>
      </c>
      <c r="D66" s="11" t="s">
        <v>139</v>
      </c>
      <c r="E66" s="10">
        <v>41509</v>
      </c>
      <c r="F66" s="9">
        <v>37.949719999999999</v>
      </c>
      <c r="G66" s="9">
        <v>-107.86861</v>
      </c>
      <c r="H66" s="5" t="s">
        <v>607</v>
      </c>
      <c r="I66" s="3">
        <v>16</v>
      </c>
      <c r="J66" s="3" t="s">
        <v>590</v>
      </c>
      <c r="K66" s="3" t="s">
        <v>589</v>
      </c>
      <c r="L66" s="3" t="str">
        <f t="shared" ref="L66:L129" si="2">CONCATENATE(I66,J66)</f>
        <v>16C</v>
      </c>
      <c r="M66" s="3" t="s">
        <v>606</v>
      </c>
      <c r="N66" s="8">
        <v>27.113468951566727</v>
      </c>
      <c r="O66" s="7">
        <f t="shared" ref="O66:O129" si="3">LN(N66)</f>
        <v>3.300030613700355</v>
      </c>
      <c r="P66" s="6">
        <v>1.3791469194312795</v>
      </c>
    </row>
    <row r="67" spans="1:16">
      <c r="A67" s="5">
        <v>10815</v>
      </c>
      <c r="B67" s="12" t="s">
        <v>141</v>
      </c>
      <c r="C67" s="12" t="s">
        <v>152</v>
      </c>
      <c r="D67" s="11" t="s">
        <v>139</v>
      </c>
      <c r="E67" s="10">
        <v>41509</v>
      </c>
      <c r="F67" s="9">
        <v>37.949719999999999</v>
      </c>
      <c r="G67" s="9">
        <v>-107.86861</v>
      </c>
      <c r="H67" s="5" t="s">
        <v>605</v>
      </c>
      <c r="I67" s="3">
        <v>16</v>
      </c>
      <c r="J67" s="3" t="s">
        <v>590</v>
      </c>
      <c r="K67" s="3" t="s">
        <v>589</v>
      </c>
      <c r="L67" s="3" t="str">
        <f t="shared" si="2"/>
        <v>16C</v>
      </c>
      <c r="M67" s="3" t="s">
        <v>604</v>
      </c>
      <c r="N67" s="8">
        <v>25.757795503988401</v>
      </c>
      <c r="O67" s="7">
        <f t="shared" si="3"/>
        <v>3.2487373193128048</v>
      </c>
      <c r="P67" s="6">
        <v>1.4342857142857144</v>
      </c>
    </row>
    <row r="68" spans="1:16">
      <c r="A68" s="5">
        <v>10815</v>
      </c>
      <c r="B68" s="12" t="s">
        <v>141</v>
      </c>
      <c r="C68" s="12" t="s">
        <v>152</v>
      </c>
      <c r="D68" s="11" t="s">
        <v>139</v>
      </c>
      <c r="E68" s="10">
        <v>41509</v>
      </c>
      <c r="F68" s="9">
        <v>37.949719999999999</v>
      </c>
      <c r="G68" s="9">
        <v>-107.86861</v>
      </c>
      <c r="H68" s="5" t="s">
        <v>603</v>
      </c>
      <c r="I68" s="3">
        <v>16</v>
      </c>
      <c r="J68" s="3" t="s">
        <v>590</v>
      </c>
      <c r="K68" s="3" t="s">
        <v>589</v>
      </c>
      <c r="L68" s="3" t="str">
        <f t="shared" si="2"/>
        <v>16C</v>
      </c>
      <c r="M68" s="3" t="s">
        <v>602</v>
      </c>
      <c r="N68" s="8">
        <v>16.60699973283463</v>
      </c>
      <c r="O68" s="7">
        <f t="shared" si="3"/>
        <v>2.8098242771371003</v>
      </c>
      <c r="P68" s="6">
        <v>1.4188034188034189</v>
      </c>
    </row>
    <row r="69" spans="1:16">
      <c r="A69" s="5">
        <v>10815</v>
      </c>
      <c r="B69" s="12" t="s">
        <v>141</v>
      </c>
      <c r="C69" s="12" t="s">
        <v>152</v>
      </c>
      <c r="D69" s="11" t="s">
        <v>139</v>
      </c>
      <c r="E69" s="10">
        <v>41509</v>
      </c>
      <c r="F69" s="9">
        <v>37.949719999999999</v>
      </c>
      <c r="G69" s="9">
        <v>-107.86861</v>
      </c>
      <c r="H69" s="5" t="s">
        <v>601</v>
      </c>
      <c r="I69" s="3">
        <v>16</v>
      </c>
      <c r="J69" s="3" t="s">
        <v>590</v>
      </c>
      <c r="K69" s="3" t="s">
        <v>589</v>
      </c>
      <c r="L69" s="3" t="str">
        <f t="shared" si="2"/>
        <v>16C</v>
      </c>
      <c r="M69" s="3" t="s">
        <v>600</v>
      </c>
      <c r="N69" s="8">
        <v>24.063203694515476</v>
      </c>
      <c r="O69" s="7">
        <f t="shared" si="3"/>
        <v>3.1806838560677888</v>
      </c>
      <c r="P69" s="6">
        <v>1.3796791443850267</v>
      </c>
    </row>
    <row r="70" spans="1:16">
      <c r="A70" s="5">
        <v>10818</v>
      </c>
      <c r="B70" s="12" t="s">
        <v>141</v>
      </c>
      <c r="C70" s="12" t="s">
        <v>140</v>
      </c>
      <c r="D70" s="11" t="s">
        <v>139</v>
      </c>
      <c r="E70" s="10">
        <v>41509</v>
      </c>
      <c r="F70" s="9">
        <v>37.931109999999997</v>
      </c>
      <c r="G70" s="9">
        <v>-107.77889</v>
      </c>
      <c r="H70" s="5" t="s">
        <v>599</v>
      </c>
      <c r="I70" s="3">
        <v>17</v>
      </c>
      <c r="J70" s="3" t="s">
        <v>590</v>
      </c>
      <c r="K70" s="3" t="s">
        <v>589</v>
      </c>
      <c r="L70" s="3" t="str">
        <f t="shared" si="2"/>
        <v>17C</v>
      </c>
      <c r="M70" s="3" t="s">
        <v>598</v>
      </c>
      <c r="N70" s="8">
        <v>11.184305942521279</v>
      </c>
      <c r="O70" s="7">
        <f t="shared" si="3"/>
        <v>2.414511540492954</v>
      </c>
      <c r="P70" s="6">
        <v>1.3707865168539326</v>
      </c>
    </row>
    <row r="71" spans="1:16">
      <c r="A71" s="5">
        <v>10818</v>
      </c>
      <c r="B71" s="12" t="s">
        <v>141</v>
      </c>
      <c r="C71" s="12" t="s">
        <v>140</v>
      </c>
      <c r="D71" s="11" t="s">
        <v>139</v>
      </c>
      <c r="E71" s="10">
        <v>41509</v>
      </c>
      <c r="F71" s="9">
        <v>37.931109999999997</v>
      </c>
      <c r="G71" s="9">
        <v>-107.77889</v>
      </c>
      <c r="H71" s="5" t="s">
        <v>597</v>
      </c>
      <c r="I71" s="3">
        <v>17</v>
      </c>
      <c r="J71" s="3" t="s">
        <v>590</v>
      </c>
      <c r="K71" s="3" t="s">
        <v>589</v>
      </c>
      <c r="L71" s="3" t="str">
        <f t="shared" si="2"/>
        <v>17C</v>
      </c>
      <c r="M71" s="3" t="s">
        <v>596</v>
      </c>
      <c r="N71" s="8">
        <v>14.912407923361702</v>
      </c>
      <c r="O71" s="7">
        <f t="shared" si="3"/>
        <v>2.7021936129447344</v>
      </c>
      <c r="P71" s="6">
        <v>1.4</v>
      </c>
    </row>
    <row r="72" spans="1:16">
      <c r="A72" s="5">
        <v>10818</v>
      </c>
      <c r="B72" s="12" t="s">
        <v>141</v>
      </c>
      <c r="C72" s="12" t="s">
        <v>140</v>
      </c>
      <c r="D72" s="11" t="s">
        <v>139</v>
      </c>
      <c r="E72" s="10">
        <v>41509</v>
      </c>
      <c r="F72" s="9">
        <v>37.931109999999997</v>
      </c>
      <c r="G72" s="9">
        <v>-107.77889</v>
      </c>
      <c r="H72" s="5" t="s">
        <v>595</v>
      </c>
      <c r="I72" s="3">
        <v>17</v>
      </c>
      <c r="J72" s="3" t="s">
        <v>590</v>
      </c>
      <c r="K72" s="3" t="s">
        <v>589</v>
      </c>
      <c r="L72" s="3" t="str">
        <f t="shared" si="2"/>
        <v>17C</v>
      </c>
      <c r="M72" s="3" t="s">
        <v>594</v>
      </c>
      <c r="N72" s="8">
        <v>6.7783672378916844</v>
      </c>
      <c r="O72" s="7">
        <f t="shared" si="3"/>
        <v>1.9137362525804646</v>
      </c>
      <c r="P72" s="6">
        <v>1.2666666666666668</v>
      </c>
    </row>
    <row r="73" spans="1:16">
      <c r="A73" s="5">
        <v>10818</v>
      </c>
      <c r="B73" s="12" t="s">
        <v>141</v>
      </c>
      <c r="C73" s="12" t="s">
        <v>140</v>
      </c>
      <c r="D73" s="11" t="s">
        <v>139</v>
      </c>
      <c r="E73" s="10">
        <v>41509</v>
      </c>
      <c r="F73" s="9">
        <v>37.931109999999997</v>
      </c>
      <c r="G73" s="9">
        <v>-107.77889</v>
      </c>
      <c r="H73" s="5" t="s">
        <v>593</v>
      </c>
      <c r="I73" s="3">
        <v>17</v>
      </c>
      <c r="J73" s="3" t="s">
        <v>590</v>
      </c>
      <c r="K73" s="3" t="s">
        <v>589</v>
      </c>
      <c r="L73" s="3" t="str">
        <f t="shared" si="2"/>
        <v>17C</v>
      </c>
      <c r="M73" s="3" t="s">
        <v>592</v>
      </c>
      <c r="N73" s="8">
        <v>5.0837754284187575</v>
      </c>
      <c r="O73" s="7">
        <f t="shared" si="3"/>
        <v>1.6260541801286825</v>
      </c>
      <c r="P73" s="6">
        <v>1.2884615384615381</v>
      </c>
    </row>
    <row r="74" spans="1:16">
      <c r="A74" s="5">
        <v>10818</v>
      </c>
      <c r="B74" s="12" t="s">
        <v>141</v>
      </c>
      <c r="C74" s="12" t="s">
        <v>140</v>
      </c>
      <c r="D74" s="11" t="s">
        <v>139</v>
      </c>
      <c r="E74" s="10">
        <v>41509</v>
      </c>
      <c r="F74" s="9">
        <v>37.931109999999997</v>
      </c>
      <c r="G74" s="9">
        <v>-107.77889</v>
      </c>
      <c r="H74" s="5" t="s">
        <v>591</v>
      </c>
      <c r="I74" s="3">
        <v>17</v>
      </c>
      <c r="J74" s="3" t="s">
        <v>590</v>
      </c>
      <c r="K74" s="3" t="s">
        <v>589</v>
      </c>
      <c r="L74" s="3" t="str">
        <f t="shared" si="2"/>
        <v>17C</v>
      </c>
      <c r="M74" s="3" t="s">
        <v>588</v>
      </c>
      <c r="N74" s="8">
        <v>4.7448570665241778</v>
      </c>
      <c r="O74" s="7">
        <f t="shared" si="3"/>
        <v>1.557061308641732</v>
      </c>
      <c r="P74" s="6">
        <v>1.1538461538461537</v>
      </c>
    </row>
    <row r="75" spans="1:16">
      <c r="A75" s="5">
        <v>120</v>
      </c>
      <c r="B75" s="12" t="s">
        <v>270</v>
      </c>
      <c r="C75" s="12" t="s">
        <v>292</v>
      </c>
      <c r="D75" s="11" t="s">
        <v>268</v>
      </c>
      <c r="E75" s="10">
        <v>41505</v>
      </c>
      <c r="F75" s="9">
        <v>40.741010000000003</v>
      </c>
      <c r="G75" s="9">
        <v>-106.28196</v>
      </c>
      <c r="H75" s="5" t="s">
        <v>587</v>
      </c>
      <c r="I75" s="3">
        <v>1</v>
      </c>
      <c r="J75" s="3" t="s">
        <v>446</v>
      </c>
      <c r="K75" s="3" t="s">
        <v>136</v>
      </c>
      <c r="L75" s="3" t="str">
        <f t="shared" si="2"/>
        <v>1N</v>
      </c>
      <c r="M75" s="3" t="s">
        <v>586</v>
      </c>
      <c r="N75" s="8">
        <v>125.39979390099617</v>
      </c>
      <c r="O75" s="7">
        <f t="shared" si="3"/>
        <v>4.8315069846647436</v>
      </c>
      <c r="P75" s="6">
        <v>1.6065573770491803</v>
      </c>
    </row>
    <row r="76" spans="1:16">
      <c r="A76" s="5">
        <v>120</v>
      </c>
      <c r="B76" s="12" t="s">
        <v>270</v>
      </c>
      <c r="C76" s="12" t="s">
        <v>292</v>
      </c>
      <c r="D76" s="11" t="s">
        <v>268</v>
      </c>
      <c r="E76" s="10">
        <v>41505</v>
      </c>
      <c r="F76" s="9">
        <v>40.741010000000003</v>
      </c>
      <c r="G76" s="9">
        <v>-106.28196</v>
      </c>
      <c r="H76" s="5" t="s">
        <v>585</v>
      </c>
      <c r="I76" s="3">
        <v>1</v>
      </c>
      <c r="J76" s="3" t="s">
        <v>446</v>
      </c>
      <c r="K76" s="3" t="s">
        <v>136</v>
      </c>
      <c r="L76" s="3" t="str">
        <f t="shared" si="2"/>
        <v>1N</v>
      </c>
      <c r="M76" s="3" t="s">
        <v>584</v>
      </c>
      <c r="N76" s="8">
        <v>123.70520209152325</v>
      </c>
      <c r="O76" s="7">
        <f t="shared" si="3"/>
        <v>4.8179013326089652</v>
      </c>
      <c r="P76" s="6">
        <v>1.6239316239316242</v>
      </c>
    </row>
    <row r="77" spans="1:16">
      <c r="A77" s="5">
        <v>120</v>
      </c>
      <c r="B77" s="12" t="s">
        <v>270</v>
      </c>
      <c r="C77" s="12" t="s">
        <v>292</v>
      </c>
      <c r="D77" s="11" t="s">
        <v>268</v>
      </c>
      <c r="E77" s="10">
        <v>41505</v>
      </c>
      <c r="F77" s="9">
        <v>40.741010000000003</v>
      </c>
      <c r="G77" s="9">
        <v>-106.28196</v>
      </c>
      <c r="H77" s="5" t="s">
        <v>583</v>
      </c>
      <c r="I77" s="3">
        <v>1</v>
      </c>
      <c r="J77" s="3" t="s">
        <v>446</v>
      </c>
      <c r="K77" s="3" t="s">
        <v>136</v>
      </c>
      <c r="L77" s="3" t="str">
        <f t="shared" si="2"/>
        <v>1N</v>
      </c>
      <c r="M77" s="3" t="s">
        <v>582</v>
      </c>
      <c r="N77" s="8">
        <v>138.95652837677949</v>
      </c>
      <c r="O77" s="7">
        <f t="shared" si="3"/>
        <v>4.9341611387248268</v>
      </c>
      <c r="P77" s="6">
        <v>1.6776859504132231</v>
      </c>
    </row>
    <row r="78" spans="1:16">
      <c r="A78" s="5">
        <v>120</v>
      </c>
      <c r="B78" s="12" t="s">
        <v>270</v>
      </c>
      <c r="C78" s="12" t="s">
        <v>292</v>
      </c>
      <c r="D78" s="11" t="s">
        <v>268</v>
      </c>
      <c r="E78" s="10">
        <v>41505</v>
      </c>
      <c r="F78" s="9">
        <v>40.741010000000003</v>
      </c>
      <c r="G78" s="9">
        <v>-106.28196</v>
      </c>
      <c r="H78" s="5" t="s">
        <v>581</v>
      </c>
      <c r="I78" s="3">
        <v>1</v>
      </c>
      <c r="J78" s="3" t="s">
        <v>446</v>
      </c>
      <c r="K78" s="3" t="s">
        <v>136</v>
      </c>
      <c r="L78" s="3" t="str">
        <f t="shared" si="2"/>
        <v>1N</v>
      </c>
      <c r="M78" s="3" t="s">
        <v>580</v>
      </c>
      <c r="N78" s="8">
        <v>118.62142666310444</v>
      </c>
      <c r="O78" s="7">
        <f t="shared" si="3"/>
        <v>4.7759371335099328</v>
      </c>
      <c r="P78" s="6">
        <v>1.6481481481481481</v>
      </c>
    </row>
    <row r="79" spans="1:16">
      <c r="A79" s="5">
        <v>120</v>
      </c>
      <c r="B79" s="12" t="s">
        <v>270</v>
      </c>
      <c r="C79" s="12" t="s">
        <v>292</v>
      </c>
      <c r="D79" s="11" t="s">
        <v>268</v>
      </c>
      <c r="E79" s="10">
        <v>41505</v>
      </c>
      <c r="F79" s="9">
        <v>40.741010000000003</v>
      </c>
      <c r="G79" s="9">
        <v>-106.28196</v>
      </c>
      <c r="H79" s="5" t="s">
        <v>579</v>
      </c>
      <c r="I79" s="3">
        <v>1</v>
      </c>
      <c r="J79" s="3" t="s">
        <v>446</v>
      </c>
      <c r="K79" s="3" t="s">
        <v>136</v>
      </c>
      <c r="L79" s="3" t="str">
        <f t="shared" si="2"/>
        <v>1N</v>
      </c>
      <c r="M79" s="3" t="s">
        <v>578</v>
      </c>
      <c r="N79" s="8">
        <v>140.65112018625243</v>
      </c>
      <c r="O79" s="7">
        <f t="shared" si="3"/>
        <v>4.9462824992571717</v>
      </c>
      <c r="P79" s="6">
        <v>1.6484375</v>
      </c>
    </row>
    <row r="80" spans="1:16">
      <c r="A80" s="5">
        <v>12940</v>
      </c>
      <c r="B80" s="12" t="s">
        <v>270</v>
      </c>
      <c r="C80" s="12" t="s">
        <v>281</v>
      </c>
      <c r="D80" s="11" t="s">
        <v>268</v>
      </c>
      <c r="E80" s="10">
        <v>41505</v>
      </c>
      <c r="F80" s="14">
        <v>40.745373000000001</v>
      </c>
      <c r="G80" s="14">
        <v>-106.29673</v>
      </c>
      <c r="H80" s="5" t="s">
        <v>577</v>
      </c>
      <c r="I80" s="3">
        <v>2</v>
      </c>
      <c r="J80" s="3" t="s">
        <v>446</v>
      </c>
      <c r="K80" s="3" t="s">
        <v>136</v>
      </c>
      <c r="L80" s="3" t="str">
        <f t="shared" si="2"/>
        <v>2N</v>
      </c>
      <c r="M80" s="3" t="s">
        <v>576</v>
      </c>
      <c r="N80" s="8">
        <v>157.59703828098171</v>
      </c>
      <c r="O80" s="7">
        <f t="shared" si="3"/>
        <v>5.0600413846138306</v>
      </c>
      <c r="P80" s="6">
        <v>1.547058823529412</v>
      </c>
    </row>
    <row r="81" spans="1:16">
      <c r="A81" s="5">
        <v>12940</v>
      </c>
      <c r="B81" s="12" t="s">
        <v>270</v>
      </c>
      <c r="C81" s="12" t="s">
        <v>281</v>
      </c>
      <c r="D81" s="11" t="s">
        <v>268</v>
      </c>
      <c r="E81" s="10">
        <v>41505</v>
      </c>
      <c r="F81" s="14">
        <v>40.745373000000001</v>
      </c>
      <c r="G81" s="14">
        <v>-106.29673</v>
      </c>
      <c r="H81" s="5" t="s">
        <v>575</v>
      </c>
      <c r="I81" s="3">
        <v>2</v>
      </c>
      <c r="J81" s="3" t="s">
        <v>446</v>
      </c>
      <c r="K81" s="3" t="s">
        <v>136</v>
      </c>
      <c r="L81" s="3" t="str">
        <f t="shared" si="2"/>
        <v>2N</v>
      </c>
      <c r="M81" s="3" t="s">
        <v>574</v>
      </c>
      <c r="N81" s="8">
        <v>101.67550856837525</v>
      </c>
      <c r="O81" s="7">
        <f t="shared" si="3"/>
        <v>4.6217864536826747</v>
      </c>
      <c r="P81" s="6">
        <v>1.4918032786885247</v>
      </c>
    </row>
    <row r="82" spans="1:16">
      <c r="A82" s="5">
        <v>12940</v>
      </c>
      <c r="B82" s="12" t="s">
        <v>270</v>
      </c>
      <c r="C82" s="12" t="s">
        <v>281</v>
      </c>
      <c r="D82" s="11" t="s">
        <v>268</v>
      </c>
      <c r="E82" s="10">
        <v>41505</v>
      </c>
      <c r="F82" s="14">
        <v>40.745373000000001</v>
      </c>
      <c r="G82" s="14">
        <v>-106.29673</v>
      </c>
      <c r="H82" s="5" t="s">
        <v>573</v>
      </c>
      <c r="I82" s="3">
        <v>2</v>
      </c>
      <c r="J82" s="3" t="s">
        <v>446</v>
      </c>
      <c r="K82" s="3" t="s">
        <v>136</v>
      </c>
      <c r="L82" s="3" t="str">
        <f t="shared" si="2"/>
        <v>2N</v>
      </c>
      <c r="M82" s="3" t="s">
        <v>572</v>
      </c>
      <c r="N82" s="8">
        <v>107.60657990153048</v>
      </c>
      <c r="O82" s="7">
        <f t="shared" si="3"/>
        <v>4.6784817973592201</v>
      </c>
      <c r="P82" s="6">
        <v>1.5450643776824036</v>
      </c>
    </row>
    <row r="83" spans="1:16">
      <c r="A83" s="5">
        <v>12940</v>
      </c>
      <c r="B83" s="12" t="s">
        <v>270</v>
      </c>
      <c r="C83" s="12" t="s">
        <v>281</v>
      </c>
      <c r="D83" s="11" t="s">
        <v>268</v>
      </c>
      <c r="E83" s="10">
        <v>41505</v>
      </c>
      <c r="F83" s="14">
        <v>40.745373000000001</v>
      </c>
      <c r="G83" s="14">
        <v>-106.29673</v>
      </c>
      <c r="H83" s="5" t="s">
        <v>571</v>
      </c>
      <c r="I83" s="3">
        <v>2</v>
      </c>
      <c r="J83" s="3" t="s">
        <v>446</v>
      </c>
      <c r="K83" s="3" t="s">
        <v>136</v>
      </c>
      <c r="L83" s="3" t="str">
        <f t="shared" si="2"/>
        <v>2N</v>
      </c>
      <c r="M83" s="3" t="s">
        <v>570</v>
      </c>
      <c r="N83" s="8">
        <v>116.9268348536315</v>
      </c>
      <c r="O83" s="7">
        <f t="shared" si="3"/>
        <v>4.7615483960578331</v>
      </c>
      <c r="P83" s="6">
        <v>1.5348837209302324</v>
      </c>
    </row>
    <row r="84" spans="1:16">
      <c r="A84" s="5">
        <v>12940</v>
      </c>
      <c r="B84" s="12" t="s">
        <v>270</v>
      </c>
      <c r="C84" s="12" t="s">
        <v>281</v>
      </c>
      <c r="D84" s="11" t="s">
        <v>268</v>
      </c>
      <c r="E84" s="10">
        <v>41505</v>
      </c>
      <c r="F84" s="14">
        <v>40.745373000000001</v>
      </c>
      <c r="G84" s="14">
        <v>-106.29673</v>
      </c>
      <c r="H84" s="5" t="s">
        <v>569</v>
      </c>
      <c r="I84" s="3">
        <v>2</v>
      </c>
      <c r="J84" s="3" t="s">
        <v>446</v>
      </c>
      <c r="K84" s="3" t="s">
        <v>136</v>
      </c>
      <c r="L84" s="3" t="str">
        <f t="shared" si="2"/>
        <v>2N</v>
      </c>
      <c r="M84" s="3" t="s">
        <v>568</v>
      </c>
      <c r="N84" s="8">
        <v>137.26193656730658</v>
      </c>
      <c r="O84" s="7">
        <f t="shared" si="3"/>
        <v>4.9218910461330125</v>
      </c>
      <c r="P84" s="6">
        <v>1.5364238410596025</v>
      </c>
    </row>
    <row r="85" spans="1:16">
      <c r="A85" s="5">
        <v>12946</v>
      </c>
      <c r="B85" s="12" t="s">
        <v>270</v>
      </c>
      <c r="C85" s="12" t="s">
        <v>269</v>
      </c>
      <c r="D85" s="11" t="s">
        <v>268</v>
      </c>
      <c r="E85" s="10">
        <v>41505</v>
      </c>
      <c r="F85" s="9">
        <v>40.553429999999999</v>
      </c>
      <c r="G85" s="9">
        <v>-106.04337</v>
      </c>
      <c r="H85" s="5" t="s">
        <v>567</v>
      </c>
      <c r="I85" s="3">
        <v>3</v>
      </c>
      <c r="J85" s="3" t="s">
        <v>446</v>
      </c>
      <c r="K85" s="3" t="s">
        <v>136</v>
      </c>
      <c r="L85" s="3" t="str">
        <f t="shared" si="2"/>
        <v>3N</v>
      </c>
      <c r="M85" s="3" t="s">
        <v>566</v>
      </c>
      <c r="N85" s="8">
        <v>58.971794969657644</v>
      </c>
      <c r="O85" s="7">
        <f t="shared" si="3"/>
        <v>4.0770592782410029</v>
      </c>
      <c r="P85" s="6">
        <v>1.4371859296482412</v>
      </c>
    </row>
    <row r="86" spans="1:16">
      <c r="A86" s="5">
        <v>12946</v>
      </c>
      <c r="B86" s="12" t="s">
        <v>270</v>
      </c>
      <c r="C86" s="12" t="s">
        <v>269</v>
      </c>
      <c r="D86" s="11" t="s">
        <v>268</v>
      </c>
      <c r="E86" s="10">
        <v>41505</v>
      </c>
      <c r="F86" s="9">
        <v>40.553429999999999</v>
      </c>
      <c r="G86" s="9">
        <v>-106.04337</v>
      </c>
      <c r="H86" s="5" t="s">
        <v>565</v>
      </c>
      <c r="I86" s="3">
        <v>3</v>
      </c>
      <c r="J86" s="3" t="s">
        <v>446</v>
      </c>
      <c r="K86" s="3" t="s">
        <v>136</v>
      </c>
      <c r="L86" s="3" t="str">
        <f t="shared" si="2"/>
        <v>3N</v>
      </c>
      <c r="M86" s="3" t="s">
        <v>564</v>
      </c>
      <c r="N86" s="8">
        <v>57.95503988397391</v>
      </c>
      <c r="O86" s="7">
        <f t="shared" si="3"/>
        <v>4.0596675355291332</v>
      </c>
      <c r="P86" s="6">
        <v>1.5029411764705884</v>
      </c>
    </row>
    <row r="87" spans="1:16">
      <c r="A87" s="5">
        <v>12946</v>
      </c>
      <c r="B87" s="12" t="s">
        <v>270</v>
      </c>
      <c r="C87" s="12" t="s">
        <v>269</v>
      </c>
      <c r="D87" s="11" t="s">
        <v>268</v>
      </c>
      <c r="E87" s="10">
        <v>41505</v>
      </c>
      <c r="F87" s="9">
        <v>40.553429999999999</v>
      </c>
      <c r="G87" s="9">
        <v>-106.04337</v>
      </c>
      <c r="H87" s="5" t="s">
        <v>563</v>
      </c>
      <c r="I87" s="3">
        <v>3</v>
      </c>
      <c r="J87" s="3" t="s">
        <v>446</v>
      </c>
      <c r="K87" s="3" t="s">
        <v>136</v>
      </c>
      <c r="L87" s="3" t="str">
        <f t="shared" si="2"/>
        <v>3N</v>
      </c>
      <c r="M87" s="3" t="s">
        <v>562</v>
      </c>
      <c r="N87" s="8">
        <v>44.059387046295946</v>
      </c>
      <c r="O87" s="7">
        <f t="shared" si="3"/>
        <v>3.785538429482056</v>
      </c>
      <c r="P87" s="6">
        <v>1.4482758620689655</v>
      </c>
    </row>
    <row r="88" spans="1:16">
      <c r="A88" s="5">
        <v>12946</v>
      </c>
      <c r="B88" s="12" t="s">
        <v>270</v>
      </c>
      <c r="C88" s="12" t="s">
        <v>269</v>
      </c>
      <c r="D88" s="11" t="s">
        <v>268</v>
      </c>
      <c r="E88" s="10">
        <v>41505</v>
      </c>
      <c r="F88" s="9">
        <v>40.553429999999999</v>
      </c>
      <c r="G88" s="9">
        <v>-106.04337</v>
      </c>
      <c r="H88" s="5" t="s">
        <v>561</v>
      </c>
      <c r="I88" s="3">
        <v>3</v>
      </c>
      <c r="J88" s="3" t="s">
        <v>446</v>
      </c>
      <c r="K88" s="3" t="s">
        <v>136</v>
      </c>
      <c r="L88" s="3" t="str">
        <f t="shared" si="2"/>
        <v>3N</v>
      </c>
      <c r="M88" s="3" t="s">
        <v>560</v>
      </c>
      <c r="N88" s="8">
        <v>76.25663142628143</v>
      </c>
      <c r="O88" s="7">
        <f t="shared" si="3"/>
        <v>4.3341043812308939</v>
      </c>
      <c r="P88" s="6">
        <v>1.5625</v>
      </c>
    </row>
    <row r="89" spans="1:16">
      <c r="A89" s="5">
        <v>12946</v>
      </c>
      <c r="B89" s="12" t="s">
        <v>270</v>
      </c>
      <c r="C89" s="12" t="s">
        <v>269</v>
      </c>
      <c r="D89" s="11" t="s">
        <v>268</v>
      </c>
      <c r="E89" s="10">
        <v>41505</v>
      </c>
      <c r="F89" s="9">
        <v>40.553429999999999</v>
      </c>
      <c r="G89" s="9">
        <v>-106.04337</v>
      </c>
      <c r="H89" s="5" t="s">
        <v>559</v>
      </c>
      <c r="I89" s="3">
        <v>3</v>
      </c>
      <c r="J89" s="3" t="s">
        <v>446</v>
      </c>
      <c r="K89" s="3" t="s">
        <v>136</v>
      </c>
      <c r="L89" s="3" t="str">
        <f t="shared" si="2"/>
        <v>3N</v>
      </c>
      <c r="M89" s="3" t="s">
        <v>558</v>
      </c>
      <c r="N89" s="8">
        <v>72.189611083546438</v>
      </c>
      <c r="O89" s="7">
        <f t="shared" si="3"/>
        <v>4.2792961447358984</v>
      </c>
      <c r="P89" s="6">
        <v>1.494199535962877</v>
      </c>
    </row>
    <row r="90" spans="1:16">
      <c r="A90" s="5">
        <v>12815</v>
      </c>
      <c r="B90" s="12" t="s">
        <v>226</v>
      </c>
      <c r="C90" s="12" t="s">
        <v>257</v>
      </c>
      <c r="D90" s="11" t="s">
        <v>224</v>
      </c>
      <c r="E90" s="10">
        <v>41506</v>
      </c>
      <c r="F90" s="9">
        <v>40.183</v>
      </c>
      <c r="G90" s="9">
        <v>-106.91533</v>
      </c>
      <c r="H90" s="5" t="s">
        <v>557</v>
      </c>
      <c r="I90" s="3">
        <v>5</v>
      </c>
      <c r="J90" s="3" t="s">
        <v>446</v>
      </c>
      <c r="K90" s="3" t="s">
        <v>136</v>
      </c>
      <c r="L90" s="3" t="str">
        <f t="shared" si="2"/>
        <v>5N</v>
      </c>
      <c r="M90" s="3" t="s">
        <v>556</v>
      </c>
      <c r="N90" s="8">
        <v>94.897141330483592</v>
      </c>
      <c r="O90" s="7">
        <f t="shared" si="3"/>
        <v>4.5527935821957231</v>
      </c>
      <c r="P90" s="6">
        <v>1.5436893203883497</v>
      </c>
    </row>
    <row r="91" spans="1:16">
      <c r="A91" s="5">
        <v>12815</v>
      </c>
      <c r="B91" s="12" t="s">
        <v>226</v>
      </c>
      <c r="C91" s="12" t="s">
        <v>257</v>
      </c>
      <c r="D91" s="11" t="s">
        <v>224</v>
      </c>
      <c r="E91" s="10">
        <v>41506</v>
      </c>
      <c r="F91" s="9">
        <v>40.183</v>
      </c>
      <c r="G91" s="9">
        <v>-106.91533</v>
      </c>
      <c r="H91" s="5" t="s">
        <v>555</v>
      </c>
      <c r="I91" s="3">
        <v>5</v>
      </c>
      <c r="J91" s="3" t="s">
        <v>446</v>
      </c>
      <c r="K91" s="3" t="s">
        <v>136</v>
      </c>
      <c r="L91" s="3" t="str">
        <f t="shared" si="2"/>
        <v>5N</v>
      </c>
      <c r="M91" s="3" t="s">
        <v>554</v>
      </c>
      <c r="N91" s="8">
        <v>73.71474371207205</v>
      </c>
      <c r="O91" s="7">
        <f t="shared" si="3"/>
        <v>4.3002028295552117</v>
      </c>
      <c r="P91" s="6">
        <v>1.5541401273885349</v>
      </c>
    </row>
    <row r="92" spans="1:16">
      <c r="A92" s="5">
        <v>12815</v>
      </c>
      <c r="B92" s="12" t="s">
        <v>226</v>
      </c>
      <c r="C92" s="12" t="s">
        <v>257</v>
      </c>
      <c r="D92" s="11" t="s">
        <v>224</v>
      </c>
      <c r="E92" s="10">
        <v>41506</v>
      </c>
      <c r="F92" s="9">
        <v>40.183</v>
      </c>
      <c r="G92" s="9">
        <v>-106.91533</v>
      </c>
      <c r="H92" s="5" t="s">
        <v>553</v>
      </c>
      <c r="I92" s="3">
        <v>5</v>
      </c>
      <c r="J92" s="3" t="s">
        <v>446</v>
      </c>
      <c r="K92" s="3" t="s">
        <v>136</v>
      </c>
      <c r="L92" s="3" t="str">
        <f t="shared" si="2"/>
        <v>5N</v>
      </c>
      <c r="M92" s="3" t="s">
        <v>552</v>
      </c>
      <c r="N92" s="8">
        <v>58.463417426815752</v>
      </c>
      <c r="O92" s="7">
        <f t="shared" si="3"/>
        <v>4.0684012154978877</v>
      </c>
      <c r="P92" s="6">
        <v>1.5307692307692307</v>
      </c>
    </row>
    <row r="93" spans="1:16">
      <c r="A93" s="5">
        <v>12815</v>
      </c>
      <c r="B93" s="12" t="s">
        <v>226</v>
      </c>
      <c r="C93" s="12" t="s">
        <v>257</v>
      </c>
      <c r="D93" s="11" t="s">
        <v>224</v>
      </c>
      <c r="E93" s="10">
        <v>41506</v>
      </c>
      <c r="F93" s="9">
        <v>40.183</v>
      </c>
      <c r="G93" s="9">
        <v>-106.91533</v>
      </c>
      <c r="H93" s="5" t="s">
        <v>551</v>
      </c>
      <c r="I93" s="3">
        <v>5</v>
      </c>
      <c r="J93" s="3" t="s">
        <v>446</v>
      </c>
      <c r="K93" s="3" t="s">
        <v>136</v>
      </c>
      <c r="L93" s="3" t="str">
        <f t="shared" si="2"/>
        <v>5N</v>
      </c>
      <c r="M93" s="3" t="s">
        <v>550</v>
      </c>
      <c r="N93" s="8">
        <v>75.409335521544961</v>
      </c>
      <c r="O93" s="7">
        <f t="shared" si="3"/>
        <v>4.3229310806327685</v>
      </c>
      <c r="P93" s="6">
        <v>1.5816993464052285</v>
      </c>
    </row>
    <row r="94" spans="1:16">
      <c r="A94" s="5">
        <v>12815</v>
      </c>
      <c r="B94" s="12" t="s">
        <v>226</v>
      </c>
      <c r="C94" s="12" t="s">
        <v>257</v>
      </c>
      <c r="D94" s="11" t="s">
        <v>224</v>
      </c>
      <c r="E94" s="10">
        <v>41506</v>
      </c>
      <c r="F94" s="9">
        <v>40.183</v>
      </c>
      <c r="G94" s="9">
        <v>-106.91533</v>
      </c>
      <c r="H94" s="5" t="s">
        <v>549</v>
      </c>
      <c r="I94" s="3">
        <v>5</v>
      </c>
      <c r="J94" s="3" t="s">
        <v>446</v>
      </c>
      <c r="K94" s="3" t="s">
        <v>136</v>
      </c>
      <c r="L94" s="3" t="str">
        <f t="shared" si="2"/>
        <v>5N</v>
      </c>
      <c r="M94" s="3" t="s">
        <v>548</v>
      </c>
      <c r="N94" s="8">
        <v>91.507957711537742</v>
      </c>
      <c r="O94" s="7">
        <f t="shared" si="3"/>
        <v>4.5164259380248488</v>
      </c>
      <c r="P94" s="6">
        <v>1.5346534653465347</v>
      </c>
    </row>
    <row r="95" spans="1:16">
      <c r="A95" s="5">
        <v>12809</v>
      </c>
      <c r="B95" s="12" t="s">
        <v>226</v>
      </c>
      <c r="C95" s="12" t="s">
        <v>248</v>
      </c>
      <c r="D95" s="11" t="s">
        <v>224</v>
      </c>
      <c r="E95" s="10">
        <v>41506</v>
      </c>
      <c r="F95" s="9">
        <v>40.269329999999997</v>
      </c>
      <c r="G95" s="9">
        <v>-106.88115999999999</v>
      </c>
      <c r="H95" s="5" t="s">
        <v>547</v>
      </c>
      <c r="I95" s="3">
        <v>6</v>
      </c>
      <c r="J95" s="3" t="s">
        <v>446</v>
      </c>
      <c r="K95" s="3" t="s">
        <v>136</v>
      </c>
      <c r="L95" s="3" t="str">
        <f t="shared" si="2"/>
        <v>6N</v>
      </c>
      <c r="M95" s="3" t="s">
        <v>546</v>
      </c>
      <c r="N95" s="8">
        <v>106.75928399679398</v>
      </c>
      <c r="O95" s="7">
        <f t="shared" si="3"/>
        <v>4.670576617852106</v>
      </c>
      <c r="P95" s="6">
        <v>1.5727272727272725</v>
      </c>
    </row>
    <row r="96" spans="1:16">
      <c r="A96" s="5">
        <v>12809</v>
      </c>
      <c r="B96" s="12" t="s">
        <v>226</v>
      </c>
      <c r="C96" s="12" t="s">
        <v>248</v>
      </c>
      <c r="D96" s="11" t="s">
        <v>224</v>
      </c>
      <c r="E96" s="10">
        <v>41506</v>
      </c>
      <c r="F96" s="9">
        <v>40.269329999999997</v>
      </c>
      <c r="G96" s="9">
        <v>-106.88115999999999</v>
      </c>
      <c r="H96" s="5" t="s">
        <v>545</v>
      </c>
      <c r="I96" s="3">
        <v>6</v>
      </c>
      <c r="J96" s="3" t="s">
        <v>446</v>
      </c>
      <c r="K96" s="3" t="s">
        <v>136</v>
      </c>
      <c r="L96" s="3" t="str">
        <f t="shared" si="2"/>
        <v>6N</v>
      </c>
      <c r="M96" s="3" t="s">
        <v>544</v>
      </c>
      <c r="N96" s="8">
        <v>103.37010037784819</v>
      </c>
      <c r="O96" s="7">
        <f t="shared" si="3"/>
        <v>4.6383157556338857</v>
      </c>
      <c r="P96" s="6">
        <v>1.5648148148148149</v>
      </c>
    </row>
    <row r="97" spans="1:16">
      <c r="A97" s="5">
        <v>12809</v>
      </c>
      <c r="B97" s="12" t="s">
        <v>226</v>
      </c>
      <c r="C97" s="12" t="s">
        <v>248</v>
      </c>
      <c r="D97" s="11" t="s">
        <v>224</v>
      </c>
      <c r="E97" s="10">
        <v>41506</v>
      </c>
      <c r="F97" s="9">
        <v>40.269329999999997</v>
      </c>
      <c r="G97" s="9">
        <v>-106.88115999999999</v>
      </c>
      <c r="H97" s="5" t="s">
        <v>543</v>
      </c>
      <c r="I97" s="3">
        <v>6</v>
      </c>
      <c r="J97" s="3" t="s">
        <v>446</v>
      </c>
      <c r="K97" s="3" t="s">
        <v>136</v>
      </c>
      <c r="L97" s="3" t="str">
        <f t="shared" si="2"/>
        <v>6N</v>
      </c>
      <c r="M97" s="3" t="s">
        <v>542</v>
      </c>
      <c r="N97" s="8">
        <v>106.75928399679405</v>
      </c>
      <c r="O97" s="7">
        <f t="shared" si="3"/>
        <v>4.6705766178521069</v>
      </c>
      <c r="P97" s="6">
        <v>1.5943396226415096</v>
      </c>
    </row>
    <row r="98" spans="1:16">
      <c r="A98" s="5">
        <v>12809</v>
      </c>
      <c r="B98" s="12" t="s">
        <v>226</v>
      </c>
      <c r="C98" s="12" t="s">
        <v>248</v>
      </c>
      <c r="D98" s="11" t="s">
        <v>224</v>
      </c>
      <c r="E98" s="10">
        <v>41506</v>
      </c>
      <c r="F98" s="9">
        <v>40.269329999999997</v>
      </c>
      <c r="G98" s="9">
        <v>-106.88115999999999</v>
      </c>
      <c r="H98" s="5" t="s">
        <v>541</v>
      </c>
      <c r="I98" s="3">
        <v>6</v>
      </c>
      <c r="J98" s="3" t="s">
        <v>446</v>
      </c>
      <c r="K98" s="3" t="s">
        <v>136</v>
      </c>
      <c r="L98" s="3" t="str">
        <f t="shared" si="2"/>
        <v>6N</v>
      </c>
      <c r="M98" s="3" t="s">
        <v>540</v>
      </c>
      <c r="N98" s="8">
        <v>99.980916758902353</v>
      </c>
      <c r="O98" s="7">
        <f t="shared" si="3"/>
        <v>4.6049793353662931</v>
      </c>
      <c r="P98" s="6">
        <v>1.5784313725490198</v>
      </c>
    </row>
    <row r="99" spans="1:16">
      <c r="A99" s="5">
        <v>12811</v>
      </c>
      <c r="B99" s="12" t="s">
        <v>226</v>
      </c>
      <c r="C99" s="12" t="s">
        <v>237</v>
      </c>
      <c r="D99" s="11" t="s">
        <v>224</v>
      </c>
      <c r="E99" s="10">
        <v>41506</v>
      </c>
      <c r="F99" s="9">
        <v>40.398890000000002</v>
      </c>
      <c r="G99" s="9">
        <v>-106.83417</v>
      </c>
      <c r="H99" s="5" t="s">
        <v>539</v>
      </c>
      <c r="I99" s="3">
        <v>7</v>
      </c>
      <c r="J99" s="3" t="s">
        <v>446</v>
      </c>
      <c r="K99" s="3" t="s">
        <v>136</v>
      </c>
      <c r="L99" s="3" t="str">
        <f t="shared" si="2"/>
        <v>7N</v>
      </c>
      <c r="M99" s="3" t="s">
        <v>538</v>
      </c>
      <c r="N99" s="8">
        <v>9.489714133048361</v>
      </c>
      <c r="O99" s="7">
        <f t="shared" si="3"/>
        <v>2.250208489201678</v>
      </c>
      <c r="P99" s="6">
        <v>1.4179104477611943</v>
      </c>
    </row>
    <row r="100" spans="1:16">
      <c r="A100" s="5">
        <v>12811</v>
      </c>
      <c r="B100" s="12" t="s">
        <v>226</v>
      </c>
      <c r="C100" s="12" t="s">
        <v>237</v>
      </c>
      <c r="D100" s="11" t="s">
        <v>224</v>
      </c>
      <c r="E100" s="10">
        <v>41506</v>
      </c>
      <c r="F100" s="9">
        <v>40.398890000000002</v>
      </c>
      <c r="G100" s="9">
        <v>-106.83417</v>
      </c>
      <c r="H100" s="5" t="s">
        <v>537</v>
      </c>
      <c r="I100" s="3">
        <v>7</v>
      </c>
      <c r="J100" s="3" t="s">
        <v>446</v>
      </c>
      <c r="K100" s="3" t="s">
        <v>136</v>
      </c>
      <c r="L100" s="3" t="str">
        <f t="shared" si="2"/>
        <v>7N</v>
      </c>
      <c r="M100" s="3" t="s">
        <v>536</v>
      </c>
      <c r="N100" s="8">
        <v>208.43479256516932</v>
      </c>
      <c r="O100" s="7">
        <f t="shared" si="3"/>
        <v>5.3396262468329914</v>
      </c>
      <c r="P100" s="6">
        <v>1.6059113300492613</v>
      </c>
    </row>
    <row r="101" spans="1:16">
      <c r="A101" s="5">
        <v>12811</v>
      </c>
      <c r="B101" s="12" t="s">
        <v>226</v>
      </c>
      <c r="C101" s="12" t="s">
        <v>237</v>
      </c>
      <c r="D101" s="11" t="s">
        <v>224</v>
      </c>
      <c r="E101" s="10">
        <v>41506</v>
      </c>
      <c r="F101" s="9">
        <v>40.398890000000002</v>
      </c>
      <c r="G101" s="9">
        <v>-106.83417</v>
      </c>
      <c r="H101" s="5" t="s">
        <v>535</v>
      </c>
      <c r="I101" s="3">
        <v>7</v>
      </c>
      <c r="J101" s="3" t="s">
        <v>446</v>
      </c>
      <c r="K101" s="3" t="s">
        <v>136</v>
      </c>
      <c r="L101" s="3" t="str">
        <f t="shared" si="2"/>
        <v>7N</v>
      </c>
      <c r="M101" s="3" t="s">
        <v>534</v>
      </c>
      <c r="N101" s="8">
        <v>5.0837754284187602</v>
      </c>
      <c r="O101" s="7">
        <f t="shared" si="3"/>
        <v>1.626054180128683</v>
      </c>
      <c r="P101" s="6">
        <v>1.333333333333333</v>
      </c>
    </row>
    <row r="102" spans="1:16">
      <c r="A102" s="5">
        <v>12811</v>
      </c>
      <c r="B102" s="12" t="s">
        <v>226</v>
      </c>
      <c r="C102" s="12" t="s">
        <v>237</v>
      </c>
      <c r="D102" s="11" t="s">
        <v>224</v>
      </c>
      <c r="E102" s="10">
        <v>41506</v>
      </c>
      <c r="F102" s="9">
        <v>40.398890000000002</v>
      </c>
      <c r="G102" s="9">
        <v>-106.83417</v>
      </c>
      <c r="H102" s="5" t="s">
        <v>533</v>
      </c>
      <c r="I102" s="3">
        <v>7</v>
      </c>
      <c r="J102" s="3" t="s">
        <v>446</v>
      </c>
      <c r="K102" s="3" t="s">
        <v>136</v>
      </c>
      <c r="L102" s="3" t="str">
        <f t="shared" si="2"/>
        <v>7N</v>
      </c>
      <c r="M102" s="3" t="s">
        <v>532</v>
      </c>
      <c r="N102" s="8">
        <v>310.11030113354451</v>
      </c>
      <c r="O102" s="7">
        <f t="shared" si="3"/>
        <v>5.7369280443019948</v>
      </c>
      <c r="P102" s="6">
        <v>1.6224489795918366</v>
      </c>
    </row>
    <row r="103" spans="1:16">
      <c r="A103" s="5">
        <v>12811</v>
      </c>
      <c r="B103" s="12" t="s">
        <v>226</v>
      </c>
      <c r="C103" s="12" t="s">
        <v>237</v>
      </c>
      <c r="D103" s="11" t="s">
        <v>224</v>
      </c>
      <c r="E103" s="10">
        <v>41506</v>
      </c>
      <c r="F103" s="9">
        <v>40.398890000000002</v>
      </c>
      <c r="G103" s="9">
        <v>-106.83417</v>
      </c>
      <c r="H103" s="5" t="s">
        <v>531</v>
      </c>
      <c r="I103" s="3">
        <v>7</v>
      </c>
      <c r="J103" s="3" t="s">
        <v>446</v>
      </c>
      <c r="K103" s="3" t="s">
        <v>136</v>
      </c>
      <c r="L103" s="3" t="str">
        <f t="shared" si="2"/>
        <v>7N</v>
      </c>
      <c r="M103" s="3" t="s">
        <v>530</v>
      </c>
      <c r="N103" s="8">
        <v>47.448570665241782</v>
      </c>
      <c r="O103" s="7">
        <f t="shared" si="3"/>
        <v>3.8596464016357777</v>
      </c>
      <c r="P103" s="6">
        <v>1.6511627906976745</v>
      </c>
    </row>
    <row r="104" spans="1:16">
      <c r="A104" s="5" t="s">
        <v>88</v>
      </c>
      <c r="B104" s="12" t="s">
        <v>226</v>
      </c>
      <c r="C104" s="12" t="s">
        <v>225</v>
      </c>
      <c r="D104" s="11" t="s">
        <v>224</v>
      </c>
      <c r="E104" s="10">
        <v>41506</v>
      </c>
      <c r="F104" s="13">
        <v>40.491508000000003</v>
      </c>
      <c r="G104" s="13">
        <v>-106.94801</v>
      </c>
      <c r="H104" s="5" t="s">
        <v>529</v>
      </c>
      <c r="I104" s="3">
        <v>8</v>
      </c>
      <c r="J104" s="3" t="s">
        <v>446</v>
      </c>
      <c r="K104" s="3" t="s">
        <v>136</v>
      </c>
      <c r="L104" s="3" t="str">
        <f t="shared" si="2"/>
        <v>8N</v>
      </c>
      <c r="M104" s="3" t="s">
        <v>528</v>
      </c>
      <c r="N104" s="8">
        <v>321.97244379985489</v>
      </c>
      <c r="O104" s="7">
        <f t="shared" si="3"/>
        <v>5.7744659636210596</v>
      </c>
      <c r="P104" s="6">
        <v>1.4387990762124709</v>
      </c>
    </row>
    <row r="105" spans="1:16">
      <c r="A105" s="5" t="s">
        <v>88</v>
      </c>
      <c r="B105" s="12" t="s">
        <v>226</v>
      </c>
      <c r="C105" s="12" t="s">
        <v>225</v>
      </c>
      <c r="D105" s="11" t="s">
        <v>224</v>
      </c>
      <c r="E105" s="10">
        <v>41506</v>
      </c>
      <c r="F105" s="13">
        <v>40.491508000000003</v>
      </c>
      <c r="G105" s="13">
        <v>-106.94801</v>
      </c>
      <c r="H105" s="5" t="s">
        <v>527</v>
      </c>
      <c r="I105" s="3">
        <v>8</v>
      </c>
      <c r="J105" s="3" t="s">
        <v>446</v>
      </c>
      <c r="K105" s="3" t="s">
        <v>136</v>
      </c>
      <c r="L105" s="3" t="str">
        <f t="shared" si="2"/>
        <v>8N</v>
      </c>
      <c r="M105" s="3" t="s">
        <v>526</v>
      </c>
      <c r="N105" s="8">
        <v>152.51326285256286</v>
      </c>
      <c r="O105" s="7">
        <f t="shared" si="3"/>
        <v>5.0272515617908384</v>
      </c>
      <c r="P105" s="6">
        <v>1.5806451612903225</v>
      </c>
    </row>
    <row r="106" spans="1:16">
      <c r="A106" s="5" t="s">
        <v>88</v>
      </c>
      <c r="B106" s="12" t="s">
        <v>226</v>
      </c>
      <c r="C106" s="12" t="s">
        <v>225</v>
      </c>
      <c r="D106" s="11" t="s">
        <v>224</v>
      </c>
      <c r="E106" s="10">
        <v>41506</v>
      </c>
      <c r="F106" s="13">
        <v>40.491508000000003</v>
      </c>
      <c r="G106" s="13">
        <v>-106.94801</v>
      </c>
      <c r="H106" s="5" t="s">
        <v>525</v>
      </c>
      <c r="I106" s="3">
        <v>8</v>
      </c>
      <c r="J106" s="3" t="s">
        <v>446</v>
      </c>
      <c r="K106" s="3" t="s">
        <v>136</v>
      </c>
      <c r="L106" s="3" t="str">
        <f t="shared" si="2"/>
        <v>8N</v>
      </c>
      <c r="M106" s="3" t="s">
        <v>524</v>
      </c>
      <c r="N106" s="8">
        <v>227.07530246937142</v>
      </c>
      <c r="O106" s="7">
        <f t="shared" si="3"/>
        <v>5.4252816914114854</v>
      </c>
      <c r="P106" s="6">
        <v>1.5173745173745175</v>
      </c>
    </row>
    <row r="107" spans="1:16">
      <c r="A107" s="5" t="s">
        <v>88</v>
      </c>
      <c r="B107" s="12" t="s">
        <v>226</v>
      </c>
      <c r="C107" s="12" t="s">
        <v>225</v>
      </c>
      <c r="D107" s="11" t="s">
        <v>224</v>
      </c>
      <c r="E107" s="10">
        <v>41506</v>
      </c>
      <c r="F107" s="13">
        <v>40.491508000000003</v>
      </c>
      <c r="G107" s="13">
        <v>-106.94801</v>
      </c>
      <c r="H107" s="5" t="s">
        <v>523</v>
      </c>
      <c r="I107" s="3">
        <v>8</v>
      </c>
      <c r="J107" s="3" t="s">
        <v>446</v>
      </c>
      <c r="K107" s="3" t="s">
        <v>136</v>
      </c>
      <c r="L107" s="3" t="str">
        <f t="shared" si="2"/>
        <v>8N</v>
      </c>
      <c r="M107" s="3" t="s">
        <v>522</v>
      </c>
      <c r="N107" s="8">
        <v>169.45918094729208</v>
      </c>
      <c r="O107" s="7">
        <f t="shared" si="3"/>
        <v>5.1326120774486652</v>
      </c>
      <c r="P107" s="6">
        <v>1.45662100456621</v>
      </c>
    </row>
    <row r="108" spans="1:16">
      <c r="A108" s="5" t="s">
        <v>88</v>
      </c>
      <c r="B108" s="12" t="s">
        <v>226</v>
      </c>
      <c r="C108" s="12" t="s">
        <v>225</v>
      </c>
      <c r="D108" s="11" t="s">
        <v>224</v>
      </c>
      <c r="E108" s="10">
        <v>41506</v>
      </c>
      <c r="F108" s="13">
        <v>40.491508000000003</v>
      </c>
      <c r="G108" s="13">
        <v>-106.94801</v>
      </c>
      <c r="H108" s="5" t="s">
        <v>521</v>
      </c>
      <c r="I108" s="3">
        <v>8</v>
      </c>
      <c r="J108" s="3" t="s">
        <v>446</v>
      </c>
      <c r="K108" s="3" t="s">
        <v>136</v>
      </c>
      <c r="L108" s="3" t="str">
        <f t="shared" si="2"/>
        <v>8N</v>
      </c>
      <c r="M108" s="3" t="s">
        <v>520</v>
      </c>
      <c r="N108" s="8">
        <v>172.84836456623796</v>
      </c>
      <c r="O108" s="7">
        <f t="shared" si="3"/>
        <v>5.152414704744845</v>
      </c>
      <c r="P108" s="6">
        <v>1.5074626865671643</v>
      </c>
    </row>
    <row r="109" spans="1:16">
      <c r="A109" s="5" t="s">
        <v>89</v>
      </c>
      <c r="B109" s="12" t="s">
        <v>200</v>
      </c>
      <c r="C109" s="12" t="s">
        <v>163</v>
      </c>
      <c r="D109" s="11" t="s">
        <v>198</v>
      </c>
      <c r="E109" s="10">
        <v>41507</v>
      </c>
      <c r="F109" s="14">
        <v>39.640194000000001</v>
      </c>
      <c r="G109" s="14">
        <v>-106.399546</v>
      </c>
      <c r="H109" s="5" t="s">
        <v>519</v>
      </c>
      <c r="I109" s="3">
        <v>9</v>
      </c>
      <c r="J109" s="3" t="s">
        <v>446</v>
      </c>
      <c r="K109" s="3" t="s">
        <v>136</v>
      </c>
      <c r="L109" s="3" t="str">
        <f t="shared" si="2"/>
        <v>9N</v>
      </c>
      <c r="M109" s="3" t="s">
        <v>518</v>
      </c>
      <c r="N109" s="8">
        <v>21.690775161253388</v>
      </c>
      <c r="O109" s="7">
        <f t="shared" si="3"/>
        <v>3.0768870623861453</v>
      </c>
      <c r="P109" s="6">
        <v>1.4383561643835616</v>
      </c>
    </row>
    <row r="110" spans="1:16">
      <c r="A110" s="5" t="s">
        <v>89</v>
      </c>
      <c r="B110" s="12" t="s">
        <v>200</v>
      </c>
      <c r="C110" s="12" t="s">
        <v>163</v>
      </c>
      <c r="D110" s="11" t="s">
        <v>198</v>
      </c>
      <c r="E110" s="10">
        <v>41507</v>
      </c>
      <c r="F110" s="14">
        <v>39.640194000000001</v>
      </c>
      <c r="G110" s="14">
        <v>-106.399546</v>
      </c>
      <c r="H110" s="5" t="s">
        <v>517</v>
      </c>
      <c r="I110" s="3">
        <v>9</v>
      </c>
      <c r="J110" s="3" t="s">
        <v>446</v>
      </c>
      <c r="K110" s="3" t="s">
        <v>136</v>
      </c>
      <c r="L110" s="3" t="str">
        <f t="shared" si="2"/>
        <v>9N</v>
      </c>
      <c r="M110" s="3" t="s">
        <v>516</v>
      </c>
      <c r="N110" s="8">
        <v>12.539979390099617</v>
      </c>
      <c r="O110" s="7">
        <f t="shared" si="3"/>
        <v>2.5289218916706981</v>
      </c>
      <c r="P110" s="6">
        <v>1.2936507936507937</v>
      </c>
    </row>
    <row r="111" spans="1:16">
      <c r="A111" s="5" t="s">
        <v>89</v>
      </c>
      <c r="B111" s="12" t="s">
        <v>200</v>
      </c>
      <c r="C111" s="12" t="s">
        <v>163</v>
      </c>
      <c r="D111" s="11" t="s">
        <v>198</v>
      </c>
      <c r="E111" s="10">
        <v>41507</v>
      </c>
      <c r="F111" s="14">
        <v>39.640194000000001</v>
      </c>
      <c r="G111" s="14">
        <v>-106.399546</v>
      </c>
      <c r="H111" s="5" t="s">
        <v>515</v>
      </c>
      <c r="I111" s="3">
        <v>9</v>
      </c>
      <c r="J111" s="3" t="s">
        <v>446</v>
      </c>
      <c r="K111" s="3" t="s">
        <v>136</v>
      </c>
      <c r="L111" s="3" t="str">
        <f t="shared" si="2"/>
        <v>9N</v>
      </c>
      <c r="M111" s="3" t="s">
        <v>514</v>
      </c>
      <c r="N111" s="8">
        <v>24.063203694515476</v>
      </c>
      <c r="O111" s="7">
        <f t="shared" si="3"/>
        <v>3.1806838560677888</v>
      </c>
      <c r="P111" s="6">
        <v>1.5</v>
      </c>
    </row>
    <row r="112" spans="1:16">
      <c r="A112" s="5" t="s">
        <v>89</v>
      </c>
      <c r="B112" s="12" t="s">
        <v>200</v>
      </c>
      <c r="C112" s="12" t="s">
        <v>163</v>
      </c>
      <c r="D112" s="11" t="s">
        <v>198</v>
      </c>
      <c r="E112" s="10">
        <v>41507</v>
      </c>
      <c r="F112" s="14">
        <v>39.640194000000001</v>
      </c>
      <c r="G112" s="14">
        <v>-106.399546</v>
      </c>
      <c r="H112" s="5" t="s">
        <v>513</v>
      </c>
      <c r="I112" s="3">
        <v>9</v>
      </c>
      <c r="J112" s="3" t="s">
        <v>446</v>
      </c>
      <c r="K112" s="3" t="s">
        <v>136</v>
      </c>
      <c r="L112" s="3" t="str">
        <f t="shared" si="2"/>
        <v>9N</v>
      </c>
      <c r="M112" s="3" t="s">
        <v>512</v>
      </c>
      <c r="N112" s="8">
        <v>22.029693523147973</v>
      </c>
      <c r="O112" s="7">
        <f t="shared" si="3"/>
        <v>3.0923912489221106</v>
      </c>
      <c r="P112" s="6">
        <v>1.4482758620689655</v>
      </c>
    </row>
    <row r="113" spans="1:16">
      <c r="A113" s="5" t="s">
        <v>89</v>
      </c>
      <c r="B113" s="12" t="s">
        <v>200</v>
      </c>
      <c r="C113" s="12" t="s">
        <v>163</v>
      </c>
      <c r="D113" s="11" t="s">
        <v>198</v>
      </c>
      <c r="E113" s="10">
        <v>41507</v>
      </c>
      <c r="F113" s="14">
        <v>39.640194000000001</v>
      </c>
      <c r="G113" s="14">
        <v>-106.399546</v>
      </c>
      <c r="H113" s="5" t="s">
        <v>511</v>
      </c>
      <c r="I113" s="3">
        <v>9</v>
      </c>
      <c r="J113" s="3" t="s">
        <v>446</v>
      </c>
      <c r="K113" s="3" t="s">
        <v>136</v>
      </c>
      <c r="L113" s="3" t="str">
        <f t="shared" si="2"/>
        <v>9N</v>
      </c>
      <c r="M113" s="3" t="s">
        <v>510</v>
      </c>
      <c r="N113" s="8">
        <v>21.690775161253388</v>
      </c>
      <c r="O113" s="7">
        <f t="shared" si="3"/>
        <v>3.0768870623861453</v>
      </c>
      <c r="P113" s="6">
        <v>1.4413793103448276</v>
      </c>
    </row>
    <row r="114" spans="1:16">
      <c r="A114" s="5" t="s">
        <v>90</v>
      </c>
      <c r="B114" s="12" t="s">
        <v>200</v>
      </c>
      <c r="C114" s="12" t="s">
        <v>211</v>
      </c>
      <c r="D114" s="11" t="s">
        <v>198</v>
      </c>
      <c r="E114" s="10">
        <v>41507</v>
      </c>
      <c r="F114" s="9">
        <v>39.640970000000003</v>
      </c>
      <c r="G114" s="9">
        <v>-106.39436000000001</v>
      </c>
      <c r="H114" s="5" t="s">
        <v>509</v>
      </c>
      <c r="I114" s="3">
        <v>10</v>
      </c>
      <c r="J114" s="3" t="s">
        <v>446</v>
      </c>
      <c r="K114" s="3" t="s">
        <v>136</v>
      </c>
      <c r="L114" s="3" t="str">
        <f t="shared" si="2"/>
        <v>10N</v>
      </c>
      <c r="M114" s="3" t="s">
        <v>508</v>
      </c>
      <c r="N114" s="8">
        <v>42.025876874928436</v>
      </c>
      <c r="O114" s="7">
        <f t="shared" si="3"/>
        <v>3.7382855446315104</v>
      </c>
      <c r="P114" s="6">
        <v>1.5344827586206897</v>
      </c>
    </row>
    <row r="115" spans="1:16">
      <c r="A115" s="5" t="s">
        <v>90</v>
      </c>
      <c r="B115" s="12" t="s">
        <v>200</v>
      </c>
      <c r="C115" s="12" t="s">
        <v>211</v>
      </c>
      <c r="D115" s="11" t="s">
        <v>198</v>
      </c>
      <c r="E115" s="10">
        <v>41507</v>
      </c>
      <c r="F115" s="9">
        <v>39.640970000000003</v>
      </c>
      <c r="G115" s="9">
        <v>-106.39436000000001</v>
      </c>
      <c r="H115" s="5" t="s">
        <v>507</v>
      </c>
      <c r="I115" s="3">
        <v>10</v>
      </c>
      <c r="J115" s="3" t="s">
        <v>446</v>
      </c>
      <c r="K115" s="3" t="s">
        <v>136</v>
      </c>
      <c r="L115" s="3" t="str">
        <f t="shared" si="2"/>
        <v>10N</v>
      </c>
      <c r="M115" s="3" t="s">
        <v>506</v>
      </c>
      <c r="N115" s="8">
        <v>164.37540551887332</v>
      </c>
      <c r="O115" s="7">
        <f t="shared" si="3"/>
        <v>5.1021528699639562</v>
      </c>
      <c r="P115" s="6">
        <v>1.4898989898989901</v>
      </c>
    </row>
    <row r="116" spans="1:16">
      <c r="A116" s="5" t="s">
        <v>90</v>
      </c>
      <c r="B116" s="12" t="s">
        <v>200</v>
      </c>
      <c r="C116" s="12" t="s">
        <v>211</v>
      </c>
      <c r="D116" s="11" t="s">
        <v>198</v>
      </c>
      <c r="E116" s="10">
        <v>41507</v>
      </c>
      <c r="F116" s="9">
        <v>39.640970000000003</v>
      </c>
      <c r="G116" s="9">
        <v>-106.39436000000001</v>
      </c>
      <c r="H116" s="5" t="s">
        <v>507</v>
      </c>
      <c r="I116" s="3">
        <v>10</v>
      </c>
      <c r="J116" s="3" t="s">
        <v>446</v>
      </c>
      <c r="K116" s="3" t="s">
        <v>136</v>
      </c>
      <c r="L116" s="3" t="str">
        <f t="shared" si="2"/>
        <v>10N</v>
      </c>
      <c r="M116" s="3" t="s">
        <v>506</v>
      </c>
      <c r="N116" s="8">
        <v>35.24750963703675</v>
      </c>
      <c r="O116" s="7">
        <f t="shared" si="3"/>
        <v>3.5623948781678458</v>
      </c>
      <c r="P116" s="6">
        <v>1.1688311688311688</v>
      </c>
    </row>
    <row r="117" spans="1:16">
      <c r="A117" s="5">
        <v>12555</v>
      </c>
      <c r="B117" s="12" t="s">
        <v>200</v>
      </c>
      <c r="C117" s="12" t="s">
        <v>199</v>
      </c>
      <c r="D117" s="11" t="s">
        <v>198</v>
      </c>
      <c r="E117" s="10">
        <v>41507</v>
      </c>
      <c r="F117" s="9">
        <v>39.641669999999998</v>
      </c>
      <c r="G117" s="9">
        <v>-106.30667</v>
      </c>
      <c r="H117" s="5" t="s">
        <v>505</v>
      </c>
      <c r="I117" s="3">
        <v>11</v>
      </c>
      <c r="J117" s="3" t="s">
        <v>446</v>
      </c>
      <c r="K117" s="3" t="s">
        <v>136</v>
      </c>
      <c r="L117" s="3" t="str">
        <f t="shared" si="2"/>
        <v>11N</v>
      </c>
      <c r="M117" s="3" t="s">
        <v>504</v>
      </c>
      <c r="N117" s="8">
        <v>19.487805808938589</v>
      </c>
      <c r="O117" s="7">
        <f t="shared" si="3"/>
        <v>2.9697889268297781</v>
      </c>
      <c r="P117" s="6">
        <v>1.1693667157584684</v>
      </c>
    </row>
    <row r="118" spans="1:16">
      <c r="A118" s="5">
        <v>12555</v>
      </c>
      <c r="B118" s="12" t="s">
        <v>200</v>
      </c>
      <c r="C118" s="12" t="s">
        <v>199</v>
      </c>
      <c r="D118" s="11" t="s">
        <v>198</v>
      </c>
      <c r="E118" s="10">
        <v>41507</v>
      </c>
      <c r="F118" s="9">
        <v>39.641669999999998</v>
      </c>
      <c r="G118" s="9">
        <v>-106.30667</v>
      </c>
      <c r="H118" s="5" t="s">
        <v>503</v>
      </c>
      <c r="I118" s="3">
        <v>11</v>
      </c>
      <c r="J118" s="3" t="s">
        <v>446</v>
      </c>
      <c r="K118" s="3" t="s">
        <v>136</v>
      </c>
      <c r="L118" s="3" t="str">
        <f t="shared" si="2"/>
        <v>11N</v>
      </c>
      <c r="M118" s="3" t="s">
        <v>502</v>
      </c>
      <c r="N118" s="8">
        <v>25.418877142093816</v>
      </c>
      <c r="O118" s="7">
        <f t="shared" si="3"/>
        <v>3.2354920925627839</v>
      </c>
      <c r="P118" s="6">
        <v>1.267857142857143</v>
      </c>
    </row>
    <row r="119" spans="1:16">
      <c r="A119" s="5">
        <v>12555</v>
      </c>
      <c r="B119" s="12" t="s">
        <v>200</v>
      </c>
      <c r="C119" s="12" t="s">
        <v>199</v>
      </c>
      <c r="D119" s="11" t="s">
        <v>198</v>
      </c>
      <c r="E119" s="10">
        <v>41507</v>
      </c>
      <c r="F119" s="9">
        <v>39.641669999999998</v>
      </c>
      <c r="G119" s="9">
        <v>-106.30667</v>
      </c>
      <c r="H119" s="5" t="s">
        <v>501</v>
      </c>
      <c r="I119" s="3">
        <v>11</v>
      </c>
      <c r="J119" s="3" t="s">
        <v>446</v>
      </c>
      <c r="K119" s="3" t="s">
        <v>136</v>
      </c>
      <c r="L119" s="3" t="str">
        <f t="shared" si="2"/>
        <v>11N</v>
      </c>
      <c r="M119" s="3" t="s">
        <v>500</v>
      </c>
      <c r="N119" s="8">
        <v>30.502652570512563</v>
      </c>
      <c r="O119" s="7">
        <f t="shared" si="3"/>
        <v>3.4178136493567379</v>
      </c>
      <c r="P119" s="6">
        <v>1.338345864661654</v>
      </c>
    </row>
    <row r="120" spans="1:16">
      <c r="A120" s="5">
        <v>12555</v>
      </c>
      <c r="B120" s="12" t="s">
        <v>200</v>
      </c>
      <c r="C120" s="12" t="s">
        <v>199</v>
      </c>
      <c r="D120" s="11" t="s">
        <v>198</v>
      </c>
      <c r="E120" s="10">
        <v>41507</v>
      </c>
      <c r="F120" s="9">
        <v>39.641669999999998</v>
      </c>
      <c r="G120" s="9">
        <v>-106.30667</v>
      </c>
      <c r="H120" s="5" t="s">
        <v>499</v>
      </c>
      <c r="I120" s="3">
        <v>11</v>
      </c>
      <c r="J120" s="3" t="s">
        <v>446</v>
      </c>
      <c r="K120" s="3" t="s">
        <v>136</v>
      </c>
      <c r="L120" s="3" t="str">
        <f t="shared" si="2"/>
        <v>11N</v>
      </c>
      <c r="M120" s="3" t="s">
        <v>498</v>
      </c>
      <c r="N120" s="8">
        <v>19.657264989885881</v>
      </c>
      <c r="O120" s="7">
        <f t="shared" si="3"/>
        <v>2.9784469895728929</v>
      </c>
      <c r="P120" s="6">
        <v>1.1952861952861953</v>
      </c>
    </row>
    <row r="121" spans="1:16">
      <c r="A121" s="5">
        <v>12555</v>
      </c>
      <c r="B121" s="12" t="s">
        <v>200</v>
      </c>
      <c r="C121" s="12" t="s">
        <v>199</v>
      </c>
      <c r="D121" s="11" t="s">
        <v>198</v>
      </c>
      <c r="E121" s="10">
        <v>41507</v>
      </c>
      <c r="F121" s="9">
        <v>39.641669999999998</v>
      </c>
      <c r="G121" s="9">
        <v>-106.30667</v>
      </c>
      <c r="H121" s="5" t="s">
        <v>497</v>
      </c>
      <c r="I121" s="3">
        <v>11</v>
      </c>
      <c r="J121" s="3" t="s">
        <v>446</v>
      </c>
      <c r="K121" s="3" t="s">
        <v>136</v>
      </c>
      <c r="L121" s="3" t="str">
        <f t="shared" si="2"/>
        <v>11N</v>
      </c>
      <c r="M121" s="3" t="s">
        <v>496</v>
      </c>
      <c r="N121" s="8">
        <v>28.808060761039645</v>
      </c>
      <c r="O121" s="7">
        <f t="shared" si="3"/>
        <v>3.3606552355167896</v>
      </c>
      <c r="P121" s="6">
        <v>1.3219696969696968</v>
      </c>
    </row>
    <row r="122" spans="1:16" ht="17.25">
      <c r="A122" s="5" t="s">
        <v>91</v>
      </c>
      <c r="B122" s="12" t="s">
        <v>176</v>
      </c>
      <c r="C122" s="12" t="s">
        <v>187</v>
      </c>
      <c r="D122" s="11" t="s">
        <v>174</v>
      </c>
      <c r="E122" s="10">
        <v>41508</v>
      </c>
      <c r="F122" s="9">
        <v>39.148200000000003</v>
      </c>
      <c r="G122" s="9">
        <v>-106.78279999999999</v>
      </c>
      <c r="H122" s="5" t="s">
        <v>495</v>
      </c>
      <c r="I122" s="3">
        <v>12</v>
      </c>
      <c r="J122" s="3" t="s">
        <v>446</v>
      </c>
      <c r="K122" s="3" t="s">
        <v>136</v>
      </c>
      <c r="L122" s="3" t="str">
        <f t="shared" si="2"/>
        <v>12N</v>
      </c>
      <c r="M122" s="3" t="s">
        <v>494</v>
      </c>
      <c r="N122" s="8">
        <v>18.301591542307541</v>
      </c>
      <c r="O122" s="7">
        <f t="shared" si="3"/>
        <v>2.9069880255907474</v>
      </c>
      <c r="P122" s="6">
        <v>1.4251968503937007</v>
      </c>
    </row>
    <row r="123" spans="1:16" ht="17.25">
      <c r="A123" s="5" t="s">
        <v>91</v>
      </c>
      <c r="B123" s="12" t="s">
        <v>176</v>
      </c>
      <c r="C123" s="12" t="s">
        <v>187</v>
      </c>
      <c r="D123" s="11" t="s">
        <v>174</v>
      </c>
      <c r="E123" s="10">
        <v>41508</v>
      </c>
      <c r="F123" s="9">
        <v>39.148200000000003</v>
      </c>
      <c r="G123" s="9">
        <v>-106.78279999999999</v>
      </c>
      <c r="H123" s="5" t="s">
        <v>493</v>
      </c>
      <c r="I123" s="3">
        <v>12</v>
      </c>
      <c r="J123" s="3" t="s">
        <v>446</v>
      </c>
      <c r="K123" s="3" t="s">
        <v>136</v>
      </c>
      <c r="L123" s="3" t="str">
        <f t="shared" si="2"/>
        <v>12N</v>
      </c>
      <c r="M123" s="3" t="s">
        <v>492</v>
      </c>
      <c r="N123" s="8">
        <v>36.942101446509668</v>
      </c>
      <c r="O123" s="7">
        <f t="shared" si="3"/>
        <v>3.6093518612556168</v>
      </c>
      <c r="P123" s="6">
        <v>1.4359999999999999</v>
      </c>
    </row>
    <row r="124" spans="1:16" ht="17.25">
      <c r="A124" s="5" t="s">
        <v>91</v>
      </c>
      <c r="B124" s="12" t="s">
        <v>176</v>
      </c>
      <c r="C124" s="12" t="s">
        <v>187</v>
      </c>
      <c r="D124" s="11" t="s">
        <v>174</v>
      </c>
      <c r="E124" s="10">
        <v>41508</v>
      </c>
      <c r="F124" s="9">
        <v>39.148200000000003</v>
      </c>
      <c r="G124" s="9">
        <v>-106.78279999999999</v>
      </c>
      <c r="H124" s="5" t="s">
        <v>491</v>
      </c>
      <c r="I124" s="3">
        <v>12</v>
      </c>
      <c r="J124" s="3" t="s">
        <v>446</v>
      </c>
      <c r="K124" s="3" t="s">
        <v>136</v>
      </c>
      <c r="L124" s="3" t="str">
        <f t="shared" si="2"/>
        <v>12N</v>
      </c>
      <c r="M124" s="3" t="s">
        <v>490</v>
      </c>
      <c r="N124" s="8">
        <v>13.556734475783369</v>
      </c>
      <c r="O124" s="7">
        <f t="shared" si="3"/>
        <v>2.60688343314041</v>
      </c>
      <c r="P124" s="6">
        <v>1.2105263157894737</v>
      </c>
    </row>
    <row r="125" spans="1:16" ht="17.25">
      <c r="A125" s="5" t="s">
        <v>91</v>
      </c>
      <c r="B125" s="12" t="s">
        <v>176</v>
      </c>
      <c r="C125" s="12" t="s">
        <v>187</v>
      </c>
      <c r="D125" s="11" t="s">
        <v>174</v>
      </c>
      <c r="E125" s="10">
        <v>41508</v>
      </c>
      <c r="F125" s="9">
        <v>39.148200000000003</v>
      </c>
      <c r="G125" s="9">
        <v>-106.78279999999999</v>
      </c>
      <c r="H125" s="5" t="s">
        <v>489</v>
      </c>
      <c r="I125" s="3">
        <v>12</v>
      </c>
      <c r="J125" s="3" t="s">
        <v>446</v>
      </c>
      <c r="K125" s="3" t="s">
        <v>136</v>
      </c>
      <c r="L125" s="3" t="str">
        <f t="shared" si="2"/>
        <v>12N</v>
      </c>
      <c r="M125" s="3" t="s">
        <v>488</v>
      </c>
      <c r="N125" s="8">
        <v>20.674020075569633</v>
      </c>
      <c r="O125" s="7">
        <f t="shared" si="3"/>
        <v>3.0288778431997847</v>
      </c>
      <c r="P125" s="6">
        <v>1.3144329896907216</v>
      </c>
    </row>
    <row r="126" spans="1:16" ht="17.25">
      <c r="A126" s="5" t="s">
        <v>91</v>
      </c>
      <c r="B126" s="12" t="s">
        <v>176</v>
      </c>
      <c r="C126" s="12" t="s">
        <v>187</v>
      </c>
      <c r="D126" s="11" t="s">
        <v>174</v>
      </c>
      <c r="E126" s="10">
        <v>41508</v>
      </c>
      <c r="F126" s="9">
        <v>39.148200000000003</v>
      </c>
      <c r="G126" s="9">
        <v>-106.78279999999999</v>
      </c>
      <c r="H126" s="5" t="s">
        <v>487</v>
      </c>
      <c r="I126" s="3">
        <v>12</v>
      </c>
      <c r="J126" s="3" t="s">
        <v>446</v>
      </c>
      <c r="K126" s="3" t="s">
        <v>136</v>
      </c>
      <c r="L126" s="3" t="str">
        <f t="shared" si="2"/>
        <v>12N</v>
      </c>
      <c r="M126" s="3" t="s">
        <v>486</v>
      </c>
      <c r="N126" s="8">
        <v>54.226937903133475</v>
      </c>
      <c r="O126" s="7">
        <f t="shared" si="3"/>
        <v>3.9931777942603004</v>
      </c>
      <c r="P126" s="6">
        <v>1.3855421686746987</v>
      </c>
    </row>
    <row r="127" spans="1:16">
      <c r="A127" s="5" t="s">
        <v>92</v>
      </c>
      <c r="B127" s="12" t="s">
        <v>176</v>
      </c>
      <c r="C127" s="12" t="s">
        <v>175</v>
      </c>
      <c r="D127" s="11" t="s">
        <v>174</v>
      </c>
      <c r="E127" s="10">
        <v>41508</v>
      </c>
      <c r="F127" s="14">
        <v>39.217970000000001</v>
      </c>
      <c r="G127" s="14">
        <v>-106.85463799999999</v>
      </c>
      <c r="H127" s="5" t="s">
        <v>485</v>
      </c>
      <c r="I127" s="3">
        <v>14</v>
      </c>
      <c r="J127" s="3" t="s">
        <v>446</v>
      </c>
      <c r="K127" s="3" t="s">
        <v>136</v>
      </c>
      <c r="L127" s="3" t="str">
        <f t="shared" si="2"/>
        <v>14N</v>
      </c>
      <c r="M127" s="3" t="s">
        <v>484</v>
      </c>
      <c r="N127" s="8">
        <v>28.469142399145067</v>
      </c>
      <c r="O127" s="7">
        <f t="shared" si="3"/>
        <v>3.3488207778697872</v>
      </c>
      <c r="P127" s="6">
        <v>1.401913875598086</v>
      </c>
    </row>
    <row r="128" spans="1:16">
      <c r="A128" s="5" t="s">
        <v>92</v>
      </c>
      <c r="B128" s="12" t="s">
        <v>176</v>
      </c>
      <c r="C128" s="12" t="s">
        <v>175</v>
      </c>
      <c r="D128" s="11" t="s">
        <v>174</v>
      </c>
      <c r="E128" s="10">
        <v>41508</v>
      </c>
      <c r="F128" s="14">
        <v>39.217970000000001</v>
      </c>
      <c r="G128" s="14">
        <v>-106.85463799999999</v>
      </c>
      <c r="H128" s="5" t="s">
        <v>483</v>
      </c>
      <c r="I128" s="3">
        <v>14</v>
      </c>
      <c r="J128" s="3" t="s">
        <v>446</v>
      </c>
      <c r="K128" s="3" t="s">
        <v>136</v>
      </c>
      <c r="L128" s="3" t="str">
        <f t="shared" si="2"/>
        <v>14N</v>
      </c>
      <c r="M128" s="3" t="s">
        <v>482</v>
      </c>
      <c r="N128" s="8">
        <v>27.113468951566738</v>
      </c>
      <c r="O128" s="7">
        <f t="shared" si="3"/>
        <v>3.300030613700355</v>
      </c>
      <c r="P128" s="6">
        <v>1.4123711340206186</v>
      </c>
    </row>
    <row r="129" spans="1:16">
      <c r="A129" s="5" t="s">
        <v>92</v>
      </c>
      <c r="B129" s="12" t="s">
        <v>176</v>
      </c>
      <c r="C129" s="12" t="s">
        <v>175</v>
      </c>
      <c r="D129" s="11" t="s">
        <v>174</v>
      </c>
      <c r="E129" s="10">
        <v>41508</v>
      </c>
      <c r="F129" s="14">
        <v>39.217970000000001</v>
      </c>
      <c r="G129" s="14">
        <v>-106.85463799999999</v>
      </c>
      <c r="H129" s="5" t="s">
        <v>481</v>
      </c>
      <c r="I129" s="3">
        <v>14</v>
      </c>
      <c r="J129" s="3" t="s">
        <v>446</v>
      </c>
      <c r="K129" s="3" t="s">
        <v>136</v>
      </c>
      <c r="L129" s="3" t="str">
        <f t="shared" si="2"/>
        <v>14N</v>
      </c>
      <c r="M129" s="3" t="s">
        <v>480</v>
      </c>
      <c r="N129" s="8">
        <v>42.025876874928436</v>
      </c>
      <c r="O129" s="7">
        <f t="shared" si="3"/>
        <v>3.7382855446315104</v>
      </c>
      <c r="P129" s="6">
        <v>1.5414847161572052</v>
      </c>
    </row>
    <row r="130" spans="1:16">
      <c r="A130" s="5" t="s">
        <v>92</v>
      </c>
      <c r="B130" s="12" t="s">
        <v>176</v>
      </c>
      <c r="C130" s="12" t="s">
        <v>175</v>
      </c>
      <c r="D130" s="11" t="s">
        <v>174</v>
      </c>
      <c r="E130" s="10">
        <v>41508</v>
      </c>
      <c r="F130" s="14">
        <v>39.217970000000001</v>
      </c>
      <c r="G130" s="14">
        <v>-106.85463799999999</v>
      </c>
      <c r="H130" s="5" t="s">
        <v>479</v>
      </c>
      <c r="I130" s="3">
        <v>14</v>
      </c>
      <c r="J130" s="3" t="s">
        <v>446</v>
      </c>
      <c r="K130" s="3" t="s">
        <v>136</v>
      </c>
      <c r="L130" s="3" t="str">
        <f t="shared" ref="L130:L193" si="4">CONCATENATE(I130,J130)</f>
        <v>14N</v>
      </c>
      <c r="M130" s="3" t="s">
        <v>478</v>
      </c>
      <c r="N130" s="8">
        <v>31.858326018090914</v>
      </c>
      <c r="O130" s="7">
        <f t="shared" ref="O130:O193" si="5">LN(N130)</f>
        <v>3.4612987612964776</v>
      </c>
      <c r="P130" s="6">
        <v>1.4747474747474747</v>
      </c>
    </row>
    <row r="131" spans="1:16">
      <c r="A131" s="5" t="s">
        <v>92</v>
      </c>
      <c r="B131" s="12" t="s">
        <v>176</v>
      </c>
      <c r="C131" s="12" t="s">
        <v>175</v>
      </c>
      <c r="D131" s="11" t="s">
        <v>174</v>
      </c>
      <c r="E131" s="10">
        <v>41508</v>
      </c>
      <c r="F131" s="14">
        <v>39.217970000000001</v>
      </c>
      <c r="G131" s="14">
        <v>-106.85463799999999</v>
      </c>
      <c r="H131" s="5" t="s">
        <v>477</v>
      </c>
      <c r="I131" s="3">
        <v>14</v>
      </c>
      <c r="J131" s="3" t="s">
        <v>446</v>
      </c>
      <c r="K131" s="3" t="s">
        <v>136</v>
      </c>
      <c r="L131" s="3" t="str">
        <f t="shared" si="4"/>
        <v>14N</v>
      </c>
      <c r="M131" s="3" t="s">
        <v>476</v>
      </c>
      <c r="N131" s="8">
        <v>29.824815846723396</v>
      </c>
      <c r="O131" s="7">
        <f t="shared" si="5"/>
        <v>3.3953407935046798</v>
      </c>
      <c r="P131" s="6">
        <v>1.4583333333333333</v>
      </c>
    </row>
    <row r="132" spans="1:16">
      <c r="A132" s="5">
        <v>10814</v>
      </c>
      <c r="B132" s="12" t="s">
        <v>141</v>
      </c>
      <c r="C132" s="12" t="s">
        <v>163</v>
      </c>
      <c r="D132" s="11" t="s">
        <v>139</v>
      </c>
      <c r="E132" s="10">
        <v>41509</v>
      </c>
      <c r="F132" s="13">
        <v>37.948208999999999</v>
      </c>
      <c r="G132" s="13">
        <v>-107.877067</v>
      </c>
      <c r="H132" s="5" t="s">
        <v>475</v>
      </c>
      <c r="I132" s="3">
        <v>15</v>
      </c>
      <c r="J132" s="3" t="s">
        <v>446</v>
      </c>
      <c r="K132" s="3" t="s">
        <v>136</v>
      </c>
      <c r="L132" s="3" t="str">
        <f t="shared" si="4"/>
        <v>15N</v>
      </c>
      <c r="M132" s="3" t="s">
        <v>474</v>
      </c>
      <c r="N132" s="8">
        <v>91.507957711537713</v>
      </c>
      <c r="O132" s="7">
        <f t="shared" si="5"/>
        <v>4.5164259380248479</v>
      </c>
      <c r="P132" s="6">
        <v>1.4426229508196722</v>
      </c>
    </row>
    <row r="133" spans="1:16">
      <c r="A133" s="5">
        <v>10814</v>
      </c>
      <c r="B133" s="12" t="s">
        <v>141</v>
      </c>
      <c r="C133" s="12" t="s">
        <v>163</v>
      </c>
      <c r="D133" s="11" t="s">
        <v>139</v>
      </c>
      <c r="E133" s="10">
        <v>41509</v>
      </c>
      <c r="F133" s="13">
        <v>37.948208999999999</v>
      </c>
      <c r="G133" s="13">
        <v>-107.877067</v>
      </c>
      <c r="H133" s="5" t="s">
        <v>473</v>
      </c>
      <c r="I133" s="3">
        <v>15</v>
      </c>
      <c r="J133" s="3" t="s">
        <v>446</v>
      </c>
      <c r="K133" s="3" t="s">
        <v>136</v>
      </c>
      <c r="L133" s="3" t="str">
        <f t="shared" si="4"/>
        <v>15N</v>
      </c>
      <c r="M133" s="3" t="s">
        <v>472</v>
      </c>
      <c r="N133" s="8">
        <v>61.68314186481431</v>
      </c>
      <c r="O133" s="7">
        <f t="shared" si="5"/>
        <v>4.1220106661032689</v>
      </c>
      <c r="P133" s="6">
        <v>1.4044444444444444</v>
      </c>
    </row>
    <row r="134" spans="1:16">
      <c r="A134" s="5">
        <v>10814</v>
      </c>
      <c r="B134" s="12" t="s">
        <v>141</v>
      </c>
      <c r="C134" s="12" t="s">
        <v>163</v>
      </c>
      <c r="D134" s="11" t="s">
        <v>139</v>
      </c>
      <c r="E134" s="10">
        <v>41509</v>
      </c>
      <c r="F134" s="13">
        <v>37.948208999999999</v>
      </c>
      <c r="G134" s="13">
        <v>-107.877067</v>
      </c>
      <c r="H134" s="5" t="s">
        <v>471</v>
      </c>
      <c r="I134" s="3">
        <v>15</v>
      </c>
      <c r="J134" s="3" t="s">
        <v>446</v>
      </c>
      <c r="K134" s="3" t="s">
        <v>136</v>
      </c>
      <c r="L134" s="3" t="str">
        <f t="shared" si="4"/>
        <v>15N</v>
      </c>
      <c r="M134" s="3" t="s">
        <v>470</v>
      </c>
      <c r="N134" s="8">
        <v>81.340406854700205</v>
      </c>
      <c r="O134" s="7">
        <f t="shared" si="5"/>
        <v>4.398642902368465</v>
      </c>
      <c r="P134" s="6">
        <v>1.4363636363636363</v>
      </c>
    </row>
    <row r="135" spans="1:16">
      <c r="A135" s="5">
        <v>10814</v>
      </c>
      <c r="B135" s="12" t="s">
        <v>141</v>
      </c>
      <c r="C135" s="12" t="s">
        <v>163</v>
      </c>
      <c r="D135" s="11" t="s">
        <v>139</v>
      </c>
      <c r="E135" s="10">
        <v>41509</v>
      </c>
      <c r="F135" s="13">
        <v>37.948208999999999</v>
      </c>
      <c r="G135" s="13">
        <v>-107.877067</v>
      </c>
      <c r="H135" s="5" t="s">
        <v>469</v>
      </c>
      <c r="I135" s="3">
        <v>15</v>
      </c>
      <c r="J135" s="3" t="s">
        <v>446</v>
      </c>
      <c r="K135" s="3" t="s">
        <v>136</v>
      </c>
      <c r="L135" s="3" t="str">
        <f t="shared" si="4"/>
        <v>15N</v>
      </c>
      <c r="M135" s="3" t="s">
        <v>468</v>
      </c>
      <c r="N135" s="8">
        <v>65.072325483760181</v>
      </c>
      <c r="O135" s="7">
        <f t="shared" si="5"/>
        <v>4.1754993510542553</v>
      </c>
      <c r="P135" s="6">
        <v>1.4111349036402572</v>
      </c>
    </row>
    <row r="136" spans="1:16">
      <c r="A136" s="5">
        <v>10814</v>
      </c>
      <c r="B136" s="12" t="s">
        <v>141</v>
      </c>
      <c r="C136" s="12" t="s">
        <v>163</v>
      </c>
      <c r="D136" s="11" t="s">
        <v>139</v>
      </c>
      <c r="E136" s="10">
        <v>41509</v>
      </c>
      <c r="F136" s="13">
        <v>37.948208999999999</v>
      </c>
      <c r="G136" s="13">
        <v>-107.877067</v>
      </c>
      <c r="H136" s="5" t="s">
        <v>467</v>
      </c>
      <c r="I136" s="3">
        <v>15</v>
      </c>
      <c r="J136" s="3" t="s">
        <v>446</v>
      </c>
      <c r="K136" s="3" t="s">
        <v>136</v>
      </c>
      <c r="L136" s="3" t="str">
        <f t="shared" si="4"/>
        <v>15N</v>
      </c>
      <c r="M136" s="3" t="s">
        <v>466</v>
      </c>
      <c r="N136" s="8">
        <v>78.96797832143811</v>
      </c>
      <c r="O136" s="7">
        <f t="shared" si="5"/>
        <v>4.369042432592174</v>
      </c>
      <c r="P136" s="6">
        <v>1.4347014925373134</v>
      </c>
    </row>
    <row r="137" spans="1:16">
      <c r="A137" s="5">
        <v>10815</v>
      </c>
      <c r="B137" s="12" t="s">
        <v>141</v>
      </c>
      <c r="C137" s="12" t="s">
        <v>152</v>
      </c>
      <c r="D137" s="11" t="s">
        <v>139</v>
      </c>
      <c r="E137" s="10">
        <v>41509</v>
      </c>
      <c r="F137" s="9">
        <v>37.949719999999999</v>
      </c>
      <c r="G137" s="9">
        <v>-107.86861</v>
      </c>
      <c r="H137" s="5" t="s">
        <v>465</v>
      </c>
      <c r="I137" s="3">
        <v>16</v>
      </c>
      <c r="J137" s="3" t="s">
        <v>446</v>
      </c>
      <c r="K137" s="3" t="s">
        <v>136</v>
      </c>
      <c r="L137" s="3" t="str">
        <f t="shared" si="4"/>
        <v>16N</v>
      </c>
      <c r="M137" s="3" t="s">
        <v>464</v>
      </c>
      <c r="N137" s="8">
        <v>24.063203694515476</v>
      </c>
      <c r="O137" s="7">
        <f t="shared" si="5"/>
        <v>3.1806838560677888</v>
      </c>
      <c r="P137" s="6">
        <v>1.3879781420765027</v>
      </c>
    </row>
    <row r="138" spans="1:16">
      <c r="A138" s="5">
        <v>10815</v>
      </c>
      <c r="B138" s="12" t="s">
        <v>141</v>
      </c>
      <c r="C138" s="12" t="s">
        <v>152</v>
      </c>
      <c r="D138" s="11" t="s">
        <v>139</v>
      </c>
      <c r="E138" s="10">
        <v>41509</v>
      </c>
      <c r="F138" s="9">
        <v>37.949719999999999</v>
      </c>
      <c r="G138" s="9">
        <v>-107.86861</v>
      </c>
      <c r="H138" s="5" t="s">
        <v>463</v>
      </c>
      <c r="I138" s="3">
        <v>16</v>
      </c>
      <c r="J138" s="3" t="s">
        <v>446</v>
      </c>
      <c r="K138" s="3" t="s">
        <v>136</v>
      </c>
      <c r="L138" s="3" t="str">
        <f t="shared" si="4"/>
        <v>16N</v>
      </c>
      <c r="M138" s="3" t="s">
        <v>462</v>
      </c>
      <c r="N138" s="8">
        <v>41.009121789244688</v>
      </c>
      <c r="O138" s="7">
        <f t="shared" si="5"/>
        <v>3.7137945246232147</v>
      </c>
      <c r="P138" s="6">
        <v>1.4548872180451127</v>
      </c>
    </row>
    <row r="139" spans="1:16">
      <c r="A139" s="5">
        <v>10815</v>
      </c>
      <c r="B139" s="12" t="s">
        <v>141</v>
      </c>
      <c r="C139" s="12" t="s">
        <v>152</v>
      </c>
      <c r="D139" s="11" t="s">
        <v>139</v>
      </c>
      <c r="E139" s="10">
        <v>41509</v>
      </c>
      <c r="F139" s="9">
        <v>37.949719999999999</v>
      </c>
      <c r="G139" s="9">
        <v>-107.86861</v>
      </c>
      <c r="H139" s="5" t="s">
        <v>461</v>
      </c>
      <c r="I139" s="3">
        <v>16</v>
      </c>
      <c r="J139" s="3" t="s">
        <v>446</v>
      </c>
      <c r="K139" s="3" t="s">
        <v>136</v>
      </c>
      <c r="L139" s="3" t="str">
        <f t="shared" si="4"/>
        <v>16N</v>
      </c>
      <c r="M139" s="3" t="s">
        <v>460</v>
      </c>
      <c r="N139" s="8">
        <v>35.92534636082592</v>
      </c>
      <c r="O139" s="7">
        <f t="shared" si="5"/>
        <v>3.5814430731385407</v>
      </c>
      <c r="P139" s="6">
        <v>1.4453781512605042</v>
      </c>
    </row>
    <row r="140" spans="1:16">
      <c r="A140" s="5">
        <v>10815</v>
      </c>
      <c r="B140" s="12" t="s">
        <v>141</v>
      </c>
      <c r="C140" s="12" t="s">
        <v>152</v>
      </c>
      <c r="D140" s="11" t="s">
        <v>139</v>
      </c>
      <c r="E140" s="10">
        <v>41509</v>
      </c>
      <c r="F140" s="9">
        <v>37.949719999999999</v>
      </c>
      <c r="G140" s="9">
        <v>-107.86861</v>
      </c>
      <c r="H140" s="5" t="s">
        <v>459</v>
      </c>
      <c r="I140" s="3">
        <v>16</v>
      </c>
      <c r="J140" s="3" t="s">
        <v>446</v>
      </c>
      <c r="K140" s="3" t="s">
        <v>136</v>
      </c>
      <c r="L140" s="3" t="str">
        <f t="shared" si="4"/>
        <v>16N</v>
      </c>
      <c r="M140" s="3" t="s">
        <v>458</v>
      </c>
      <c r="N140" s="8">
        <v>35.92534636082592</v>
      </c>
      <c r="O140" s="7">
        <f t="shared" si="5"/>
        <v>3.5814430731385407</v>
      </c>
      <c r="P140" s="6">
        <v>1.4491525423728813</v>
      </c>
    </row>
    <row r="141" spans="1:16">
      <c r="A141" s="5">
        <v>10815</v>
      </c>
      <c r="B141" s="12" t="s">
        <v>141</v>
      </c>
      <c r="C141" s="12" t="s">
        <v>152</v>
      </c>
      <c r="D141" s="11" t="s">
        <v>139</v>
      </c>
      <c r="E141" s="10">
        <v>41509</v>
      </c>
      <c r="F141" s="9">
        <v>37.949719999999999</v>
      </c>
      <c r="G141" s="9">
        <v>-107.86861</v>
      </c>
      <c r="H141" s="5" t="s">
        <v>457</v>
      </c>
      <c r="I141" s="3">
        <v>16</v>
      </c>
      <c r="J141" s="3" t="s">
        <v>446</v>
      </c>
      <c r="K141" s="3" t="s">
        <v>136</v>
      </c>
      <c r="L141" s="3" t="str">
        <f t="shared" si="4"/>
        <v>16N</v>
      </c>
      <c r="M141" s="3" t="s">
        <v>456</v>
      </c>
      <c r="N141" s="8">
        <v>24.40212205641005</v>
      </c>
      <c r="O141" s="7">
        <f t="shared" si="5"/>
        <v>3.1946700980425282</v>
      </c>
      <c r="P141" s="6">
        <v>1.346153846153846</v>
      </c>
    </row>
    <row r="142" spans="1:16">
      <c r="A142" s="5">
        <v>10818</v>
      </c>
      <c r="B142" s="12" t="s">
        <v>141</v>
      </c>
      <c r="C142" s="12" t="s">
        <v>140</v>
      </c>
      <c r="D142" s="11" t="s">
        <v>139</v>
      </c>
      <c r="E142" s="10">
        <v>41509</v>
      </c>
      <c r="F142" s="9">
        <v>37.931109999999997</v>
      </c>
      <c r="G142" s="9">
        <v>-107.77889</v>
      </c>
      <c r="H142" s="5" t="s">
        <v>455</v>
      </c>
      <c r="I142" s="3">
        <v>17</v>
      </c>
      <c r="J142" s="3" t="s">
        <v>446</v>
      </c>
      <c r="K142" s="3" t="s">
        <v>136</v>
      </c>
      <c r="L142" s="3" t="str">
        <f t="shared" si="4"/>
        <v>17N</v>
      </c>
      <c r="M142" s="3" t="s">
        <v>454</v>
      </c>
      <c r="N142" s="8">
        <v>14.573489561467118</v>
      </c>
      <c r="O142" s="7">
        <f t="shared" si="5"/>
        <v>2.6792040947200357</v>
      </c>
      <c r="P142" s="6">
        <v>1.4134615384615385</v>
      </c>
    </row>
    <row r="143" spans="1:16">
      <c r="A143" s="5">
        <v>10818</v>
      </c>
      <c r="B143" s="12" t="s">
        <v>141</v>
      </c>
      <c r="C143" s="12" t="s">
        <v>140</v>
      </c>
      <c r="D143" s="11" t="s">
        <v>139</v>
      </c>
      <c r="E143" s="10">
        <v>41509</v>
      </c>
      <c r="F143" s="9">
        <v>37.931109999999997</v>
      </c>
      <c r="G143" s="9">
        <v>-107.77889</v>
      </c>
      <c r="H143" s="5" t="s">
        <v>453</v>
      </c>
      <c r="I143" s="3">
        <v>17</v>
      </c>
      <c r="J143" s="3" t="s">
        <v>446</v>
      </c>
      <c r="K143" s="3" t="s">
        <v>136</v>
      </c>
      <c r="L143" s="3" t="str">
        <f t="shared" si="4"/>
        <v>17N</v>
      </c>
      <c r="M143" s="3" t="s">
        <v>452</v>
      </c>
      <c r="N143" s="8">
        <v>14.234571199572539</v>
      </c>
      <c r="O143" s="7">
        <f t="shared" si="5"/>
        <v>2.6556735973098422</v>
      </c>
      <c r="P143" s="6">
        <v>1.3111111111111111</v>
      </c>
    </row>
    <row r="144" spans="1:16">
      <c r="A144" s="5">
        <v>10818</v>
      </c>
      <c r="B144" s="12" t="s">
        <v>141</v>
      </c>
      <c r="C144" s="12" t="s">
        <v>140</v>
      </c>
      <c r="D144" s="11" t="s">
        <v>139</v>
      </c>
      <c r="E144" s="10">
        <v>41509</v>
      </c>
      <c r="F144" s="9">
        <v>37.931109999999997</v>
      </c>
      <c r="G144" s="9">
        <v>-107.77889</v>
      </c>
      <c r="H144" s="5" t="s">
        <v>451</v>
      </c>
      <c r="I144" s="3">
        <v>17</v>
      </c>
      <c r="J144" s="3" t="s">
        <v>446</v>
      </c>
      <c r="K144" s="3" t="s">
        <v>136</v>
      </c>
      <c r="L144" s="3" t="str">
        <f t="shared" si="4"/>
        <v>17N</v>
      </c>
      <c r="M144" s="3" t="s">
        <v>450</v>
      </c>
      <c r="N144" s="8">
        <v>10.845387580626699</v>
      </c>
      <c r="O144" s="7">
        <f t="shared" si="5"/>
        <v>2.3837398818262003</v>
      </c>
      <c r="P144" s="6">
        <v>1.3809523809523812</v>
      </c>
    </row>
    <row r="145" spans="1:16">
      <c r="A145" s="5">
        <v>10818</v>
      </c>
      <c r="B145" s="12" t="s">
        <v>141</v>
      </c>
      <c r="C145" s="12" t="s">
        <v>140</v>
      </c>
      <c r="D145" s="11" t="s">
        <v>139</v>
      </c>
      <c r="E145" s="10">
        <v>41509</v>
      </c>
      <c r="F145" s="9">
        <v>37.931109999999997</v>
      </c>
      <c r="G145" s="9">
        <v>-107.77889</v>
      </c>
      <c r="H145" s="5" t="s">
        <v>449</v>
      </c>
      <c r="I145" s="3">
        <v>17</v>
      </c>
      <c r="J145" s="3" t="s">
        <v>446</v>
      </c>
      <c r="K145" s="3" t="s">
        <v>136</v>
      </c>
      <c r="L145" s="3" t="str">
        <f t="shared" si="4"/>
        <v>17N</v>
      </c>
      <c r="M145" s="3" t="s">
        <v>448</v>
      </c>
      <c r="N145" s="8">
        <v>9.8286324949429442</v>
      </c>
      <c r="O145" s="7">
        <f t="shared" si="5"/>
        <v>2.2852998090129479</v>
      </c>
      <c r="P145" s="6">
        <v>1.29</v>
      </c>
    </row>
    <row r="146" spans="1:16">
      <c r="A146" s="5">
        <v>10818</v>
      </c>
      <c r="B146" s="12" t="s">
        <v>141</v>
      </c>
      <c r="C146" s="12" t="s">
        <v>140</v>
      </c>
      <c r="D146" s="11" t="s">
        <v>139</v>
      </c>
      <c r="E146" s="10">
        <v>41509</v>
      </c>
      <c r="F146" s="9">
        <v>37.931109999999997</v>
      </c>
      <c r="G146" s="9">
        <v>-107.77889</v>
      </c>
      <c r="H146" s="5" t="s">
        <v>447</v>
      </c>
      <c r="I146" s="3">
        <v>17</v>
      </c>
      <c r="J146" s="3" t="s">
        <v>446</v>
      </c>
      <c r="K146" s="3" t="s">
        <v>136</v>
      </c>
      <c r="L146" s="3" t="str">
        <f t="shared" si="4"/>
        <v>17N</v>
      </c>
      <c r="M146" s="3" t="s">
        <v>445</v>
      </c>
      <c r="N146" s="8">
        <v>16.268081370940035</v>
      </c>
      <c r="O146" s="7">
        <f t="shared" si="5"/>
        <v>2.7892049899343641</v>
      </c>
      <c r="P146" s="6">
        <v>1.3809523809523809</v>
      </c>
    </row>
    <row r="147" spans="1:16">
      <c r="A147" s="5">
        <v>120</v>
      </c>
      <c r="B147" s="12" t="s">
        <v>270</v>
      </c>
      <c r="C147" s="12" t="s">
        <v>292</v>
      </c>
      <c r="D147" s="11" t="s">
        <v>268</v>
      </c>
      <c r="E147" s="10">
        <v>41505</v>
      </c>
      <c r="F147" s="9">
        <v>40.741010000000003</v>
      </c>
      <c r="G147" s="9">
        <v>-106.28196</v>
      </c>
      <c r="H147" s="5" t="s">
        <v>444</v>
      </c>
      <c r="I147" s="3">
        <v>1</v>
      </c>
      <c r="J147" s="3" t="s">
        <v>302</v>
      </c>
      <c r="K147" s="3" t="s">
        <v>136</v>
      </c>
      <c r="L147" s="3" t="str">
        <f t="shared" si="4"/>
        <v>1NP</v>
      </c>
      <c r="M147" s="3" t="s">
        <v>443</v>
      </c>
      <c r="N147" s="8">
        <v>174.54295637571084</v>
      </c>
      <c r="O147" s="7">
        <f t="shared" si="5"/>
        <v>5.1621708796902093</v>
      </c>
      <c r="P147" s="6">
        <v>1.5309278350515463</v>
      </c>
    </row>
    <row r="148" spans="1:16">
      <c r="A148" s="5">
        <v>120</v>
      </c>
      <c r="B148" s="12" t="s">
        <v>270</v>
      </c>
      <c r="C148" s="12" t="s">
        <v>292</v>
      </c>
      <c r="D148" s="11" t="s">
        <v>268</v>
      </c>
      <c r="E148" s="10">
        <v>41505</v>
      </c>
      <c r="F148" s="9">
        <v>40.741010000000003</v>
      </c>
      <c r="G148" s="9">
        <v>-106.28196</v>
      </c>
      <c r="H148" s="5" t="s">
        <v>442</v>
      </c>
      <c r="I148" s="3">
        <v>1</v>
      </c>
      <c r="J148" s="3" t="s">
        <v>302</v>
      </c>
      <c r="K148" s="3" t="s">
        <v>136</v>
      </c>
      <c r="L148" s="3" t="str">
        <f t="shared" si="4"/>
        <v>1NP</v>
      </c>
      <c r="M148" s="3" t="s">
        <v>441</v>
      </c>
      <c r="N148" s="8">
        <v>155.90244647150877</v>
      </c>
      <c r="O148" s="7">
        <f t="shared" si="5"/>
        <v>5.0492304685096148</v>
      </c>
      <c r="P148" s="6">
        <v>1.5111111111111113</v>
      </c>
    </row>
    <row r="149" spans="1:16">
      <c r="A149" s="5">
        <v>120</v>
      </c>
      <c r="B149" s="12" t="s">
        <v>270</v>
      </c>
      <c r="C149" s="12" t="s">
        <v>292</v>
      </c>
      <c r="D149" s="11" t="s">
        <v>268</v>
      </c>
      <c r="E149" s="10">
        <v>41505</v>
      </c>
      <c r="F149" s="9">
        <v>40.741010000000003</v>
      </c>
      <c r="G149" s="9">
        <v>-106.28196</v>
      </c>
      <c r="H149" s="5" t="s">
        <v>440</v>
      </c>
      <c r="I149" s="3">
        <v>1</v>
      </c>
      <c r="J149" s="3" t="s">
        <v>302</v>
      </c>
      <c r="K149" s="3" t="s">
        <v>136</v>
      </c>
      <c r="L149" s="3" t="str">
        <f t="shared" si="4"/>
        <v>1NP</v>
      </c>
      <c r="M149" s="3" t="s">
        <v>439</v>
      </c>
      <c r="N149" s="8">
        <v>203.35101713675044</v>
      </c>
      <c r="O149" s="7">
        <f t="shared" si="5"/>
        <v>5.3149336342426192</v>
      </c>
      <c r="P149" s="6">
        <v>1.5240174672489082</v>
      </c>
    </row>
    <row r="150" spans="1:16">
      <c r="A150" s="5">
        <v>120</v>
      </c>
      <c r="B150" s="12" t="s">
        <v>270</v>
      </c>
      <c r="C150" s="12" t="s">
        <v>292</v>
      </c>
      <c r="D150" s="11" t="s">
        <v>268</v>
      </c>
      <c r="E150" s="10">
        <v>41505</v>
      </c>
      <c r="F150" s="9">
        <v>40.741010000000003</v>
      </c>
      <c r="G150" s="9">
        <v>-106.28196</v>
      </c>
      <c r="H150" s="5" t="s">
        <v>438</v>
      </c>
      <c r="I150" s="3">
        <v>1</v>
      </c>
      <c r="J150" s="3" t="s">
        <v>302</v>
      </c>
      <c r="K150" s="3" t="s">
        <v>136</v>
      </c>
      <c r="L150" s="3" t="str">
        <f t="shared" si="4"/>
        <v>1NP</v>
      </c>
      <c r="M150" s="3" t="s">
        <v>437</v>
      </c>
      <c r="N150" s="8">
        <v>155.90244647150877</v>
      </c>
      <c r="O150" s="7">
        <f t="shared" si="5"/>
        <v>5.0492304685096148</v>
      </c>
      <c r="P150" s="6">
        <v>1.4893617021276597</v>
      </c>
    </row>
    <row r="151" spans="1:16">
      <c r="A151" s="5">
        <v>120</v>
      </c>
      <c r="B151" s="12" t="s">
        <v>270</v>
      </c>
      <c r="C151" s="12" t="s">
        <v>292</v>
      </c>
      <c r="D151" s="11" t="s">
        <v>268</v>
      </c>
      <c r="E151" s="10">
        <v>41505</v>
      </c>
      <c r="F151" s="9">
        <v>40.741010000000003</v>
      </c>
      <c r="G151" s="9">
        <v>-106.28196</v>
      </c>
      <c r="H151" s="5" t="s">
        <v>436</v>
      </c>
      <c r="I151" s="3">
        <v>1</v>
      </c>
      <c r="J151" s="3" t="s">
        <v>302</v>
      </c>
      <c r="K151" s="3" t="s">
        <v>136</v>
      </c>
      <c r="L151" s="3" t="str">
        <f t="shared" si="4"/>
        <v>1NP</v>
      </c>
      <c r="M151" s="3" t="s">
        <v>435</v>
      </c>
      <c r="N151" s="8">
        <v>154.2078546620358</v>
      </c>
      <c r="O151" s="7">
        <f t="shared" si="5"/>
        <v>5.038301397977424</v>
      </c>
      <c r="P151" s="6">
        <v>1.4527363184079602</v>
      </c>
    </row>
    <row r="152" spans="1:16">
      <c r="A152" s="5">
        <v>12940</v>
      </c>
      <c r="B152" s="12" t="s">
        <v>270</v>
      </c>
      <c r="C152" s="12" t="s">
        <v>281</v>
      </c>
      <c r="D152" s="11" t="s">
        <v>268</v>
      </c>
      <c r="E152" s="10">
        <v>41505</v>
      </c>
      <c r="F152" s="14">
        <v>40.745373000000001</v>
      </c>
      <c r="G152" s="14">
        <v>-106.29673</v>
      </c>
      <c r="H152" s="5" t="s">
        <v>434</v>
      </c>
      <c r="I152" s="3">
        <v>2</v>
      </c>
      <c r="J152" s="3" t="s">
        <v>302</v>
      </c>
      <c r="K152" s="3" t="s">
        <v>136</v>
      </c>
      <c r="L152" s="3" t="str">
        <f t="shared" si="4"/>
        <v>2NP</v>
      </c>
      <c r="M152" s="3" t="s">
        <v>433</v>
      </c>
      <c r="N152" s="8">
        <v>125.39979390099617</v>
      </c>
      <c r="O152" s="7">
        <f t="shared" si="5"/>
        <v>4.8315069846647436</v>
      </c>
      <c r="P152" s="6">
        <v>1.3894736842105264</v>
      </c>
    </row>
    <row r="153" spans="1:16">
      <c r="A153" s="5">
        <v>12940</v>
      </c>
      <c r="B153" s="12" t="s">
        <v>270</v>
      </c>
      <c r="C153" s="12" t="s">
        <v>281</v>
      </c>
      <c r="D153" s="11" t="s">
        <v>268</v>
      </c>
      <c r="E153" s="10">
        <v>41505</v>
      </c>
      <c r="F153" s="14">
        <v>40.745373000000001</v>
      </c>
      <c r="G153" s="14">
        <v>-106.29673</v>
      </c>
      <c r="H153" s="5" t="s">
        <v>432</v>
      </c>
      <c r="I153" s="3">
        <v>2</v>
      </c>
      <c r="J153" s="3" t="s">
        <v>302</v>
      </c>
      <c r="K153" s="3" t="s">
        <v>136</v>
      </c>
      <c r="L153" s="3" t="str">
        <f t="shared" si="4"/>
        <v>2NP</v>
      </c>
      <c r="M153" s="3" t="s">
        <v>431</v>
      </c>
      <c r="N153" s="8">
        <v>130.48356932941493</v>
      </c>
      <c r="O153" s="7">
        <f t="shared" si="5"/>
        <v>4.8712473133142575</v>
      </c>
      <c r="P153" s="6">
        <v>1.3989637305699483</v>
      </c>
    </row>
    <row r="154" spans="1:16">
      <c r="A154" s="5">
        <v>12940</v>
      </c>
      <c r="B154" s="12" t="s">
        <v>270</v>
      </c>
      <c r="C154" s="12" t="s">
        <v>281</v>
      </c>
      <c r="D154" s="11" t="s">
        <v>268</v>
      </c>
      <c r="E154" s="10">
        <v>41505</v>
      </c>
      <c r="F154" s="14">
        <v>40.745373000000001</v>
      </c>
      <c r="G154" s="14">
        <v>-106.29673</v>
      </c>
      <c r="H154" s="5" t="s">
        <v>430</v>
      </c>
      <c r="I154" s="3">
        <v>2</v>
      </c>
      <c r="J154" s="3" t="s">
        <v>302</v>
      </c>
      <c r="K154" s="3" t="s">
        <v>136</v>
      </c>
      <c r="L154" s="3" t="str">
        <f t="shared" si="4"/>
        <v>2NP</v>
      </c>
      <c r="M154" s="3" t="s">
        <v>429</v>
      </c>
      <c r="N154" s="8">
        <v>76.256631426281473</v>
      </c>
      <c r="O154" s="7">
        <f t="shared" si="5"/>
        <v>4.3341043812308939</v>
      </c>
      <c r="P154" s="6">
        <v>1.3125</v>
      </c>
    </row>
    <row r="155" spans="1:16">
      <c r="A155" s="5">
        <v>12940</v>
      </c>
      <c r="B155" s="12" t="s">
        <v>270</v>
      </c>
      <c r="C155" s="12" t="s">
        <v>281</v>
      </c>
      <c r="D155" s="11" t="s">
        <v>268</v>
      </c>
      <c r="E155" s="10">
        <v>41505</v>
      </c>
      <c r="F155" s="14">
        <v>40.745373000000001</v>
      </c>
      <c r="G155" s="14">
        <v>-106.29673</v>
      </c>
      <c r="H155" s="5" t="s">
        <v>428</v>
      </c>
      <c r="I155" s="3">
        <v>2</v>
      </c>
      <c r="J155" s="3" t="s">
        <v>302</v>
      </c>
      <c r="K155" s="3" t="s">
        <v>136</v>
      </c>
      <c r="L155" s="3" t="str">
        <f t="shared" si="4"/>
        <v>2NP</v>
      </c>
      <c r="M155" s="3" t="s">
        <v>427</v>
      </c>
      <c r="N155" s="8">
        <v>116.92683485363155</v>
      </c>
      <c r="O155" s="7">
        <f t="shared" si="5"/>
        <v>4.7615483960578331</v>
      </c>
      <c r="P155" s="6">
        <v>1.375</v>
      </c>
    </row>
    <row r="156" spans="1:16">
      <c r="A156" s="5">
        <v>12940</v>
      </c>
      <c r="B156" s="12" t="s">
        <v>270</v>
      </c>
      <c r="C156" s="12" t="s">
        <v>281</v>
      </c>
      <c r="D156" s="11" t="s">
        <v>268</v>
      </c>
      <c r="E156" s="10">
        <v>41505</v>
      </c>
      <c r="F156" s="14">
        <v>40.745373000000001</v>
      </c>
      <c r="G156" s="14">
        <v>-106.29673</v>
      </c>
      <c r="H156" s="5" t="s">
        <v>426</v>
      </c>
      <c r="I156" s="3">
        <v>2</v>
      </c>
      <c r="J156" s="3" t="s">
        <v>302</v>
      </c>
      <c r="K156" s="3" t="s">
        <v>136</v>
      </c>
      <c r="L156" s="3" t="str">
        <f t="shared" si="4"/>
        <v>2NP</v>
      </c>
      <c r="M156" s="3" t="s">
        <v>425</v>
      </c>
      <c r="N156" s="8">
        <v>137.26193656730663</v>
      </c>
      <c r="O156" s="7">
        <f t="shared" si="5"/>
        <v>4.9218910461330125</v>
      </c>
      <c r="P156" s="6">
        <v>1.4111675126903553</v>
      </c>
    </row>
    <row r="157" spans="1:16">
      <c r="A157" s="5">
        <v>12946</v>
      </c>
      <c r="B157" s="12" t="s">
        <v>270</v>
      </c>
      <c r="C157" s="12" t="s">
        <v>269</v>
      </c>
      <c r="D157" s="11" t="s">
        <v>268</v>
      </c>
      <c r="E157" s="10">
        <v>41505</v>
      </c>
      <c r="F157" s="9">
        <v>40.553429999999999</v>
      </c>
      <c r="G157" s="9">
        <v>-106.04337</v>
      </c>
      <c r="H157" s="5" t="s">
        <v>424</v>
      </c>
      <c r="I157" s="3">
        <v>3</v>
      </c>
      <c r="J157" s="3" t="s">
        <v>302</v>
      </c>
      <c r="K157" s="3" t="s">
        <v>136</v>
      </c>
      <c r="L157" s="3" t="str">
        <f t="shared" si="4"/>
        <v>3NP</v>
      </c>
      <c r="M157" s="3" t="s">
        <v>423</v>
      </c>
      <c r="N157" s="8">
        <v>94.897141330483592</v>
      </c>
      <c r="O157" s="7">
        <f t="shared" si="5"/>
        <v>4.5527935821957231</v>
      </c>
      <c r="P157" s="6">
        <v>1.5137614678899083</v>
      </c>
    </row>
    <row r="158" spans="1:16">
      <c r="A158" s="5">
        <v>12946</v>
      </c>
      <c r="B158" s="12" t="s">
        <v>270</v>
      </c>
      <c r="C158" s="12" t="s">
        <v>269</v>
      </c>
      <c r="D158" s="11" t="s">
        <v>268</v>
      </c>
      <c r="E158" s="10">
        <v>41505</v>
      </c>
      <c r="F158" s="9">
        <v>40.553429999999999</v>
      </c>
      <c r="G158" s="9">
        <v>-106.04337</v>
      </c>
      <c r="H158" s="5" t="s">
        <v>422</v>
      </c>
      <c r="I158" s="3">
        <v>3</v>
      </c>
      <c r="J158" s="3" t="s">
        <v>302</v>
      </c>
      <c r="K158" s="3" t="s">
        <v>136</v>
      </c>
      <c r="L158" s="3" t="str">
        <f t="shared" si="4"/>
        <v>3NP</v>
      </c>
      <c r="M158" s="3" t="s">
        <v>421</v>
      </c>
      <c r="N158" s="8">
        <v>76.256631426281416</v>
      </c>
      <c r="O158" s="7">
        <f t="shared" si="5"/>
        <v>4.334104381230893</v>
      </c>
      <c r="P158" s="6">
        <v>1.3629032258064515</v>
      </c>
    </row>
    <row r="159" spans="1:16">
      <c r="A159" s="5">
        <v>12946</v>
      </c>
      <c r="B159" s="12" t="s">
        <v>270</v>
      </c>
      <c r="C159" s="12" t="s">
        <v>269</v>
      </c>
      <c r="D159" s="11" t="s">
        <v>268</v>
      </c>
      <c r="E159" s="10">
        <v>41505</v>
      </c>
      <c r="F159" s="9">
        <v>40.553429999999999</v>
      </c>
      <c r="G159" s="9">
        <v>-106.04337</v>
      </c>
      <c r="H159" s="5" t="s">
        <v>420</v>
      </c>
      <c r="I159" s="3">
        <v>3</v>
      </c>
      <c r="J159" s="3" t="s">
        <v>302</v>
      </c>
      <c r="K159" s="3" t="s">
        <v>136</v>
      </c>
      <c r="L159" s="3" t="str">
        <f t="shared" si="4"/>
        <v>3NP</v>
      </c>
      <c r="M159" s="3" t="s">
        <v>419</v>
      </c>
      <c r="N159" s="8">
        <v>53.888019541238897</v>
      </c>
      <c r="O159" s="7">
        <f t="shared" si="5"/>
        <v>3.9869081812467053</v>
      </c>
      <c r="P159" s="6">
        <v>1.2794376098418279</v>
      </c>
    </row>
    <row r="160" spans="1:16">
      <c r="A160" s="5">
        <v>12946</v>
      </c>
      <c r="B160" s="12" t="s">
        <v>270</v>
      </c>
      <c r="C160" s="12" t="s">
        <v>269</v>
      </c>
      <c r="D160" s="11" t="s">
        <v>268</v>
      </c>
      <c r="E160" s="10">
        <v>41505</v>
      </c>
      <c r="F160" s="9">
        <v>40.553429999999999</v>
      </c>
      <c r="G160" s="9">
        <v>-106.04337</v>
      </c>
      <c r="H160" s="5" t="s">
        <v>418</v>
      </c>
      <c r="I160" s="3">
        <v>3</v>
      </c>
      <c r="J160" s="3" t="s">
        <v>302</v>
      </c>
      <c r="K160" s="3" t="s">
        <v>136</v>
      </c>
      <c r="L160" s="3" t="str">
        <f t="shared" si="4"/>
        <v>3NP</v>
      </c>
      <c r="M160" s="3" t="s">
        <v>417</v>
      </c>
      <c r="N160" s="8">
        <v>59.310713331552236</v>
      </c>
      <c r="O160" s="7">
        <f t="shared" si="5"/>
        <v>4.0827899529499874</v>
      </c>
      <c r="P160" s="6">
        <v>1.2892561983471076</v>
      </c>
    </row>
    <row r="161" spans="1:16">
      <c r="A161" s="5">
        <v>12946</v>
      </c>
      <c r="B161" s="12" t="s">
        <v>270</v>
      </c>
      <c r="C161" s="12" t="s">
        <v>269</v>
      </c>
      <c r="D161" s="11" t="s">
        <v>268</v>
      </c>
      <c r="E161" s="10">
        <v>41505</v>
      </c>
      <c r="F161" s="9">
        <v>40.553429999999999</v>
      </c>
      <c r="G161" s="9">
        <v>-106.04337</v>
      </c>
      <c r="H161" s="5" t="s">
        <v>416</v>
      </c>
      <c r="I161" s="3">
        <v>3</v>
      </c>
      <c r="J161" s="3" t="s">
        <v>302</v>
      </c>
      <c r="K161" s="3" t="s">
        <v>136</v>
      </c>
      <c r="L161" s="3" t="str">
        <f t="shared" si="4"/>
        <v>3NP</v>
      </c>
      <c r="M161" s="3" t="s">
        <v>370</v>
      </c>
      <c r="N161" s="8">
        <v>71.172855997862698</v>
      </c>
      <c r="O161" s="7">
        <f t="shared" si="5"/>
        <v>4.2651115097439423</v>
      </c>
      <c r="P161" s="6">
        <v>1.3750000000000002</v>
      </c>
    </row>
    <row r="162" spans="1:16">
      <c r="A162" s="5">
        <v>12815</v>
      </c>
      <c r="B162" s="12" t="s">
        <v>226</v>
      </c>
      <c r="C162" s="12" t="s">
        <v>257</v>
      </c>
      <c r="D162" s="11" t="s">
        <v>224</v>
      </c>
      <c r="E162" s="10">
        <v>41506</v>
      </c>
      <c r="F162" s="9">
        <v>40.183</v>
      </c>
      <c r="G162" s="9">
        <v>-106.91533</v>
      </c>
      <c r="H162" s="5" t="s">
        <v>415</v>
      </c>
      <c r="I162" s="3">
        <v>5</v>
      </c>
      <c r="J162" s="3" t="s">
        <v>302</v>
      </c>
      <c r="K162" s="3" t="s">
        <v>136</v>
      </c>
      <c r="L162" s="3" t="str">
        <f t="shared" si="4"/>
        <v>5NP</v>
      </c>
      <c r="M162" s="3" t="s">
        <v>414</v>
      </c>
      <c r="N162" s="8">
        <v>120.3160184725774</v>
      </c>
      <c r="O162" s="7">
        <f t="shared" si="5"/>
        <v>4.7901217685018898</v>
      </c>
      <c r="P162" s="6">
        <v>1.5035460992907803</v>
      </c>
    </row>
    <row r="163" spans="1:16">
      <c r="A163" s="5">
        <v>12815</v>
      </c>
      <c r="B163" s="12" t="s">
        <v>226</v>
      </c>
      <c r="C163" s="12" t="s">
        <v>257</v>
      </c>
      <c r="D163" s="11" t="s">
        <v>224</v>
      </c>
      <c r="E163" s="10">
        <v>41506</v>
      </c>
      <c r="F163" s="9">
        <v>40.183</v>
      </c>
      <c r="G163" s="9">
        <v>-106.91533</v>
      </c>
      <c r="H163" s="5" t="s">
        <v>413</v>
      </c>
      <c r="I163" s="3">
        <v>5</v>
      </c>
      <c r="J163" s="3" t="s">
        <v>302</v>
      </c>
      <c r="K163" s="3" t="s">
        <v>136</v>
      </c>
      <c r="L163" s="3" t="str">
        <f t="shared" si="4"/>
        <v>5NP</v>
      </c>
      <c r="M163" s="3" t="s">
        <v>412</v>
      </c>
      <c r="N163" s="8">
        <v>111.84305942521279</v>
      </c>
      <c r="O163" s="7">
        <f t="shared" si="5"/>
        <v>4.7170966334869995</v>
      </c>
      <c r="P163" s="6">
        <v>1.5196850393700787</v>
      </c>
    </row>
    <row r="164" spans="1:16">
      <c r="A164" s="5">
        <v>12815</v>
      </c>
      <c r="B164" s="12" t="s">
        <v>226</v>
      </c>
      <c r="C164" s="12" t="s">
        <v>257</v>
      </c>
      <c r="D164" s="11" t="s">
        <v>224</v>
      </c>
      <c r="E164" s="10">
        <v>41506</v>
      </c>
      <c r="F164" s="9">
        <v>40.183</v>
      </c>
      <c r="G164" s="9">
        <v>-106.91533</v>
      </c>
      <c r="H164" s="5" t="s">
        <v>411</v>
      </c>
      <c r="I164" s="3">
        <v>5</v>
      </c>
      <c r="J164" s="3" t="s">
        <v>302</v>
      </c>
      <c r="K164" s="3" t="s">
        <v>136</v>
      </c>
      <c r="L164" s="3" t="str">
        <f t="shared" si="4"/>
        <v>5NP</v>
      </c>
      <c r="M164" s="3" t="s">
        <v>410</v>
      </c>
      <c r="N164" s="8">
        <v>126.24708980573263</v>
      </c>
      <c r="O164" s="7">
        <f t="shared" si="5"/>
        <v>4.8382410168460881</v>
      </c>
      <c r="P164" s="6">
        <v>1.4822006472491911</v>
      </c>
    </row>
    <row r="165" spans="1:16">
      <c r="A165" s="5">
        <v>12815</v>
      </c>
      <c r="B165" s="12" t="s">
        <v>226</v>
      </c>
      <c r="C165" s="12" t="s">
        <v>257</v>
      </c>
      <c r="D165" s="11" t="s">
        <v>224</v>
      </c>
      <c r="E165" s="10">
        <v>41506</v>
      </c>
      <c r="F165" s="9">
        <v>40.183</v>
      </c>
      <c r="G165" s="9">
        <v>-106.91533</v>
      </c>
      <c r="H165" s="5" t="s">
        <v>409</v>
      </c>
      <c r="I165" s="3">
        <v>5</v>
      </c>
      <c r="J165" s="3" t="s">
        <v>302</v>
      </c>
      <c r="K165" s="3" t="s">
        <v>136</v>
      </c>
      <c r="L165" s="3" t="str">
        <f t="shared" si="4"/>
        <v>5NP</v>
      </c>
      <c r="M165" s="3" t="s">
        <v>408</v>
      </c>
      <c r="N165" s="8">
        <v>83.034998664173131</v>
      </c>
      <c r="O165" s="7">
        <f t="shared" si="5"/>
        <v>4.4192621895712003</v>
      </c>
      <c r="P165" s="6">
        <v>1.4375</v>
      </c>
    </row>
    <row r="166" spans="1:16">
      <c r="A166" s="5">
        <v>12815</v>
      </c>
      <c r="B166" s="12" t="s">
        <v>226</v>
      </c>
      <c r="C166" s="12" t="s">
        <v>257</v>
      </c>
      <c r="D166" s="11" t="s">
        <v>224</v>
      </c>
      <c r="E166" s="10">
        <v>41506</v>
      </c>
      <c r="F166" s="9">
        <v>40.183</v>
      </c>
      <c r="G166" s="9">
        <v>-106.91533</v>
      </c>
      <c r="H166" s="5" t="s">
        <v>407</v>
      </c>
      <c r="I166" s="3">
        <v>5</v>
      </c>
      <c r="J166" s="3" t="s">
        <v>302</v>
      </c>
      <c r="K166" s="3" t="s">
        <v>136</v>
      </c>
      <c r="L166" s="3" t="str">
        <f t="shared" si="4"/>
        <v>5NP</v>
      </c>
      <c r="M166" s="3" t="s">
        <v>406</v>
      </c>
      <c r="N166" s="8">
        <v>93.202549521010667</v>
      </c>
      <c r="O166" s="7">
        <f t="shared" si="5"/>
        <v>4.5347750766930446</v>
      </c>
      <c r="P166" s="6">
        <v>1.5</v>
      </c>
    </row>
    <row r="167" spans="1:16">
      <c r="A167" s="5">
        <v>12809</v>
      </c>
      <c r="B167" s="12" t="s">
        <v>226</v>
      </c>
      <c r="C167" s="12" t="s">
        <v>248</v>
      </c>
      <c r="D167" s="11" t="s">
        <v>224</v>
      </c>
      <c r="E167" s="10">
        <v>41506</v>
      </c>
      <c r="F167" s="9">
        <v>40.269329999999997</v>
      </c>
      <c r="G167" s="9">
        <v>-106.88115999999999</v>
      </c>
      <c r="H167" s="5" t="s">
        <v>405</v>
      </c>
      <c r="I167" s="3">
        <v>6</v>
      </c>
      <c r="J167" s="3" t="s">
        <v>302</v>
      </c>
      <c r="K167" s="3" t="s">
        <v>136</v>
      </c>
      <c r="L167" s="3" t="str">
        <f t="shared" si="4"/>
        <v>6NP</v>
      </c>
      <c r="M167" s="3" t="s">
        <v>404</v>
      </c>
      <c r="N167" s="8">
        <v>174.54295637571084</v>
      </c>
      <c r="O167" s="7">
        <f t="shared" si="5"/>
        <v>5.1621708796902093</v>
      </c>
      <c r="P167" s="6">
        <v>1.5202020202020201</v>
      </c>
    </row>
    <row r="168" spans="1:16">
      <c r="A168" s="5">
        <v>12809</v>
      </c>
      <c r="B168" s="12" t="s">
        <v>226</v>
      </c>
      <c r="C168" s="12" t="s">
        <v>248</v>
      </c>
      <c r="D168" s="11" t="s">
        <v>224</v>
      </c>
      <c r="E168" s="10">
        <v>41506</v>
      </c>
      <c r="F168" s="9">
        <v>40.269329999999997</v>
      </c>
      <c r="G168" s="9">
        <v>-106.88115999999999</v>
      </c>
      <c r="H168" s="5" t="s">
        <v>403</v>
      </c>
      <c r="I168" s="3">
        <v>6</v>
      </c>
      <c r="J168" s="3" t="s">
        <v>302</v>
      </c>
      <c r="K168" s="3" t="s">
        <v>136</v>
      </c>
      <c r="L168" s="3" t="str">
        <f t="shared" si="4"/>
        <v>6NP</v>
      </c>
      <c r="M168" s="3" t="s">
        <v>402</v>
      </c>
      <c r="N168" s="8">
        <v>147.4294874241441</v>
      </c>
      <c r="O168" s="7">
        <f t="shared" si="5"/>
        <v>4.9933500101151571</v>
      </c>
      <c r="P168" s="6">
        <v>1.5304878048780488</v>
      </c>
    </row>
    <row r="169" spans="1:16">
      <c r="A169" s="5">
        <v>12809</v>
      </c>
      <c r="B169" s="12" t="s">
        <v>226</v>
      </c>
      <c r="C169" s="12" t="s">
        <v>248</v>
      </c>
      <c r="D169" s="11" t="s">
        <v>224</v>
      </c>
      <c r="E169" s="10">
        <v>41506</v>
      </c>
      <c r="F169" s="9">
        <v>40.269329999999997</v>
      </c>
      <c r="G169" s="9">
        <v>-106.88115999999999</v>
      </c>
      <c r="H169" s="5" t="s">
        <v>401</v>
      </c>
      <c r="I169" s="3">
        <v>6</v>
      </c>
      <c r="J169" s="3" t="s">
        <v>302</v>
      </c>
      <c r="K169" s="3" t="s">
        <v>136</v>
      </c>
      <c r="L169" s="3" t="str">
        <f t="shared" si="4"/>
        <v>6NP</v>
      </c>
      <c r="M169" s="3" t="s">
        <v>400</v>
      </c>
      <c r="N169" s="8">
        <v>215.21315980306096</v>
      </c>
      <c r="O169" s="7">
        <f t="shared" si="5"/>
        <v>5.3716289779191655</v>
      </c>
      <c r="P169" s="6">
        <v>1.508</v>
      </c>
    </row>
    <row r="170" spans="1:16">
      <c r="A170" s="5">
        <v>12809</v>
      </c>
      <c r="B170" s="12" t="s">
        <v>226</v>
      </c>
      <c r="C170" s="12" t="s">
        <v>248</v>
      </c>
      <c r="D170" s="11" t="s">
        <v>224</v>
      </c>
      <c r="E170" s="10">
        <v>41506</v>
      </c>
      <c r="F170" s="9">
        <v>40.269329999999997</v>
      </c>
      <c r="G170" s="9">
        <v>-106.88115999999999</v>
      </c>
      <c r="H170" s="5" t="s">
        <v>399</v>
      </c>
      <c r="I170" s="3">
        <v>6</v>
      </c>
      <c r="J170" s="3" t="s">
        <v>302</v>
      </c>
      <c r="K170" s="3" t="s">
        <v>136</v>
      </c>
      <c r="L170" s="3" t="str">
        <f t="shared" si="4"/>
        <v>6NP</v>
      </c>
      <c r="M170" s="3" t="s">
        <v>398</v>
      </c>
      <c r="N170" s="8">
        <v>188.09969085149427</v>
      </c>
      <c r="O170" s="7">
        <f t="shared" si="5"/>
        <v>5.2369720927729082</v>
      </c>
      <c r="P170" s="6">
        <v>1.5522388059701493</v>
      </c>
    </row>
    <row r="171" spans="1:16">
      <c r="A171" s="5">
        <v>12811</v>
      </c>
      <c r="B171" s="12" t="s">
        <v>226</v>
      </c>
      <c r="C171" s="12" t="s">
        <v>237</v>
      </c>
      <c r="D171" s="11" t="s">
        <v>224</v>
      </c>
      <c r="E171" s="10">
        <v>41506</v>
      </c>
      <c r="F171" s="9">
        <v>40.398890000000002</v>
      </c>
      <c r="G171" s="9">
        <v>-106.83417</v>
      </c>
      <c r="H171" s="5" t="s">
        <v>397</v>
      </c>
      <c r="I171" s="3">
        <v>7</v>
      </c>
      <c r="J171" s="3" t="s">
        <v>302</v>
      </c>
      <c r="K171" s="3" t="s">
        <v>136</v>
      </c>
      <c r="L171" s="3" t="str">
        <f t="shared" si="4"/>
        <v>7NP</v>
      </c>
      <c r="M171" s="3" t="s">
        <v>396</v>
      </c>
      <c r="N171" s="8">
        <v>266.05091408724866</v>
      </c>
      <c r="O171" s="7">
        <f t="shared" si="5"/>
        <v>5.583687696808882</v>
      </c>
      <c r="P171" s="6">
        <v>1.5147540983606558</v>
      </c>
    </row>
    <row r="172" spans="1:16">
      <c r="A172" s="5">
        <v>12811</v>
      </c>
      <c r="B172" s="12" t="s">
        <v>226</v>
      </c>
      <c r="C172" s="12" t="s">
        <v>237</v>
      </c>
      <c r="D172" s="11" t="s">
        <v>224</v>
      </c>
      <c r="E172" s="10">
        <v>41506</v>
      </c>
      <c r="F172" s="9">
        <v>40.398890000000002</v>
      </c>
      <c r="G172" s="9">
        <v>-106.83417</v>
      </c>
      <c r="H172" s="5" t="s">
        <v>395</v>
      </c>
      <c r="I172" s="3">
        <v>7</v>
      </c>
      <c r="J172" s="3" t="s">
        <v>302</v>
      </c>
      <c r="K172" s="3" t="s">
        <v>136</v>
      </c>
      <c r="L172" s="3" t="str">
        <f t="shared" si="4"/>
        <v>7NP</v>
      </c>
      <c r="M172" s="3" t="s">
        <v>394</v>
      </c>
      <c r="N172" s="8">
        <v>67.783672378916819</v>
      </c>
      <c r="O172" s="7">
        <f t="shared" si="5"/>
        <v>4.2163213455745101</v>
      </c>
      <c r="P172" s="6">
        <v>1.5</v>
      </c>
    </row>
    <row r="173" spans="1:16">
      <c r="A173" s="5">
        <v>12811</v>
      </c>
      <c r="B173" s="12" t="s">
        <v>226</v>
      </c>
      <c r="C173" s="12" t="s">
        <v>237</v>
      </c>
      <c r="D173" s="11" t="s">
        <v>224</v>
      </c>
      <c r="E173" s="10">
        <v>41506</v>
      </c>
      <c r="F173" s="9">
        <v>40.398890000000002</v>
      </c>
      <c r="G173" s="9">
        <v>-106.83417</v>
      </c>
      <c r="H173" s="5" t="s">
        <v>393</v>
      </c>
      <c r="I173" s="3">
        <v>7</v>
      </c>
      <c r="J173" s="3" t="s">
        <v>302</v>
      </c>
      <c r="K173" s="3" t="s">
        <v>136</v>
      </c>
      <c r="L173" s="3" t="str">
        <f t="shared" si="4"/>
        <v>7NP</v>
      </c>
      <c r="M173" s="3" t="s">
        <v>392</v>
      </c>
      <c r="N173" s="8">
        <v>189.79428266096713</v>
      </c>
      <c r="O173" s="7">
        <f t="shared" si="5"/>
        <v>5.2459407627556685</v>
      </c>
      <c r="P173" s="6">
        <v>1.4194756554307115</v>
      </c>
    </row>
    <row r="174" spans="1:16">
      <c r="A174" s="5">
        <v>12811</v>
      </c>
      <c r="B174" s="12" t="s">
        <v>226</v>
      </c>
      <c r="C174" s="12" t="s">
        <v>237</v>
      </c>
      <c r="D174" s="11" t="s">
        <v>224</v>
      </c>
      <c r="E174" s="10">
        <v>41506</v>
      </c>
      <c r="F174" s="9">
        <v>40.398890000000002</v>
      </c>
      <c r="G174" s="9">
        <v>-106.83417</v>
      </c>
      <c r="H174" s="5" t="s">
        <v>391</v>
      </c>
      <c r="I174" s="3">
        <v>7</v>
      </c>
      <c r="J174" s="3" t="s">
        <v>302</v>
      </c>
      <c r="K174" s="3" t="s">
        <v>136</v>
      </c>
      <c r="L174" s="3" t="str">
        <f t="shared" si="4"/>
        <v>7NP</v>
      </c>
      <c r="M174" s="3" t="s">
        <v>390</v>
      </c>
      <c r="N174" s="8">
        <v>150.81867104309001</v>
      </c>
      <c r="O174" s="7">
        <f t="shared" si="5"/>
        <v>5.0160782611927139</v>
      </c>
      <c r="P174" s="6">
        <v>1.478494623655914</v>
      </c>
    </row>
    <row r="175" spans="1:16">
      <c r="A175" s="5">
        <v>12811</v>
      </c>
      <c r="B175" s="12" t="s">
        <v>226</v>
      </c>
      <c r="C175" s="12" t="s">
        <v>237</v>
      </c>
      <c r="D175" s="11" t="s">
        <v>224</v>
      </c>
      <c r="E175" s="10">
        <v>41506</v>
      </c>
      <c r="F175" s="9">
        <v>40.398890000000002</v>
      </c>
      <c r="G175" s="9">
        <v>-106.83417</v>
      </c>
      <c r="H175" s="5" t="s">
        <v>389</v>
      </c>
      <c r="I175" s="3">
        <v>7</v>
      </c>
      <c r="J175" s="3" t="s">
        <v>302</v>
      </c>
      <c r="K175" s="3" t="s">
        <v>136</v>
      </c>
      <c r="L175" s="3" t="str">
        <f t="shared" si="4"/>
        <v>7NP</v>
      </c>
      <c r="M175" s="3" t="s">
        <v>388</v>
      </c>
      <c r="N175" s="8">
        <v>113.53765123468571</v>
      </c>
      <c r="O175" s="7">
        <f t="shared" si="5"/>
        <v>4.73213451085154</v>
      </c>
      <c r="P175" s="6">
        <v>1.4652777777777779</v>
      </c>
    </row>
    <row r="176" spans="1:16">
      <c r="A176" s="5" t="s">
        <v>88</v>
      </c>
      <c r="B176" s="12" t="s">
        <v>226</v>
      </c>
      <c r="C176" s="12" t="s">
        <v>225</v>
      </c>
      <c r="D176" s="11" t="s">
        <v>224</v>
      </c>
      <c r="E176" s="10">
        <v>41506</v>
      </c>
      <c r="F176" s="13">
        <v>40.491508000000003</v>
      </c>
      <c r="G176" s="13">
        <v>-106.94801</v>
      </c>
      <c r="H176" s="5" t="s">
        <v>387</v>
      </c>
      <c r="I176" s="3">
        <v>8</v>
      </c>
      <c r="J176" s="3" t="s">
        <v>302</v>
      </c>
      <c r="K176" s="3" t="s">
        <v>136</v>
      </c>
      <c r="L176" s="3" t="str">
        <f t="shared" si="4"/>
        <v>8NP</v>
      </c>
      <c r="M176" s="3" t="s">
        <v>386</v>
      </c>
      <c r="N176" s="8">
        <v>288.08060761039661</v>
      </c>
      <c r="O176" s="7">
        <f t="shared" si="5"/>
        <v>5.6632403285108355</v>
      </c>
      <c r="P176" s="6">
        <v>1.4683195592286502</v>
      </c>
    </row>
    <row r="177" spans="1:16">
      <c r="A177" s="5" t="s">
        <v>88</v>
      </c>
      <c r="B177" s="12" t="s">
        <v>226</v>
      </c>
      <c r="C177" s="12" t="s">
        <v>225</v>
      </c>
      <c r="D177" s="11" t="s">
        <v>224</v>
      </c>
      <c r="E177" s="10">
        <v>41506</v>
      </c>
      <c r="F177" s="13">
        <v>40.491508000000003</v>
      </c>
      <c r="G177" s="13">
        <v>-106.94801</v>
      </c>
      <c r="H177" s="5" t="s">
        <v>385</v>
      </c>
      <c r="I177" s="3">
        <v>8</v>
      </c>
      <c r="J177" s="3" t="s">
        <v>302</v>
      </c>
      <c r="K177" s="3" t="s">
        <v>136</v>
      </c>
      <c r="L177" s="3" t="str">
        <f t="shared" si="4"/>
        <v>8NP</v>
      </c>
      <c r="M177" s="3" t="s">
        <v>384</v>
      </c>
      <c r="N177" s="8">
        <v>324.51433151406428</v>
      </c>
      <c r="O177" s="7">
        <f t="shared" si="5"/>
        <v>5.7823297000812746</v>
      </c>
      <c r="P177" s="6">
        <v>1.5113484646194926</v>
      </c>
    </row>
    <row r="178" spans="1:16">
      <c r="A178" s="5" t="s">
        <v>88</v>
      </c>
      <c r="B178" s="12" t="s">
        <v>226</v>
      </c>
      <c r="C178" s="12" t="s">
        <v>225</v>
      </c>
      <c r="D178" s="11" t="s">
        <v>224</v>
      </c>
      <c r="E178" s="10">
        <v>41506</v>
      </c>
      <c r="F178" s="13">
        <v>40.491508000000003</v>
      </c>
      <c r="G178" s="13">
        <v>-106.94801</v>
      </c>
      <c r="H178" s="5" t="s">
        <v>383</v>
      </c>
      <c r="I178" s="3">
        <v>8</v>
      </c>
      <c r="J178" s="3" t="s">
        <v>302</v>
      </c>
      <c r="K178" s="3" t="s">
        <v>136</v>
      </c>
      <c r="L178" s="3" t="str">
        <f t="shared" si="4"/>
        <v>8NP</v>
      </c>
      <c r="M178" s="3" t="s">
        <v>382</v>
      </c>
      <c r="N178" s="8">
        <v>266.05091408724866</v>
      </c>
      <c r="O178" s="7">
        <f t="shared" si="5"/>
        <v>5.583687696808882</v>
      </c>
      <c r="P178" s="6">
        <v>1.453757225433526</v>
      </c>
    </row>
    <row r="179" spans="1:16">
      <c r="A179" s="5" t="s">
        <v>88</v>
      </c>
      <c r="B179" s="12" t="s">
        <v>226</v>
      </c>
      <c r="C179" s="12" t="s">
        <v>225</v>
      </c>
      <c r="D179" s="11" t="s">
        <v>224</v>
      </c>
      <c r="E179" s="10">
        <v>41506</v>
      </c>
      <c r="F179" s="13">
        <v>40.491508000000003</v>
      </c>
      <c r="G179" s="13">
        <v>-106.94801</v>
      </c>
      <c r="H179" s="5" t="s">
        <v>381</v>
      </c>
      <c r="I179" s="3">
        <v>8</v>
      </c>
      <c r="J179" s="3" t="s">
        <v>302</v>
      </c>
      <c r="K179" s="3" t="s">
        <v>136</v>
      </c>
      <c r="L179" s="3" t="str">
        <f t="shared" si="4"/>
        <v>8NP</v>
      </c>
      <c r="M179" s="3" t="s">
        <v>380</v>
      </c>
      <c r="N179" s="8">
        <v>83.034998664173102</v>
      </c>
      <c r="O179" s="7">
        <f t="shared" si="5"/>
        <v>4.4192621895712003</v>
      </c>
      <c r="P179" s="6">
        <v>1.3798449612403099</v>
      </c>
    </row>
    <row r="180" spans="1:16">
      <c r="A180" s="5" t="s">
        <v>88</v>
      </c>
      <c r="B180" s="12" t="s">
        <v>226</v>
      </c>
      <c r="C180" s="12" t="s">
        <v>225</v>
      </c>
      <c r="D180" s="11" t="s">
        <v>224</v>
      </c>
      <c r="E180" s="10">
        <v>41506</v>
      </c>
      <c r="F180" s="13">
        <v>40.491508000000003</v>
      </c>
      <c r="G180" s="13">
        <v>-106.94801</v>
      </c>
      <c r="H180" s="5" t="s">
        <v>379</v>
      </c>
      <c r="I180" s="3">
        <v>8</v>
      </c>
      <c r="J180" s="3" t="s">
        <v>302</v>
      </c>
      <c r="K180" s="3" t="s">
        <v>136</v>
      </c>
      <c r="L180" s="3" t="str">
        <f t="shared" si="4"/>
        <v>8NP</v>
      </c>
      <c r="M180" s="3" t="s">
        <v>378</v>
      </c>
      <c r="N180" s="8">
        <v>220.29693523147975</v>
      </c>
      <c r="O180" s="7">
        <f t="shared" si="5"/>
        <v>5.3949763419161565</v>
      </c>
      <c r="P180" s="6">
        <v>1.4593639575971733</v>
      </c>
    </row>
    <row r="181" spans="1:16">
      <c r="A181" s="5" t="s">
        <v>89</v>
      </c>
      <c r="B181" s="12" t="s">
        <v>200</v>
      </c>
      <c r="C181" s="12" t="s">
        <v>163</v>
      </c>
      <c r="D181" s="11" t="s">
        <v>198</v>
      </c>
      <c r="E181" s="10">
        <v>41507</v>
      </c>
      <c r="F181" s="14">
        <v>39.640194000000001</v>
      </c>
      <c r="G181" s="14">
        <v>-106.399546</v>
      </c>
      <c r="H181" s="5" t="s">
        <v>377</v>
      </c>
      <c r="I181" s="3">
        <v>9</v>
      </c>
      <c r="J181" s="3" t="s">
        <v>302</v>
      </c>
      <c r="K181" s="3" t="s">
        <v>136</v>
      </c>
      <c r="L181" s="3" t="str">
        <f t="shared" si="4"/>
        <v>9NP</v>
      </c>
      <c r="M181" s="3" t="s">
        <v>376</v>
      </c>
      <c r="N181" s="8">
        <v>33.891836189458409</v>
      </c>
      <c r="O181" s="7">
        <f t="shared" si="5"/>
        <v>3.5231741650145647</v>
      </c>
      <c r="P181" s="6">
        <v>1.3703703703703702</v>
      </c>
    </row>
    <row r="182" spans="1:16">
      <c r="A182" s="5" t="s">
        <v>89</v>
      </c>
      <c r="B182" s="12" t="s">
        <v>200</v>
      </c>
      <c r="C182" s="12" t="s">
        <v>163</v>
      </c>
      <c r="D182" s="11" t="s">
        <v>198</v>
      </c>
      <c r="E182" s="10">
        <v>41507</v>
      </c>
      <c r="F182" s="14">
        <v>39.640194000000001</v>
      </c>
      <c r="G182" s="14">
        <v>-106.399546</v>
      </c>
      <c r="H182" s="5" t="s">
        <v>375</v>
      </c>
      <c r="I182" s="3">
        <v>9</v>
      </c>
      <c r="J182" s="3" t="s">
        <v>302</v>
      </c>
      <c r="K182" s="3" t="s">
        <v>136</v>
      </c>
      <c r="L182" s="3" t="str">
        <f t="shared" si="4"/>
        <v>9NP</v>
      </c>
      <c r="M182" s="3" t="s">
        <v>374</v>
      </c>
      <c r="N182" s="8">
        <v>27.11346895156672</v>
      </c>
      <c r="O182" s="7">
        <f t="shared" si="5"/>
        <v>3.3000306137003546</v>
      </c>
      <c r="P182" s="6">
        <v>1.3088803088803087</v>
      </c>
    </row>
    <row r="183" spans="1:16">
      <c r="A183" s="5" t="s">
        <v>89</v>
      </c>
      <c r="B183" s="12" t="s">
        <v>200</v>
      </c>
      <c r="C183" s="12" t="s">
        <v>163</v>
      </c>
      <c r="D183" s="11" t="s">
        <v>198</v>
      </c>
      <c r="E183" s="10">
        <v>41507</v>
      </c>
      <c r="F183" s="14">
        <v>39.640194000000001</v>
      </c>
      <c r="G183" s="14">
        <v>-106.399546</v>
      </c>
      <c r="H183" s="5" t="s">
        <v>373</v>
      </c>
      <c r="I183" s="3">
        <v>9</v>
      </c>
      <c r="J183" s="3" t="s">
        <v>302</v>
      </c>
      <c r="K183" s="3" t="s">
        <v>136</v>
      </c>
      <c r="L183" s="3" t="str">
        <f t="shared" si="4"/>
        <v>9NP</v>
      </c>
      <c r="M183" s="3" t="s">
        <v>372</v>
      </c>
      <c r="N183" s="8">
        <v>41.686958513033851</v>
      </c>
      <c r="O183" s="7">
        <f t="shared" si="5"/>
        <v>3.7301883343988909</v>
      </c>
      <c r="P183" s="6">
        <v>1.4522058823529411</v>
      </c>
    </row>
    <row r="184" spans="1:16">
      <c r="A184" s="5" t="s">
        <v>89</v>
      </c>
      <c r="B184" s="12" t="s">
        <v>200</v>
      </c>
      <c r="C184" s="12" t="s">
        <v>163</v>
      </c>
      <c r="D184" s="11" t="s">
        <v>198</v>
      </c>
      <c r="E184" s="10">
        <v>41507</v>
      </c>
      <c r="F184" s="14">
        <v>39.640194000000001</v>
      </c>
      <c r="G184" s="14">
        <v>-106.399546</v>
      </c>
      <c r="H184" s="5" t="s">
        <v>371</v>
      </c>
      <c r="I184" s="3">
        <v>9</v>
      </c>
      <c r="J184" s="3" t="s">
        <v>302</v>
      </c>
      <c r="K184" s="3" t="s">
        <v>136</v>
      </c>
      <c r="L184" s="3" t="str">
        <f t="shared" si="4"/>
        <v>9NP</v>
      </c>
      <c r="M184" s="3" t="s">
        <v>370</v>
      </c>
      <c r="N184" s="8">
        <v>31.180489294301733</v>
      </c>
      <c r="O184" s="7">
        <f t="shared" si="5"/>
        <v>3.4397925560755134</v>
      </c>
      <c r="P184" s="6">
        <v>1.2787878787878786</v>
      </c>
    </row>
    <row r="185" spans="1:16">
      <c r="A185" s="5" t="s">
        <v>89</v>
      </c>
      <c r="B185" s="12" t="s">
        <v>200</v>
      </c>
      <c r="C185" s="12" t="s">
        <v>163</v>
      </c>
      <c r="D185" s="11" t="s">
        <v>198</v>
      </c>
      <c r="E185" s="10">
        <v>41507</v>
      </c>
      <c r="F185" s="14">
        <v>39.640194000000001</v>
      </c>
      <c r="G185" s="14">
        <v>-106.399546</v>
      </c>
      <c r="H185" s="5" t="s">
        <v>369</v>
      </c>
      <c r="I185" s="3">
        <v>9</v>
      </c>
      <c r="J185" s="3" t="s">
        <v>302</v>
      </c>
      <c r="K185" s="3" t="s">
        <v>136</v>
      </c>
      <c r="L185" s="3" t="str">
        <f t="shared" si="4"/>
        <v>9NP</v>
      </c>
      <c r="M185" s="3" t="s">
        <v>368</v>
      </c>
      <c r="N185" s="8">
        <v>23.385366970726309</v>
      </c>
      <c r="O185" s="7">
        <f t="shared" si="5"/>
        <v>3.152110483623733</v>
      </c>
      <c r="P185" s="6">
        <v>1.3898305084745763</v>
      </c>
    </row>
    <row r="186" spans="1:16">
      <c r="A186" s="5" t="s">
        <v>90</v>
      </c>
      <c r="B186" s="12" t="s">
        <v>200</v>
      </c>
      <c r="C186" s="12" t="s">
        <v>211</v>
      </c>
      <c r="D186" s="11" t="s">
        <v>198</v>
      </c>
      <c r="E186" s="10">
        <v>41507</v>
      </c>
      <c r="F186" s="9">
        <v>39.640970000000003</v>
      </c>
      <c r="G186" s="9">
        <v>-106.39436000000001</v>
      </c>
      <c r="H186" s="5" t="s">
        <v>367</v>
      </c>
      <c r="I186" s="3">
        <v>10</v>
      </c>
      <c r="J186" s="3" t="s">
        <v>302</v>
      </c>
      <c r="K186" s="3" t="s">
        <v>136</v>
      </c>
      <c r="L186" s="3" t="str">
        <f t="shared" si="4"/>
        <v>10NP</v>
      </c>
      <c r="M186" s="3" t="s">
        <v>366</v>
      </c>
      <c r="N186" s="8">
        <v>344.00213732300307</v>
      </c>
      <c r="O186" s="7">
        <f t="shared" si="5"/>
        <v>5.8406478705023614</v>
      </c>
      <c r="P186" s="6">
        <v>1.3524305555555558</v>
      </c>
    </row>
    <row r="187" spans="1:16">
      <c r="A187" s="5" t="s">
        <v>90</v>
      </c>
      <c r="B187" s="12" t="s">
        <v>200</v>
      </c>
      <c r="C187" s="12" t="s">
        <v>211</v>
      </c>
      <c r="D187" s="11" t="s">
        <v>198</v>
      </c>
      <c r="E187" s="10">
        <v>41507</v>
      </c>
      <c r="F187" s="9">
        <v>39.640970000000003</v>
      </c>
      <c r="G187" s="9">
        <v>-106.39436000000001</v>
      </c>
      <c r="H187" s="5" t="s">
        <v>365</v>
      </c>
      <c r="I187" s="3">
        <v>10</v>
      </c>
      <c r="J187" s="3" t="s">
        <v>302</v>
      </c>
      <c r="K187" s="3" t="s">
        <v>136</v>
      </c>
      <c r="L187" s="3" t="str">
        <f t="shared" si="4"/>
        <v>10NP</v>
      </c>
      <c r="M187" s="3" t="s">
        <v>364</v>
      </c>
      <c r="N187" s="8">
        <v>127.09438571046906</v>
      </c>
      <c r="O187" s="7">
        <f t="shared" si="5"/>
        <v>4.8449300049968844</v>
      </c>
      <c r="P187" s="6">
        <v>1.3676470588235294</v>
      </c>
    </row>
    <row r="188" spans="1:16">
      <c r="A188" s="5" t="s">
        <v>90</v>
      </c>
      <c r="B188" s="12" t="s">
        <v>200</v>
      </c>
      <c r="C188" s="12" t="s">
        <v>211</v>
      </c>
      <c r="D188" s="11" t="s">
        <v>198</v>
      </c>
      <c r="E188" s="10">
        <v>41507</v>
      </c>
      <c r="F188" s="9">
        <v>39.640970000000003</v>
      </c>
      <c r="G188" s="9">
        <v>-106.39436000000001</v>
      </c>
      <c r="H188" s="5" t="s">
        <v>363</v>
      </c>
      <c r="I188" s="3">
        <v>10</v>
      </c>
      <c r="J188" s="3" t="s">
        <v>302</v>
      </c>
      <c r="K188" s="3" t="s">
        <v>136</v>
      </c>
      <c r="L188" s="3" t="str">
        <f t="shared" si="4"/>
        <v>10NP</v>
      </c>
      <c r="M188" s="3" t="s">
        <v>362</v>
      </c>
      <c r="N188" s="8">
        <v>154.2078546620358</v>
      </c>
      <c r="O188" s="7">
        <f t="shared" si="5"/>
        <v>5.038301397977424</v>
      </c>
      <c r="P188" s="6">
        <v>1.4026548672566372</v>
      </c>
    </row>
    <row r="189" spans="1:16">
      <c r="A189" s="5">
        <v>12555</v>
      </c>
      <c r="B189" s="12" t="s">
        <v>200</v>
      </c>
      <c r="C189" s="12" t="s">
        <v>199</v>
      </c>
      <c r="D189" s="11" t="s">
        <v>198</v>
      </c>
      <c r="E189" s="10">
        <v>41507</v>
      </c>
      <c r="F189" s="9">
        <v>39.641669999999998</v>
      </c>
      <c r="G189" s="9">
        <v>-106.30667</v>
      </c>
      <c r="H189" s="5" t="s">
        <v>361</v>
      </c>
      <c r="I189" s="3">
        <v>11</v>
      </c>
      <c r="J189" s="3" t="s">
        <v>302</v>
      </c>
      <c r="K189" s="3" t="s">
        <v>136</v>
      </c>
      <c r="L189" s="3" t="str">
        <f t="shared" si="4"/>
        <v>11NP</v>
      </c>
      <c r="M189" s="3" t="s">
        <v>360</v>
      </c>
      <c r="N189" s="8">
        <v>45.076142131979694</v>
      </c>
      <c r="O189" s="7">
        <f t="shared" si="5"/>
        <v>3.8083531072482271</v>
      </c>
      <c r="P189" s="6">
        <v>1.2148626817447497</v>
      </c>
    </row>
    <row r="190" spans="1:16">
      <c r="A190" s="5">
        <v>12555</v>
      </c>
      <c r="B190" s="12" t="s">
        <v>200</v>
      </c>
      <c r="C190" s="12" t="s">
        <v>199</v>
      </c>
      <c r="D190" s="11" t="s">
        <v>198</v>
      </c>
      <c r="E190" s="10">
        <v>41507</v>
      </c>
      <c r="F190" s="9">
        <v>39.641669999999998</v>
      </c>
      <c r="G190" s="9">
        <v>-106.30667</v>
      </c>
      <c r="H190" s="5" t="s">
        <v>359</v>
      </c>
      <c r="I190" s="3">
        <v>11</v>
      </c>
      <c r="J190" s="3" t="s">
        <v>302</v>
      </c>
      <c r="K190" s="3" t="s">
        <v>136</v>
      </c>
      <c r="L190" s="3" t="str">
        <f t="shared" si="4"/>
        <v>11NP</v>
      </c>
      <c r="M190" s="3" t="s">
        <v>358</v>
      </c>
      <c r="N190" s="8">
        <v>33.213999465669247</v>
      </c>
      <c r="O190" s="7">
        <f t="shared" si="5"/>
        <v>3.5029714576970452</v>
      </c>
      <c r="P190" s="6">
        <v>1.4666666666666668</v>
      </c>
    </row>
    <row r="191" spans="1:16">
      <c r="A191" s="5">
        <v>12555</v>
      </c>
      <c r="B191" s="12" t="s">
        <v>200</v>
      </c>
      <c r="C191" s="12" t="s">
        <v>199</v>
      </c>
      <c r="D191" s="11" t="s">
        <v>198</v>
      </c>
      <c r="E191" s="10">
        <v>41507</v>
      </c>
      <c r="F191" s="9">
        <v>39.641669999999998</v>
      </c>
      <c r="G191" s="9">
        <v>-106.30667</v>
      </c>
      <c r="H191" s="5" t="s">
        <v>357</v>
      </c>
      <c r="I191" s="3">
        <v>11</v>
      </c>
      <c r="J191" s="3" t="s">
        <v>302</v>
      </c>
      <c r="K191" s="3" t="s">
        <v>136</v>
      </c>
      <c r="L191" s="3" t="str">
        <f t="shared" si="4"/>
        <v>11NP</v>
      </c>
      <c r="M191" s="3" t="s">
        <v>356</v>
      </c>
      <c r="N191" s="8">
        <v>32.875081103774662</v>
      </c>
      <c r="O191" s="7">
        <f t="shared" si="5"/>
        <v>3.4927149575298562</v>
      </c>
      <c r="P191" s="6">
        <v>1.4409090909090909</v>
      </c>
    </row>
    <row r="192" spans="1:16">
      <c r="A192" s="5">
        <v>12555</v>
      </c>
      <c r="B192" s="12" t="s">
        <v>200</v>
      </c>
      <c r="C192" s="12" t="s">
        <v>199</v>
      </c>
      <c r="D192" s="11" t="s">
        <v>198</v>
      </c>
      <c r="E192" s="10">
        <v>41507</v>
      </c>
      <c r="F192" s="9">
        <v>39.641669999999998</v>
      </c>
      <c r="G192" s="9">
        <v>-106.30667</v>
      </c>
      <c r="H192" s="5" t="s">
        <v>355</v>
      </c>
      <c r="I192" s="3">
        <v>11</v>
      </c>
      <c r="J192" s="3" t="s">
        <v>302</v>
      </c>
      <c r="K192" s="3" t="s">
        <v>136</v>
      </c>
      <c r="L192" s="3" t="str">
        <f t="shared" si="4"/>
        <v>11NP</v>
      </c>
      <c r="M192" s="3" t="s">
        <v>354</v>
      </c>
      <c r="N192" s="8">
        <v>91.507957711537756</v>
      </c>
      <c r="O192" s="7">
        <f t="shared" si="5"/>
        <v>4.5164259380248488</v>
      </c>
      <c r="P192" s="6">
        <v>1.3157894736842106</v>
      </c>
    </row>
    <row r="193" spans="1:16">
      <c r="A193" s="5">
        <v>12555</v>
      </c>
      <c r="B193" s="12" t="s">
        <v>200</v>
      </c>
      <c r="C193" s="12" t="s">
        <v>199</v>
      </c>
      <c r="D193" s="11" t="s">
        <v>198</v>
      </c>
      <c r="E193" s="10">
        <v>41507</v>
      </c>
      <c r="F193" s="9">
        <v>39.641669999999998</v>
      </c>
      <c r="G193" s="9">
        <v>-106.30667</v>
      </c>
      <c r="H193" s="5" t="s">
        <v>353</v>
      </c>
      <c r="I193" s="3">
        <v>11</v>
      </c>
      <c r="J193" s="3" t="s">
        <v>302</v>
      </c>
      <c r="K193" s="3" t="s">
        <v>136</v>
      </c>
      <c r="L193" s="3" t="str">
        <f t="shared" si="4"/>
        <v>11NP</v>
      </c>
      <c r="M193" s="3" t="s">
        <v>352</v>
      </c>
      <c r="N193" s="8">
        <v>59.310713331552236</v>
      </c>
      <c r="O193" s="7">
        <f t="shared" si="5"/>
        <v>4.0827899529499874</v>
      </c>
      <c r="P193" s="6">
        <v>1.2447552447552448</v>
      </c>
    </row>
    <row r="194" spans="1:16" ht="17.25">
      <c r="A194" s="5" t="s">
        <v>91</v>
      </c>
      <c r="B194" s="12" t="s">
        <v>176</v>
      </c>
      <c r="C194" s="12" t="s">
        <v>187</v>
      </c>
      <c r="D194" s="11" t="s">
        <v>174</v>
      </c>
      <c r="E194" s="10">
        <v>41508</v>
      </c>
      <c r="F194" s="9">
        <v>39.148200000000003</v>
      </c>
      <c r="G194" s="9">
        <v>-106.78279999999999</v>
      </c>
      <c r="H194" s="5" t="s">
        <v>351</v>
      </c>
      <c r="I194" s="3">
        <v>12</v>
      </c>
      <c r="J194" s="3" t="s">
        <v>302</v>
      </c>
      <c r="K194" s="3" t="s">
        <v>136</v>
      </c>
      <c r="L194" s="3" t="str">
        <f t="shared" ref="L194:L257" si="6">CONCATENATE(I194,J194)</f>
        <v>12NP</v>
      </c>
      <c r="M194" s="3" t="s">
        <v>350</v>
      </c>
      <c r="N194" s="8">
        <v>30.502652570512563</v>
      </c>
      <c r="O194" s="7">
        <f t="shared" ref="O194:O257" si="7">LN(N194)</f>
        <v>3.4178136493567379</v>
      </c>
      <c r="P194" s="6">
        <v>1.2387267904509283</v>
      </c>
    </row>
    <row r="195" spans="1:16" ht="17.25">
      <c r="A195" s="5" t="s">
        <v>91</v>
      </c>
      <c r="B195" s="12" t="s">
        <v>176</v>
      </c>
      <c r="C195" s="12" t="s">
        <v>187</v>
      </c>
      <c r="D195" s="11" t="s">
        <v>174</v>
      </c>
      <c r="E195" s="10">
        <v>41508</v>
      </c>
      <c r="F195" s="9">
        <v>39.148200000000003</v>
      </c>
      <c r="G195" s="9">
        <v>-106.78279999999999</v>
      </c>
      <c r="H195" s="5" t="s">
        <v>349</v>
      </c>
      <c r="I195" s="3">
        <v>12</v>
      </c>
      <c r="J195" s="3" t="s">
        <v>302</v>
      </c>
      <c r="K195" s="3" t="s">
        <v>136</v>
      </c>
      <c r="L195" s="3" t="str">
        <f t="shared" si="6"/>
        <v>12NP</v>
      </c>
      <c r="M195" s="3" t="s">
        <v>348</v>
      </c>
      <c r="N195" s="8">
        <v>32.875081103774654</v>
      </c>
      <c r="O195" s="7">
        <f t="shared" si="7"/>
        <v>3.4927149575298562</v>
      </c>
      <c r="P195" s="6">
        <v>1.1658119658119659</v>
      </c>
    </row>
    <row r="196" spans="1:16" ht="17.25">
      <c r="A196" s="5" t="s">
        <v>91</v>
      </c>
      <c r="B196" s="12" t="s">
        <v>176</v>
      </c>
      <c r="C196" s="12" t="s">
        <v>187</v>
      </c>
      <c r="D196" s="11" t="s">
        <v>174</v>
      </c>
      <c r="E196" s="10">
        <v>41508</v>
      </c>
      <c r="F196" s="9">
        <v>39.148200000000003</v>
      </c>
      <c r="G196" s="9">
        <v>-106.78279999999999</v>
      </c>
      <c r="H196" s="5" t="s">
        <v>347</v>
      </c>
      <c r="I196" s="3">
        <v>12</v>
      </c>
      <c r="J196" s="3" t="s">
        <v>302</v>
      </c>
      <c r="K196" s="3" t="s">
        <v>136</v>
      </c>
      <c r="L196" s="3" t="str">
        <f t="shared" si="6"/>
        <v>12NP</v>
      </c>
      <c r="M196" s="3" t="s">
        <v>346</v>
      </c>
      <c r="N196" s="8">
        <v>29.146979122934244</v>
      </c>
      <c r="O196" s="7">
        <f t="shared" si="7"/>
        <v>3.3723512752799816</v>
      </c>
      <c r="P196" s="6">
        <v>1.2082324455205811</v>
      </c>
    </row>
    <row r="197" spans="1:16" ht="17.25">
      <c r="A197" s="5" t="s">
        <v>91</v>
      </c>
      <c r="B197" s="12" t="s">
        <v>176</v>
      </c>
      <c r="C197" s="12" t="s">
        <v>187</v>
      </c>
      <c r="D197" s="11" t="s">
        <v>174</v>
      </c>
      <c r="E197" s="10">
        <v>41508</v>
      </c>
      <c r="F197" s="9">
        <v>39.148200000000003</v>
      </c>
      <c r="G197" s="9">
        <v>-106.78279999999999</v>
      </c>
      <c r="H197" s="5" t="s">
        <v>345</v>
      </c>
      <c r="I197" s="3">
        <v>12</v>
      </c>
      <c r="J197" s="3" t="s">
        <v>302</v>
      </c>
      <c r="K197" s="3" t="s">
        <v>136</v>
      </c>
      <c r="L197" s="3" t="str">
        <f t="shared" si="6"/>
        <v>12NP</v>
      </c>
      <c r="M197" s="3" t="s">
        <v>344</v>
      </c>
      <c r="N197" s="8">
        <v>26.096713865882968</v>
      </c>
      <c r="O197" s="7">
        <f t="shared" si="7"/>
        <v>3.261809400880157</v>
      </c>
      <c r="P197" s="6">
        <v>1.2354740061162077</v>
      </c>
    </row>
    <row r="198" spans="1:16" ht="17.25">
      <c r="A198" s="5" t="s">
        <v>91</v>
      </c>
      <c r="B198" s="12" t="s">
        <v>176</v>
      </c>
      <c r="C198" s="12" t="s">
        <v>187</v>
      </c>
      <c r="D198" s="11" t="s">
        <v>174</v>
      </c>
      <c r="E198" s="10">
        <v>41508</v>
      </c>
      <c r="F198" s="9">
        <v>39.148200000000003</v>
      </c>
      <c r="G198" s="9">
        <v>-106.78279999999999</v>
      </c>
      <c r="H198" s="5" t="s">
        <v>343</v>
      </c>
      <c r="I198" s="3">
        <v>12</v>
      </c>
      <c r="J198" s="3" t="s">
        <v>302</v>
      </c>
      <c r="K198" s="3" t="s">
        <v>136</v>
      </c>
      <c r="L198" s="3" t="str">
        <f t="shared" si="6"/>
        <v>12NP</v>
      </c>
      <c r="M198" s="3" t="s">
        <v>342</v>
      </c>
      <c r="N198" s="8">
        <v>39.992366703560926</v>
      </c>
      <c r="O198" s="7">
        <f t="shared" si="7"/>
        <v>3.688688603492138</v>
      </c>
      <c r="P198" s="6">
        <v>1.2987341772151899</v>
      </c>
    </row>
    <row r="199" spans="1:16">
      <c r="A199" s="5" t="s">
        <v>92</v>
      </c>
      <c r="B199" s="12" t="s">
        <v>176</v>
      </c>
      <c r="C199" s="12" t="s">
        <v>175</v>
      </c>
      <c r="D199" s="11" t="s">
        <v>174</v>
      </c>
      <c r="E199" s="10">
        <v>41508</v>
      </c>
      <c r="F199" s="14">
        <v>39.217970000000001</v>
      </c>
      <c r="G199" s="14">
        <v>-106.85463799999999</v>
      </c>
      <c r="H199" s="5" t="s">
        <v>341</v>
      </c>
      <c r="I199" s="3">
        <v>14</v>
      </c>
      <c r="J199" s="3" t="s">
        <v>302</v>
      </c>
      <c r="K199" s="3" t="s">
        <v>136</v>
      </c>
      <c r="L199" s="3" t="str">
        <f t="shared" si="6"/>
        <v>14NP</v>
      </c>
      <c r="M199" s="3" t="s">
        <v>340</v>
      </c>
      <c r="N199" s="8">
        <v>51.854509369871366</v>
      </c>
      <c r="O199" s="7">
        <f t="shared" si="7"/>
        <v>3.9484419004189086</v>
      </c>
      <c r="P199" s="6">
        <v>1.4608433734939759</v>
      </c>
    </row>
    <row r="200" spans="1:16">
      <c r="A200" s="5" t="s">
        <v>92</v>
      </c>
      <c r="B200" s="12" t="s">
        <v>176</v>
      </c>
      <c r="C200" s="12" t="s">
        <v>175</v>
      </c>
      <c r="D200" s="11" t="s">
        <v>174</v>
      </c>
      <c r="E200" s="10">
        <v>41508</v>
      </c>
      <c r="F200" s="14">
        <v>39.217970000000001</v>
      </c>
      <c r="G200" s="14">
        <v>-106.85463799999999</v>
      </c>
      <c r="H200" s="5" t="s">
        <v>339</v>
      </c>
      <c r="I200" s="3">
        <v>14</v>
      </c>
      <c r="J200" s="3" t="s">
        <v>302</v>
      </c>
      <c r="K200" s="3" t="s">
        <v>136</v>
      </c>
      <c r="L200" s="3" t="str">
        <f t="shared" si="6"/>
        <v>14NP</v>
      </c>
      <c r="M200" s="3" t="s">
        <v>338</v>
      </c>
      <c r="N200" s="8">
        <v>52.532346093660557</v>
      </c>
      <c r="O200" s="7">
        <f t="shared" si="7"/>
        <v>3.9614290959457201</v>
      </c>
      <c r="P200" s="6">
        <v>1.3118712273641853</v>
      </c>
    </row>
    <row r="201" spans="1:16">
      <c r="A201" s="5" t="s">
        <v>92</v>
      </c>
      <c r="B201" s="12" t="s">
        <v>176</v>
      </c>
      <c r="C201" s="12" t="s">
        <v>175</v>
      </c>
      <c r="D201" s="11" t="s">
        <v>174</v>
      </c>
      <c r="E201" s="10">
        <v>41508</v>
      </c>
      <c r="F201" s="14">
        <v>39.217970000000001</v>
      </c>
      <c r="G201" s="14">
        <v>-106.85463799999999</v>
      </c>
      <c r="H201" s="5" t="s">
        <v>337</v>
      </c>
      <c r="I201" s="3">
        <v>14</v>
      </c>
      <c r="J201" s="3" t="s">
        <v>302</v>
      </c>
      <c r="K201" s="3" t="s">
        <v>136</v>
      </c>
      <c r="L201" s="3" t="str">
        <f t="shared" si="6"/>
        <v>14NP</v>
      </c>
      <c r="M201" s="3" t="s">
        <v>336</v>
      </c>
      <c r="N201" s="8">
        <v>33.213999465669239</v>
      </c>
      <c r="O201" s="7">
        <f t="shared" si="7"/>
        <v>3.5029714576970452</v>
      </c>
      <c r="P201" s="6">
        <v>1.3670411985018724</v>
      </c>
    </row>
    <row r="202" spans="1:16">
      <c r="A202" s="5" t="s">
        <v>92</v>
      </c>
      <c r="B202" s="12" t="s">
        <v>176</v>
      </c>
      <c r="C202" s="12" t="s">
        <v>175</v>
      </c>
      <c r="D202" s="11" t="s">
        <v>174</v>
      </c>
      <c r="E202" s="10">
        <v>41508</v>
      </c>
      <c r="F202" s="14">
        <v>39.217970000000001</v>
      </c>
      <c r="G202" s="14">
        <v>-106.85463799999999</v>
      </c>
      <c r="H202" s="5" t="s">
        <v>335</v>
      </c>
      <c r="I202" s="3">
        <v>14</v>
      </c>
      <c r="J202" s="3" t="s">
        <v>302</v>
      </c>
      <c r="K202" s="3" t="s">
        <v>136</v>
      </c>
      <c r="L202" s="3" t="str">
        <f t="shared" si="6"/>
        <v>14NP</v>
      </c>
      <c r="M202" s="3" t="s">
        <v>334</v>
      </c>
      <c r="N202" s="8">
        <v>36.264264722720519</v>
      </c>
      <c r="O202" s="7">
        <f t="shared" si="7"/>
        <v>3.59083281348838</v>
      </c>
      <c r="P202" s="6">
        <v>1.2584541062801933</v>
      </c>
    </row>
    <row r="203" spans="1:16">
      <c r="A203" s="5" t="s">
        <v>92</v>
      </c>
      <c r="B203" s="12" t="s">
        <v>176</v>
      </c>
      <c r="C203" s="12" t="s">
        <v>175</v>
      </c>
      <c r="D203" s="11" t="s">
        <v>174</v>
      </c>
      <c r="E203" s="10">
        <v>41508</v>
      </c>
      <c r="F203" s="14">
        <v>39.217970000000001</v>
      </c>
      <c r="G203" s="14">
        <v>-106.85463799999999</v>
      </c>
      <c r="H203" s="5" t="s">
        <v>333</v>
      </c>
      <c r="I203" s="3">
        <v>14</v>
      </c>
      <c r="J203" s="3" t="s">
        <v>302</v>
      </c>
      <c r="K203" s="3" t="s">
        <v>136</v>
      </c>
      <c r="L203" s="3" t="str">
        <f t="shared" si="6"/>
        <v>14NP</v>
      </c>
      <c r="M203" s="3" t="s">
        <v>332</v>
      </c>
      <c r="N203" s="8">
        <v>63.377733674287256</v>
      </c>
      <c r="O203" s="7">
        <f t="shared" si="7"/>
        <v>4.1491125958810606</v>
      </c>
      <c r="P203" s="6">
        <v>1.398720682302772</v>
      </c>
    </row>
    <row r="204" spans="1:16">
      <c r="A204" s="5">
        <v>10814</v>
      </c>
      <c r="B204" s="12" t="s">
        <v>141</v>
      </c>
      <c r="C204" s="12" t="s">
        <v>163</v>
      </c>
      <c r="D204" s="11" t="s">
        <v>139</v>
      </c>
      <c r="E204" s="10">
        <v>41509</v>
      </c>
      <c r="F204" s="13">
        <v>37.948208999999999</v>
      </c>
      <c r="G204" s="13">
        <v>-107.877067</v>
      </c>
      <c r="H204" s="5" t="s">
        <v>331</v>
      </c>
      <c r="I204" s="3">
        <v>15</v>
      </c>
      <c r="J204" s="3" t="s">
        <v>302</v>
      </c>
      <c r="K204" s="3" t="s">
        <v>136</v>
      </c>
      <c r="L204" s="3" t="str">
        <f t="shared" si="6"/>
        <v>15NP</v>
      </c>
      <c r="M204" s="3" t="s">
        <v>330</v>
      </c>
      <c r="N204" s="8">
        <v>77.951223235754341</v>
      </c>
      <c r="O204" s="7">
        <f t="shared" si="7"/>
        <v>4.3560832879496685</v>
      </c>
      <c r="P204" s="6">
        <v>1.3565891472868217</v>
      </c>
    </row>
    <row r="205" spans="1:16">
      <c r="A205" s="5">
        <v>10814</v>
      </c>
      <c r="B205" s="12" t="s">
        <v>141</v>
      </c>
      <c r="C205" s="12" t="s">
        <v>163</v>
      </c>
      <c r="D205" s="11" t="s">
        <v>139</v>
      </c>
      <c r="E205" s="10">
        <v>41509</v>
      </c>
      <c r="F205" s="13">
        <v>37.948208999999999</v>
      </c>
      <c r="G205" s="13">
        <v>-107.877067</v>
      </c>
      <c r="H205" s="5" t="s">
        <v>329</v>
      </c>
      <c r="I205" s="3">
        <v>15</v>
      </c>
      <c r="J205" s="3" t="s">
        <v>302</v>
      </c>
      <c r="K205" s="3" t="s">
        <v>136</v>
      </c>
      <c r="L205" s="3" t="str">
        <f t="shared" si="6"/>
        <v>15NP</v>
      </c>
      <c r="M205" s="3" t="s">
        <v>328</v>
      </c>
      <c r="N205" s="8">
        <v>66.089080569443908</v>
      </c>
      <c r="O205" s="7">
        <f t="shared" si="7"/>
        <v>4.1910035375902206</v>
      </c>
      <c r="P205" s="6">
        <v>1.375</v>
      </c>
    </row>
    <row r="206" spans="1:16">
      <c r="A206" s="5">
        <v>10814</v>
      </c>
      <c r="B206" s="12" t="s">
        <v>141</v>
      </c>
      <c r="C206" s="12" t="s">
        <v>163</v>
      </c>
      <c r="D206" s="11" t="s">
        <v>139</v>
      </c>
      <c r="E206" s="10">
        <v>41509</v>
      </c>
      <c r="F206" s="13">
        <v>37.948208999999999</v>
      </c>
      <c r="G206" s="13">
        <v>-107.877067</v>
      </c>
      <c r="H206" s="5" t="s">
        <v>327</v>
      </c>
      <c r="I206" s="3">
        <v>15</v>
      </c>
      <c r="J206" s="3" t="s">
        <v>302</v>
      </c>
      <c r="K206" s="3" t="s">
        <v>136</v>
      </c>
      <c r="L206" s="3" t="str">
        <f t="shared" si="6"/>
        <v>15NP</v>
      </c>
      <c r="M206" s="3" t="s">
        <v>326</v>
      </c>
      <c r="N206" s="8">
        <v>67.783672378916819</v>
      </c>
      <c r="O206" s="7">
        <f t="shared" si="7"/>
        <v>4.2163213455745101</v>
      </c>
      <c r="P206" s="6">
        <v>1.3636363636363635</v>
      </c>
    </row>
    <row r="207" spans="1:16">
      <c r="A207" s="5">
        <v>10814</v>
      </c>
      <c r="B207" s="12" t="s">
        <v>141</v>
      </c>
      <c r="C207" s="12" t="s">
        <v>163</v>
      </c>
      <c r="D207" s="11" t="s">
        <v>139</v>
      </c>
      <c r="E207" s="10">
        <v>41509</v>
      </c>
      <c r="F207" s="13">
        <v>37.948208999999999</v>
      </c>
      <c r="G207" s="13">
        <v>-107.877067</v>
      </c>
      <c r="H207" s="5" t="s">
        <v>325</v>
      </c>
      <c r="I207" s="3">
        <v>15</v>
      </c>
      <c r="J207" s="3" t="s">
        <v>302</v>
      </c>
      <c r="K207" s="3" t="s">
        <v>136</v>
      </c>
      <c r="L207" s="3" t="str">
        <f t="shared" si="6"/>
        <v>15NP</v>
      </c>
      <c r="M207" s="3" t="s">
        <v>324</v>
      </c>
      <c r="N207" s="8">
        <v>69.47826418838973</v>
      </c>
      <c r="O207" s="7">
        <f t="shared" si="7"/>
        <v>4.2410139581648814</v>
      </c>
      <c r="P207" s="6">
        <v>1.3153846153846152</v>
      </c>
    </row>
    <row r="208" spans="1:16">
      <c r="A208" s="5">
        <v>10814</v>
      </c>
      <c r="B208" s="12" t="s">
        <v>141</v>
      </c>
      <c r="C208" s="12" t="s">
        <v>163</v>
      </c>
      <c r="D208" s="11" t="s">
        <v>139</v>
      </c>
      <c r="E208" s="10">
        <v>41509</v>
      </c>
      <c r="F208" s="13">
        <v>37.948208999999999</v>
      </c>
      <c r="G208" s="13">
        <v>-107.877067</v>
      </c>
      <c r="H208" s="5" t="s">
        <v>323</v>
      </c>
      <c r="I208" s="3">
        <v>15</v>
      </c>
      <c r="J208" s="3" t="s">
        <v>302</v>
      </c>
      <c r="K208" s="3" t="s">
        <v>136</v>
      </c>
      <c r="L208" s="3" t="str">
        <f t="shared" si="6"/>
        <v>15NP</v>
      </c>
      <c r="M208" s="3" t="s">
        <v>322</v>
      </c>
      <c r="N208" s="8">
        <v>63.038815312392678</v>
      </c>
      <c r="O208" s="7">
        <f t="shared" si="7"/>
        <v>4.1437506527396755</v>
      </c>
      <c r="P208" s="6">
        <v>1.3152542372881357</v>
      </c>
    </row>
    <row r="209" spans="1:16">
      <c r="A209" s="5">
        <v>10815</v>
      </c>
      <c r="B209" s="12" t="s">
        <v>141</v>
      </c>
      <c r="C209" s="12" t="s">
        <v>152</v>
      </c>
      <c r="D209" s="11" t="s">
        <v>139</v>
      </c>
      <c r="E209" s="10">
        <v>41509</v>
      </c>
      <c r="F209" s="9">
        <v>37.949719999999999</v>
      </c>
      <c r="G209" s="9">
        <v>-107.86861</v>
      </c>
      <c r="H209" s="5" t="s">
        <v>321</v>
      </c>
      <c r="I209" s="3">
        <v>16</v>
      </c>
      <c r="J209" s="3" t="s">
        <v>302</v>
      </c>
      <c r="K209" s="3" t="s">
        <v>136</v>
      </c>
      <c r="L209" s="3" t="str">
        <f t="shared" si="6"/>
        <v>16NP</v>
      </c>
      <c r="M209" s="3" t="s">
        <v>320</v>
      </c>
      <c r="N209" s="8">
        <v>35.247509637036764</v>
      </c>
      <c r="O209" s="7">
        <f t="shared" si="7"/>
        <v>3.5623948781678463</v>
      </c>
      <c r="P209" s="6">
        <v>1.2374429223744292</v>
      </c>
    </row>
    <row r="210" spans="1:16">
      <c r="A210" s="5">
        <v>10815</v>
      </c>
      <c r="B210" s="12" t="s">
        <v>141</v>
      </c>
      <c r="C210" s="12" t="s">
        <v>152</v>
      </c>
      <c r="D210" s="11" t="s">
        <v>139</v>
      </c>
      <c r="E210" s="10">
        <v>41509</v>
      </c>
      <c r="F210" s="9">
        <v>37.949719999999999</v>
      </c>
      <c r="G210" s="9">
        <v>-107.86861</v>
      </c>
      <c r="H210" s="5" t="s">
        <v>319</v>
      </c>
      <c r="I210" s="3">
        <v>16</v>
      </c>
      <c r="J210" s="3" t="s">
        <v>302</v>
      </c>
      <c r="K210" s="3" t="s">
        <v>136</v>
      </c>
      <c r="L210" s="3" t="str">
        <f t="shared" si="6"/>
        <v>16NP</v>
      </c>
      <c r="M210" s="3" t="s">
        <v>318</v>
      </c>
      <c r="N210" s="8">
        <v>18.301591542307541</v>
      </c>
      <c r="O210" s="7">
        <f t="shared" si="7"/>
        <v>2.9069880255907474</v>
      </c>
      <c r="P210" s="6">
        <v>1.165644171779141</v>
      </c>
    </row>
    <row r="211" spans="1:16">
      <c r="A211" s="5">
        <v>10815</v>
      </c>
      <c r="B211" s="12" t="s">
        <v>141</v>
      </c>
      <c r="C211" s="12" t="s">
        <v>152</v>
      </c>
      <c r="D211" s="11" t="s">
        <v>139</v>
      </c>
      <c r="E211" s="10">
        <v>41509</v>
      </c>
      <c r="F211" s="9">
        <v>37.949719999999999</v>
      </c>
      <c r="G211" s="9">
        <v>-107.86861</v>
      </c>
      <c r="H211" s="5" t="s">
        <v>317</v>
      </c>
      <c r="I211" s="3">
        <v>16</v>
      </c>
      <c r="J211" s="3" t="s">
        <v>302</v>
      </c>
      <c r="K211" s="3" t="s">
        <v>136</v>
      </c>
      <c r="L211" s="3" t="str">
        <f t="shared" si="6"/>
        <v>16NP</v>
      </c>
      <c r="M211" s="3" t="s">
        <v>316</v>
      </c>
      <c r="N211" s="8">
        <v>21.690775161253388</v>
      </c>
      <c r="O211" s="7">
        <f t="shared" si="7"/>
        <v>3.0768870623861453</v>
      </c>
      <c r="P211" s="6">
        <v>1.1844380403458215</v>
      </c>
    </row>
    <row r="212" spans="1:16">
      <c r="A212" s="5">
        <v>10815</v>
      </c>
      <c r="B212" s="12" t="s">
        <v>141</v>
      </c>
      <c r="C212" s="12" t="s">
        <v>152</v>
      </c>
      <c r="D212" s="11" t="s">
        <v>139</v>
      </c>
      <c r="E212" s="10">
        <v>41509</v>
      </c>
      <c r="F212" s="9">
        <v>37.949719999999999</v>
      </c>
      <c r="G212" s="9">
        <v>-107.86861</v>
      </c>
      <c r="H212" s="5" t="s">
        <v>315</v>
      </c>
      <c r="I212" s="3">
        <v>16</v>
      </c>
      <c r="J212" s="3" t="s">
        <v>302</v>
      </c>
      <c r="K212" s="3" t="s">
        <v>136</v>
      </c>
      <c r="L212" s="3" t="str">
        <f t="shared" si="6"/>
        <v>16NP</v>
      </c>
      <c r="M212" s="3" t="s">
        <v>314</v>
      </c>
      <c r="N212" s="8">
        <v>17.623754818518375</v>
      </c>
      <c r="O212" s="7">
        <f t="shared" si="7"/>
        <v>2.8692476976079009</v>
      </c>
      <c r="P212" s="6">
        <v>1.1575757575757575</v>
      </c>
    </row>
    <row r="213" spans="1:16">
      <c r="A213" s="5">
        <v>10815</v>
      </c>
      <c r="B213" s="12" t="s">
        <v>141</v>
      </c>
      <c r="C213" s="12" t="s">
        <v>152</v>
      </c>
      <c r="D213" s="11" t="s">
        <v>139</v>
      </c>
      <c r="E213" s="10">
        <v>41509</v>
      </c>
      <c r="F213" s="9">
        <v>37.949719999999999</v>
      </c>
      <c r="G213" s="9">
        <v>-107.86861</v>
      </c>
      <c r="H213" s="5" t="s">
        <v>313</v>
      </c>
      <c r="I213" s="3">
        <v>16</v>
      </c>
      <c r="J213" s="3" t="s">
        <v>302</v>
      </c>
      <c r="K213" s="3" t="s">
        <v>136</v>
      </c>
      <c r="L213" s="3" t="str">
        <f t="shared" si="6"/>
        <v>16NP</v>
      </c>
      <c r="M213" s="3" t="s">
        <v>312</v>
      </c>
      <c r="N213" s="8">
        <v>30.841570932407148</v>
      </c>
      <c r="O213" s="7">
        <f t="shared" si="7"/>
        <v>3.4288634855433231</v>
      </c>
      <c r="P213" s="6">
        <v>1.2345360824742266</v>
      </c>
    </row>
    <row r="214" spans="1:16">
      <c r="A214" s="5">
        <v>10818</v>
      </c>
      <c r="B214" s="12" t="s">
        <v>141</v>
      </c>
      <c r="C214" s="12" t="s">
        <v>140</v>
      </c>
      <c r="D214" s="11" t="s">
        <v>139</v>
      </c>
      <c r="E214" s="10">
        <v>41509</v>
      </c>
      <c r="F214" s="9">
        <v>37.931109999999997</v>
      </c>
      <c r="G214" s="9">
        <v>-107.77889</v>
      </c>
      <c r="H214" s="5" t="s">
        <v>311</v>
      </c>
      <c r="I214" s="3">
        <v>17</v>
      </c>
      <c r="J214" s="3" t="s">
        <v>302</v>
      </c>
      <c r="K214" s="3" t="s">
        <v>136</v>
      </c>
      <c r="L214" s="3" t="str">
        <f t="shared" si="6"/>
        <v>17NP</v>
      </c>
      <c r="M214" s="3" t="s">
        <v>310</v>
      </c>
      <c r="N214" s="8">
        <v>12.539979390099617</v>
      </c>
      <c r="O214" s="7">
        <f t="shared" si="7"/>
        <v>2.5289218916706981</v>
      </c>
      <c r="P214" s="6">
        <v>1.2517006802721089</v>
      </c>
    </row>
    <row r="215" spans="1:16">
      <c r="A215" s="5">
        <v>10818</v>
      </c>
      <c r="B215" s="12" t="s">
        <v>141</v>
      </c>
      <c r="C215" s="12" t="s">
        <v>140</v>
      </c>
      <c r="D215" s="11" t="s">
        <v>139</v>
      </c>
      <c r="E215" s="10">
        <v>41509</v>
      </c>
      <c r="F215" s="9">
        <v>37.931109999999997</v>
      </c>
      <c r="G215" s="9">
        <v>-107.77889</v>
      </c>
      <c r="H215" s="5" t="s">
        <v>309</v>
      </c>
      <c r="I215" s="3">
        <v>17</v>
      </c>
      <c r="J215" s="3" t="s">
        <v>302</v>
      </c>
      <c r="K215" s="3" t="s">
        <v>136</v>
      </c>
      <c r="L215" s="3" t="str">
        <f t="shared" si="6"/>
        <v>17NP</v>
      </c>
      <c r="M215" s="3" t="s">
        <v>308</v>
      </c>
      <c r="N215" s="8">
        <v>11.523224304415853</v>
      </c>
      <c r="O215" s="7">
        <f t="shared" si="7"/>
        <v>2.444364503642634</v>
      </c>
      <c r="P215" s="6">
        <v>1.2035928143712573</v>
      </c>
    </row>
    <row r="216" spans="1:16">
      <c r="A216" s="5">
        <v>10818</v>
      </c>
      <c r="B216" s="12" t="s">
        <v>141</v>
      </c>
      <c r="C216" s="12" t="s">
        <v>140</v>
      </c>
      <c r="D216" s="11" t="s">
        <v>139</v>
      </c>
      <c r="E216" s="10">
        <v>41509</v>
      </c>
      <c r="F216" s="9">
        <v>37.931109999999997</v>
      </c>
      <c r="G216" s="9">
        <v>-107.77889</v>
      </c>
      <c r="H216" s="5" t="s">
        <v>307</v>
      </c>
      <c r="I216" s="3">
        <v>17</v>
      </c>
      <c r="J216" s="3" t="s">
        <v>302</v>
      </c>
      <c r="K216" s="3" t="s">
        <v>136</v>
      </c>
      <c r="L216" s="3" t="str">
        <f t="shared" si="6"/>
        <v>17NP</v>
      </c>
      <c r="M216" s="3" t="s">
        <v>306</v>
      </c>
      <c r="N216" s="8">
        <v>8.1340406854700262</v>
      </c>
      <c r="O216" s="7">
        <f t="shared" si="7"/>
        <v>2.09605780937442</v>
      </c>
      <c r="P216" s="6">
        <v>1.1690140845070425</v>
      </c>
    </row>
    <row r="217" spans="1:16">
      <c r="A217" s="5">
        <v>10818</v>
      </c>
      <c r="B217" s="12" t="s">
        <v>141</v>
      </c>
      <c r="C217" s="12" t="s">
        <v>140</v>
      </c>
      <c r="D217" s="11" t="s">
        <v>139</v>
      </c>
      <c r="E217" s="10">
        <v>41509</v>
      </c>
      <c r="F217" s="9">
        <v>37.931109999999997</v>
      </c>
      <c r="G217" s="9">
        <v>-107.77889</v>
      </c>
      <c r="H217" s="5" t="s">
        <v>305</v>
      </c>
      <c r="I217" s="3">
        <v>17</v>
      </c>
      <c r="J217" s="3" t="s">
        <v>302</v>
      </c>
      <c r="K217" s="3" t="s">
        <v>136</v>
      </c>
      <c r="L217" s="3" t="str">
        <f t="shared" si="6"/>
        <v>17NP</v>
      </c>
      <c r="M217" s="3" t="s">
        <v>304</v>
      </c>
      <c r="N217" s="8">
        <v>11.862142666310447</v>
      </c>
      <c r="O217" s="7">
        <f t="shared" si="7"/>
        <v>2.4733520405158873</v>
      </c>
      <c r="P217" s="6">
        <v>1.2397260273972603</v>
      </c>
    </row>
    <row r="218" spans="1:16">
      <c r="A218" s="5">
        <v>10818</v>
      </c>
      <c r="B218" s="12" t="s">
        <v>141</v>
      </c>
      <c r="C218" s="12" t="s">
        <v>140</v>
      </c>
      <c r="D218" s="11" t="s">
        <v>139</v>
      </c>
      <c r="E218" s="10">
        <v>41509</v>
      </c>
      <c r="F218" s="9">
        <v>37.931109999999997</v>
      </c>
      <c r="G218" s="9">
        <v>-107.77889</v>
      </c>
      <c r="H218" s="5" t="s">
        <v>303</v>
      </c>
      <c r="I218" s="3">
        <v>17</v>
      </c>
      <c r="J218" s="3" t="s">
        <v>302</v>
      </c>
      <c r="K218" s="3" t="s">
        <v>136</v>
      </c>
      <c r="L218" s="3" t="str">
        <f t="shared" si="6"/>
        <v>17NP</v>
      </c>
      <c r="M218" s="3" t="s">
        <v>301</v>
      </c>
      <c r="N218" s="8">
        <v>14.573489561467122</v>
      </c>
      <c r="O218" s="7">
        <f t="shared" si="7"/>
        <v>2.6792040947200362</v>
      </c>
      <c r="P218" s="6">
        <v>1.2107843137254903</v>
      </c>
    </row>
    <row r="219" spans="1:16">
      <c r="A219" s="5">
        <v>120</v>
      </c>
      <c r="B219" s="12" t="s">
        <v>270</v>
      </c>
      <c r="C219" s="12" t="s">
        <v>292</v>
      </c>
      <c r="D219" s="11" t="s">
        <v>268</v>
      </c>
      <c r="E219" s="10">
        <v>41505</v>
      </c>
      <c r="F219" s="9">
        <v>40.741010000000003</v>
      </c>
      <c r="G219" s="9">
        <v>-106.28196</v>
      </c>
      <c r="H219" s="5" t="s">
        <v>300</v>
      </c>
      <c r="I219" s="3">
        <v>1</v>
      </c>
      <c r="J219" s="3" t="s">
        <v>137</v>
      </c>
      <c r="K219" s="3" t="s">
        <v>136</v>
      </c>
      <c r="L219" s="3" t="str">
        <f t="shared" si="6"/>
        <v>1P</v>
      </c>
      <c r="M219" s="3" t="s">
        <v>299</v>
      </c>
      <c r="N219" s="8">
        <v>61.005305141025168</v>
      </c>
      <c r="O219" s="7">
        <f t="shared" si="7"/>
        <v>4.1109608299166842</v>
      </c>
      <c r="P219" s="6">
        <v>1.1925133689839573</v>
      </c>
    </row>
    <row r="220" spans="1:16">
      <c r="A220" s="5">
        <v>120</v>
      </c>
      <c r="B220" s="12" t="s">
        <v>270</v>
      </c>
      <c r="C220" s="12" t="s">
        <v>292</v>
      </c>
      <c r="D220" s="11" t="s">
        <v>268</v>
      </c>
      <c r="E220" s="10">
        <v>41505</v>
      </c>
      <c r="F220" s="9">
        <v>40.741010000000003</v>
      </c>
      <c r="G220" s="9">
        <v>-106.28196</v>
      </c>
      <c r="H220" s="5" t="s">
        <v>298</v>
      </c>
      <c r="I220" s="3">
        <v>1</v>
      </c>
      <c r="J220" s="3" t="s">
        <v>137</v>
      </c>
      <c r="K220" s="3" t="s">
        <v>136</v>
      </c>
      <c r="L220" s="3" t="str">
        <f t="shared" si="6"/>
        <v>1P</v>
      </c>
      <c r="M220" s="3" t="s">
        <v>297</v>
      </c>
      <c r="N220" s="8">
        <v>61.005305141025111</v>
      </c>
      <c r="O220" s="7">
        <f t="shared" si="7"/>
        <v>4.1109608299166833</v>
      </c>
      <c r="P220" s="6">
        <v>1.2686567164179103</v>
      </c>
    </row>
    <row r="221" spans="1:16">
      <c r="A221" s="5">
        <v>120</v>
      </c>
      <c r="B221" s="12" t="s">
        <v>270</v>
      </c>
      <c r="C221" s="12" t="s">
        <v>292</v>
      </c>
      <c r="D221" s="11" t="s">
        <v>268</v>
      </c>
      <c r="E221" s="10">
        <v>41505</v>
      </c>
      <c r="F221" s="9">
        <v>40.741010000000003</v>
      </c>
      <c r="G221" s="9">
        <v>-106.28196</v>
      </c>
      <c r="H221" s="5" t="s">
        <v>296</v>
      </c>
      <c r="I221" s="3">
        <v>1</v>
      </c>
      <c r="J221" s="3" t="s">
        <v>137</v>
      </c>
      <c r="K221" s="3" t="s">
        <v>136</v>
      </c>
      <c r="L221" s="3" t="str">
        <f t="shared" si="6"/>
        <v>1P</v>
      </c>
      <c r="M221" s="3" t="s">
        <v>295</v>
      </c>
      <c r="N221" s="8">
        <v>74.562039616808534</v>
      </c>
      <c r="O221" s="7">
        <f t="shared" si="7"/>
        <v>4.3116315253788349</v>
      </c>
      <c r="P221" s="6">
        <v>1.3333333333333335</v>
      </c>
    </row>
    <row r="222" spans="1:16">
      <c r="A222" s="5">
        <v>120</v>
      </c>
      <c r="B222" s="12" t="s">
        <v>270</v>
      </c>
      <c r="C222" s="12" t="s">
        <v>292</v>
      </c>
      <c r="D222" s="11" t="s">
        <v>268</v>
      </c>
      <c r="E222" s="10">
        <v>41505</v>
      </c>
      <c r="F222" s="9">
        <v>40.741010000000003</v>
      </c>
      <c r="G222" s="9">
        <v>-106.28196</v>
      </c>
      <c r="H222" s="5" t="s">
        <v>294</v>
      </c>
      <c r="I222" s="3">
        <v>1</v>
      </c>
      <c r="J222" s="3" t="s">
        <v>137</v>
      </c>
      <c r="K222" s="3" t="s">
        <v>136</v>
      </c>
      <c r="L222" s="3" t="str">
        <f t="shared" si="6"/>
        <v>1P</v>
      </c>
      <c r="M222" s="3" t="s">
        <v>293</v>
      </c>
      <c r="N222" s="8">
        <v>47.448570665241782</v>
      </c>
      <c r="O222" s="7">
        <f t="shared" si="7"/>
        <v>3.8596464016357777</v>
      </c>
      <c r="P222" s="6">
        <v>1.3373493975903614</v>
      </c>
    </row>
    <row r="223" spans="1:16">
      <c r="A223" s="5">
        <v>120</v>
      </c>
      <c r="B223" s="12" t="s">
        <v>270</v>
      </c>
      <c r="C223" s="12" t="s">
        <v>292</v>
      </c>
      <c r="D223" s="11" t="s">
        <v>268</v>
      </c>
      <c r="E223" s="10">
        <v>41505</v>
      </c>
      <c r="F223" s="9">
        <v>40.741010000000003</v>
      </c>
      <c r="G223" s="9">
        <v>-106.28196</v>
      </c>
      <c r="H223" s="5" t="s">
        <v>291</v>
      </c>
      <c r="I223" s="3">
        <v>1</v>
      </c>
      <c r="J223" s="3" t="s">
        <v>137</v>
      </c>
      <c r="K223" s="3" t="s">
        <v>136</v>
      </c>
      <c r="L223" s="3" t="str">
        <f t="shared" si="6"/>
        <v>1P</v>
      </c>
      <c r="M223" s="3" t="s">
        <v>290</v>
      </c>
      <c r="N223" s="8">
        <v>49.143162474714707</v>
      </c>
      <c r="O223" s="7">
        <f t="shared" si="7"/>
        <v>3.894737721447048</v>
      </c>
      <c r="P223" s="6">
        <v>1.1823899371069182</v>
      </c>
    </row>
    <row r="224" spans="1:16">
      <c r="A224" s="5">
        <v>12940</v>
      </c>
      <c r="B224" s="12" t="s">
        <v>270</v>
      </c>
      <c r="C224" s="12" t="s">
        <v>281</v>
      </c>
      <c r="D224" s="11" t="s">
        <v>268</v>
      </c>
      <c r="E224" s="10">
        <v>41505</v>
      </c>
      <c r="F224" s="14">
        <v>40.745373000000001</v>
      </c>
      <c r="G224" s="14">
        <v>-106.29673</v>
      </c>
      <c r="H224" s="5" t="s">
        <v>289</v>
      </c>
      <c r="I224" s="3">
        <v>2</v>
      </c>
      <c r="J224" s="3" t="s">
        <v>137</v>
      </c>
      <c r="K224" s="3" t="s">
        <v>136</v>
      </c>
      <c r="L224" s="3" t="str">
        <f t="shared" si="6"/>
        <v>2P</v>
      </c>
      <c r="M224" s="3" t="s">
        <v>288</v>
      </c>
      <c r="N224" s="8">
        <v>24.74104041830465</v>
      </c>
      <c r="O224" s="7">
        <f t="shared" si="7"/>
        <v>3.2084634201748647</v>
      </c>
      <c r="P224" s="6">
        <v>1.3146551724137931</v>
      </c>
    </row>
    <row r="225" spans="1:16">
      <c r="A225" s="5">
        <v>12940</v>
      </c>
      <c r="B225" s="12" t="s">
        <v>270</v>
      </c>
      <c r="C225" s="12" t="s">
        <v>281</v>
      </c>
      <c r="D225" s="11" t="s">
        <v>268</v>
      </c>
      <c r="E225" s="10">
        <v>41505</v>
      </c>
      <c r="F225" s="14">
        <v>40.745373000000001</v>
      </c>
      <c r="G225" s="14">
        <v>-106.29673</v>
      </c>
      <c r="H225" s="5" t="s">
        <v>287</v>
      </c>
      <c r="I225" s="3">
        <v>2</v>
      </c>
      <c r="J225" s="3" t="s">
        <v>137</v>
      </c>
      <c r="K225" s="3" t="s">
        <v>136</v>
      </c>
      <c r="L225" s="3" t="str">
        <f t="shared" si="6"/>
        <v>2P</v>
      </c>
      <c r="M225" s="3" t="s">
        <v>286</v>
      </c>
      <c r="N225" s="8">
        <v>23.724285332620891</v>
      </c>
      <c r="O225" s="7">
        <f t="shared" si="7"/>
        <v>3.1664992210758323</v>
      </c>
      <c r="P225" s="6">
        <v>1.3181818181818181</v>
      </c>
    </row>
    <row r="226" spans="1:16">
      <c r="A226" s="5">
        <v>12940</v>
      </c>
      <c r="B226" s="12" t="s">
        <v>270</v>
      </c>
      <c r="C226" s="12" t="s">
        <v>281</v>
      </c>
      <c r="D226" s="11" t="s">
        <v>268</v>
      </c>
      <c r="E226" s="10">
        <v>41505</v>
      </c>
      <c r="F226" s="14">
        <v>40.745373000000001</v>
      </c>
      <c r="G226" s="14">
        <v>-106.29673</v>
      </c>
      <c r="H226" s="5" t="s">
        <v>285</v>
      </c>
      <c r="I226" s="3">
        <v>2</v>
      </c>
      <c r="J226" s="3" t="s">
        <v>137</v>
      </c>
      <c r="K226" s="3" t="s">
        <v>136</v>
      </c>
      <c r="L226" s="3" t="str">
        <f t="shared" si="6"/>
        <v>2P</v>
      </c>
      <c r="M226" s="3" t="s">
        <v>284</v>
      </c>
      <c r="N226" s="8">
        <v>42.364795236823014</v>
      </c>
      <c r="O226" s="7">
        <f t="shared" si="7"/>
        <v>3.7463177163287744</v>
      </c>
      <c r="P226" s="6">
        <v>1.2976190476190474</v>
      </c>
    </row>
    <row r="227" spans="1:16">
      <c r="A227" s="5">
        <v>12940</v>
      </c>
      <c r="B227" s="12" t="s">
        <v>270</v>
      </c>
      <c r="C227" s="12" t="s">
        <v>281</v>
      </c>
      <c r="D227" s="11" t="s">
        <v>268</v>
      </c>
      <c r="E227" s="10">
        <v>41505</v>
      </c>
      <c r="F227" s="14">
        <v>40.745373000000001</v>
      </c>
      <c r="G227" s="14">
        <v>-106.29673</v>
      </c>
      <c r="H227" s="5" t="s">
        <v>283</v>
      </c>
      <c r="I227" s="3">
        <v>2</v>
      </c>
      <c r="J227" s="3" t="s">
        <v>137</v>
      </c>
      <c r="K227" s="3" t="s">
        <v>136</v>
      </c>
      <c r="L227" s="3" t="str">
        <f t="shared" si="6"/>
        <v>2P</v>
      </c>
      <c r="M227" s="3" t="s">
        <v>282</v>
      </c>
      <c r="N227" s="8">
        <v>40.670203427350081</v>
      </c>
      <c r="O227" s="7">
        <f t="shared" si="7"/>
        <v>3.7054957218085192</v>
      </c>
      <c r="P227" s="6">
        <v>1.3999999999999997</v>
      </c>
    </row>
    <row r="228" spans="1:16">
      <c r="A228" s="5">
        <v>12940</v>
      </c>
      <c r="B228" s="12" t="s">
        <v>270</v>
      </c>
      <c r="C228" s="12" t="s">
        <v>281</v>
      </c>
      <c r="D228" s="11" t="s">
        <v>268</v>
      </c>
      <c r="E228" s="10">
        <v>41505</v>
      </c>
      <c r="F228" s="14">
        <v>40.745373000000001</v>
      </c>
      <c r="G228" s="14">
        <v>-106.29673</v>
      </c>
      <c r="H228" s="5" t="s">
        <v>280</v>
      </c>
      <c r="I228" s="3">
        <v>2</v>
      </c>
      <c r="J228" s="3" t="s">
        <v>137</v>
      </c>
      <c r="K228" s="3" t="s">
        <v>136</v>
      </c>
      <c r="L228" s="3" t="str">
        <f t="shared" si="6"/>
        <v>2P</v>
      </c>
      <c r="M228" s="3" t="s">
        <v>279</v>
      </c>
      <c r="N228" s="8">
        <v>30.502652570512556</v>
      </c>
      <c r="O228" s="7">
        <f t="shared" si="7"/>
        <v>3.4178136493567379</v>
      </c>
      <c r="P228" s="6">
        <v>1.2499999999999998</v>
      </c>
    </row>
    <row r="229" spans="1:16">
      <c r="A229" s="5">
        <v>12946</v>
      </c>
      <c r="B229" s="12" t="s">
        <v>270</v>
      </c>
      <c r="C229" s="12" t="s">
        <v>269</v>
      </c>
      <c r="D229" s="11" t="s">
        <v>268</v>
      </c>
      <c r="E229" s="10">
        <v>41505</v>
      </c>
      <c r="F229" s="9">
        <v>40.553429999999999</v>
      </c>
      <c r="G229" s="9">
        <v>-106.04337</v>
      </c>
      <c r="H229" s="5" t="s">
        <v>278</v>
      </c>
      <c r="I229" s="3">
        <v>3</v>
      </c>
      <c r="J229" s="3" t="s">
        <v>137</v>
      </c>
      <c r="K229" s="3" t="s">
        <v>136</v>
      </c>
      <c r="L229" s="3" t="str">
        <f t="shared" si="6"/>
        <v>3P</v>
      </c>
      <c r="M229" s="3" t="s">
        <v>277</v>
      </c>
      <c r="N229" s="8">
        <v>3.7281019808404268</v>
      </c>
      <c r="O229" s="7">
        <f t="shared" si="7"/>
        <v>1.3158992518248442</v>
      </c>
      <c r="P229" s="6">
        <v>1.2037037037037037</v>
      </c>
    </row>
    <row r="230" spans="1:16">
      <c r="A230" s="5">
        <v>12946</v>
      </c>
      <c r="B230" s="12" t="s">
        <v>270</v>
      </c>
      <c r="C230" s="12" t="s">
        <v>269</v>
      </c>
      <c r="D230" s="11" t="s">
        <v>268</v>
      </c>
      <c r="E230" s="10">
        <v>41505</v>
      </c>
      <c r="F230" s="9">
        <v>40.553429999999999</v>
      </c>
      <c r="G230" s="9">
        <v>-106.04337</v>
      </c>
      <c r="H230" s="5" t="s">
        <v>276</v>
      </c>
      <c r="I230" s="3">
        <v>3</v>
      </c>
      <c r="J230" s="3" t="s">
        <v>137</v>
      </c>
      <c r="K230" s="3" t="s">
        <v>136</v>
      </c>
      <c r="L230" s="3" t="str">
        <f t="shared" si="6"/>
        <v>3P</v>
      </c>
      <c r="M230" s="3" t="s">
        <v>275</v>
      </c>
      <c r="N230" s="8">
        <v>20.335101713675048</v>
      </c>
      <c r="O230" s="7">
        <f t="shared" si="7"/>
        <v>3.0123485412485742</v>
      </c>
      <c r="P230" s="6">
        <v>1.4081632653061225</v>
      </c>
    </row>
    <row r="231" spans="1:16">
      <c r="A231" s="5">
        <v>12946</v>
      </c>
      <c r="B231" s="12" t="s">
        <v>270</v>
      </c>
      <c r="C231" s="12" t="s">
        <v>269</v>
      </c>
      <c r="D231" s="11" t="s">
        <v>268</v>
      </c>
      <c r="E231" s="10">
        <v>41505</v>
      </c>
      <c r="F231" s="9">
        <v>40.553429999999999</v>
      </c>
      <c r="G231" s="9">
        <v>-106.04337</v>
      </c>
      <c r="H231" s="5" t="s">
        <v>274</v>
      </c>
      <c r="I231" s="3">
        <v>3</v>
      </c>
      <c r="J231" s="3" t="s">
        <v>137</v>
      </c>
      <c r="K231" s="3" t="s">
        <v>136</v>
      </c>
      <c r="L231" s="3" t="str">
        <f t="shared" si="6"/>
        <v>3P</v>
      </c>
      <c r="M231" s="3" t="s">
        <v>273</v>
      </c>
      <c r="N231" s="8">
        <v>4.7448570665241778</v>
      </c>
      <c r="O231" s="7">
        <f t="shared" si="7"/>
        <v>1.557061308641732</v>
      </c>
      <c r="P231" s="6">
        <v>1.3181818181818181</v>
      </c>
    </row>
    <row r="232" spans="1:16">
      <c r="A232" s="5">
        <v>12946</v>
      </c>
      <c r="B232" s="12" t="s">
        <v>270</v>
      </c>
      <c r="C232" s="12" t="s">
        <v>269</v>
      </c>
      <c r="D232" s="11" t="s">
        <v>268</v>
      </c>
      <c r="E232" s="10">
        <v>41505</v>
      </c>
      <c r="F232" s="9">
        <v>40.553429999999999</v>
      </c>
      <c r="G232" s="9">
        <v>-106.04337</v>
      </c>
      <c r="H232" s="5" t="s">
        <v>272</v>
      </c>
      <c r="I232" s="3">
        <v>3</v>
      </c>
      <c r="J232" s="3" t="s">
        <v>137</v>
      </c>
      <c r="K232" s="3" t="s">
        <v>136</v>
      </c>
      <c r="L232" s="3" t="str">
        <f t="shared" si="6"/>
        <v>3P</v>
      </c>
      <c r="M232" s="3" t="s">
        <v>271</v>
      </c>
      <c r="N232" s="8">
        <v>5.4226937903133443</v>
      </c>
      <c r="O232" s="7">
        <f t="shared" si="7"/>
        <v>1.6905927012662543</v>
      </c>
      <c r="P232" s="6">
        <v>1.4</v>
      </c>
    </row>
    <row r="233" spans="1:16">
      <c r="A233" s="5">
        <v>12946</v>
      </c>
      <c r="B233" s="12" t="s">
        <v>270</v>
      </c>
      <c r="C233" s="12" t="s">
        <v>269</v>
      </c>
      <c r="D233" s="11" t="s">
        <v>268</v>
      </c>
      <c r="E233" s="10">
        <v>41505</v>
      </c>
      <c r="F233" s="9">
        <v>40.553429999999999</v>
      </c>
      <c r="G233" s="9">
        <v>-106.04337</v>
      </c>
      <c r="H233" s="5" t="s">
        <v>267</v>
      </c>
      <c r="I233" s="3">
        <v>3</v>
      </c>
      <c r="J233" s="3" t="s">
        <v>137</v>
      </c>
      <c r="K233" s="3" t="s">
        <v>136</v>
      </c>
      <c r="L233" s="3" t="str">
        <f t="shared" si="6"/>
        <v>3P</v>
      </c>
      <c r="M233" s="3" t="s">
        <v>266</v>
      </c>
      <c r="N233" s="8">
        <v>6.1005305141025161</v>
      </c>
      <c r="O233" s="7">
        <f t="shared" si="7"/>
        <v>1.8083757369226383</v>
      </c>
      <c r="P233" s="6">
        <v>1.3673469387755102</v>
      </c>
    </row>
    <row r="234" spans="1:16">
      <c r="A234" s="5">
        <v>12815</v>
      </c>
      <c r="B234" s="12" t="s">
        <v>226</v>
      </c>
      <c r="C234" s="12" t="s">
        <v>257</v>
      </c>
      <c r="D234" s="11" t="s">
        <v>224</v>
      </c>
      <c r="E234" s="10">
        <v>41506</v>
      </c>
      <c r="F234" s="9">
        <v>40.183</v>
      </c>
      <c r="G234" s="9">
        <v>-106.91533</v>
      </c>
      <c r="H234" s="5" t="s">
        <v>265</v>
      </c>
      <c r="I234" s="3">
        <v>5</v>
      </c>
      <c r="J234" s="3" t="s">
        <v>137</v>
      </c>
      <c r="K234" s="3" t="s">
        <v>136</v>
      </c>
      <c r="L234" s="3" t="str">
        <f t="shared" si="6"/>
        <v>5P</v>
      </c>
      <c r="M234" s="3" t="s">
        <v>264</v>
      </c>
      <c r="N234" s="8">
        <v>26.096713865882986</v>
      </c>
      <c r="O234" s="7">
        <f t="shared" si="7"/>
        <v>3.2618094008801575</v>
      </c>
      <c r="P234" s="6">
        <v>1.47239263803681</v>
      </c>
    </row>
    <row r="235" spans="1:16">
      <c r="A235" s="5">
        <v>12815</v>
      </c>
      <c r="B235" s="12" t="s">
        <v>226</v>
      </c>
      <c r="C235" s="12" t="s">
        <v>257</v>
      </c>
      <c r="D235" s="11" t="s">
        <v>224</v>
      </c>
      <c r="E235" s="10">
        <v>41506</v>
      </c>
      <c r="F235" s="9">
        <v>40.183</v>
      </c>
      <c r="G235" s="9">
        <v>-106.91533</v>
      </c>
      <c r="H235" s="5" t="s">
        <v>263</v>
      </c>
      <c r="I235" s="3">
        <v>5</v>
      </c>
      <c r="J235" s="3" t="s">
        <v>137</v>
      </c>
      <c r="K235" s="3" t="s">
        <v>136</v>
      </c>
      <c r="L235" s="3" t="str">
        <f t="shared" si="6"/>
        <v>5P</v>
      </c>
      <c r="M235" s="3" t="s">
        <v>262</v>
      </c>
      <c r="N235" s="8">
        <v>28.808060761039645</v>
      </c>
      <c r="O235" s="7">
        <f t="shared" si="7"/>
        <v>3.3606552355167896</v>
      </c>
      <c r="P235" s="6">
        <v>1.4336734693877549</v>
      </c>
    </row>
    <row r="236" spans="1:16">
      <c r="A236" s="5">
        <v>12815</v>
      </c>
      <c r="B236" s="12" t="s">
        <v>226</v>
      </c>
      <c r="C236" s="12" t="s">
        <v>257</v>
      </c>
      <c r="D236" s="11" t="s">
        <v>224</v>
      </c>
      <c r="E236" s="10">
        <v>41506</v>
      </c>
      <c r="F236" s="9">
        <v>40.183</v>
      </c>
      <c r="G236" s="9">
        <v>-106.91533</v>
      </c>
      <c r="H236" s="5" t="s">
        <v>261</v>
      </c>
      <c r="I236" s="3">
        <v>5</v>
      </c>
      <c r="J236" s="3" t="s">
        <v>137</v>
      </c>
      <c r="K236" s="3" t="s">
        <v>136</v>
      </c>
      <c r="L236" s="3" t="str">
        <f t="shared" si="6"/>
        <v>5P</v>
      </c>
      <c r="M236" s="3" t="s">
        <v>260</v>
      </c>
      <c r="N236" s="8">
        <v>30.502652570512566</v>
      </c>
      <c r="O236" s="7">
        <f t="shared" si="7"/>
        <v>3.4178136493567384</v>
      </c>
      <c r="P236" s="6">
        <v>1.4556962025316453</v>
      </c>
    </row>
    <row r="237" spans="1:16">
      <c r="A237" s="5">
        <v>12815</v>
      </c>
      <c r="B237" s="12" t="s">
        <v>226</v>
      </c>
      <c r="C237" s="12" t="s">
        <v>257</v>
      </c>
      <c r="D237" s="11" t="s">
        <v>224</v>
      </c>
      <c r="E237" s="10">
        <v>41506</v>
      </c>
      <c r="F237" s="9">
        <v>40.183</v>
      </c>
      <c r="G237" s="9">
        <v>-106.91533</v>
      </c>
      <c r="H237" s="5" t="s">
        <v>259</v>
      </c>
      <c r="I237" s="3">
        <v>5</v>
      </c>
      <c r="J237" s="3" t="s">
        <v>137</v>
      </c>
      <c r="K237" s="3" t="s">
        <v>136</v>
      </c>
      <c r="L237" s="3" t="str">
        <f t="shared" si="6"/>
        <v>5P</v>
      </c>
      <c r="M237" s="3" t="s">
        <v>258</v>
      </c>
      <c r="N237" s="8">
        <v>28.130224037250485</v>
      </c>
      <c r="O237" s="7">
        <f t="shared" si="7"/>
        <v>3.3368445868230712</v>
      </c>
      <c r="P237" s="6">
        <v>1.4129353233830846</v>
      </c>
    </row>
    <row r="238" spans="1:16">
      <c r="A238" s="5">
        <v>12815</v>
      </c>
      <c r="B238" s="12" t="s">
        <v>226</v>
      </c>
      <c r="C238" s="12" t="s">
        <v>257</v>
      </c>
      <c r="D238" s="11" t="s">
        <v>224</v>
      </c>
      <c r="E238" s="10">
        <v>41506</v>
      </c>
      <c r="F238" s="9">
        <v>40.183</v>
      </c>
      <c r="G238" s="9">
        <v>-106.91533</v>
      </c>
      <c r="H238" s="5" t="s">
        <v>256</v>
      </c>
      <c r="I238" s="3">
        <v>5</v>
      </c>
      <c r="J238" s="3" t="s">
        <v>137</v>
      </c>
      <c r="K238" s="3" t="s">
        <v>136</v>
      </c>
      <c r="L238" s="3" t="str">
        <f t="shared" si="6"/>
        <v>5P</v>
      </c>
      <c r="M238" s="3" t="s">
        <v>255</v>
      </c>
      <c r="N238" s="8">
        <v>38.975611617877192</v>
      </c>
      <c r="O238" s="7">
        <f t="shared" si="7"/>
        <v>3.662936107389724</v>
      </c>
      <c r="P238" s="6">
        <v>1.5348837209302328</v>
      </c>
    </row>
    <row r="239" spans="1:16">
      <c r="A239" s="5">
        <v>12809</v>
      </c>
      <c r="B239" s="12" t="s">
        <v>226</v>
      </c>
      <c r="C239" s="12" t="s">
        <v>248</v>
      </c>
      <c r="D239" s="11" t="s">
        <v>224</v>
      </c>
      <c r="E239" s="10">
        <v>41506</v>
      </c>
      <c r="F239" s="9">
        <v>40.269329999999997</v>
      </c>
      <c r="G239" s="9">
        <v>-106.88115999999999</v>
      </c>
      <c r="H239" s="5" t="s">
        <v>254</v>
      </c>
      <c r="I239" s="3">
        <v>6</v>
      </c>
      <c r="J239" s="3" t="s">
        <v>137</v>
      </c>
      <c r="K239" s="3" t="s">
        <v>136</v>
      </c>
      <c r="L239" s="3" t="str">
        <f t="shared" si="6"/>
        <v>6P</v>
      </c>
      <c r="M239" s="3" t="s">
        <v>253</v>
      </c>
      <c r="N239" s="8">
        <v>44.059387046295953</v>
      </c>
      <c r="O239" s="7">
        <f t="shared" si="7"/>
        <v>3.785538429482056</v>
      </c>
      <c r="P239" s="6">
        <v>1.4727272727272727</v>
      </c>
    </row>
    <row r="240" spans="1:16">
      <c r="A240" s="5">
        <v>12809</v>
      </c>
      <c r="B240" s="12" t="s">
        <v>226</v>
      </c>
      <c r="C240" s="12" t="s">
        <v>248</v>
      </c>
      <c r="D240" s="11" t="s">
        <v>224</v>
      </c>
      <c r="E240" s="10">
        <v>41506</v>
      </c>
      <c r="F240" s="9">
        <v>40.269329999999997</v>
      </c>
      <c r="G240" s="9">
        <v>-106.88115999999999</v>
      </c>
      <c r="H240" s="5" t="s">
        <v>252</v>
      </c>
      <c r="I240" s="3">
        <v>6</v>
      </c>
      <c r="J240" s="3" t="s">
        <v>137</v>
      </c>
      <c r="K240" s="3" t="s">
        <v>136</v>
      </c>
      <c r="L240" s="3" t="str">
        <f t="shared" si="6"/>
        <v>6P</v>
      </c>
      <c r="M240" s="3" t="s">
        <v>251</v>
      </c>
      <c r="N240" s="8">
        <v>47.448570665241768</v>
      </c>
      <c r="O240" s="7">
        <f t="shared" si="7"/>
        <v>3.8596464016357772</v>
      </c>
      <c r="P240" s="6">
        <v>1.4999999999999998</v>
      </c>
    </row>
    <row r="241" spans="1:16">
      <c r="A241" s="5">
        <v>12809</v>
      </c>
      <c r="B241" s="12" t="s">
        <v>226</v>
      </c>
      <c r="C241" s="12" t="s">
        <v>248</v>
      </c>
      <c r="D241" s="11" t="s">
        <v>224</v>
      </c>
      <c r="E241" s="10">
        <v>41506</v>
      </c>
      <c r="F241" s="9">
        <v>40.269329999999997</v>
      </c>
      <c r="G241" s="9">
        <v>-106.88115999999999</v>
      </c>
      <c r="H241" s="5" t="s">
        <v>250</v>
      </c>
      <c r="I241" s="3">
        <v>6</v>
      </c>
      <c r="J241" s="3" t="s">
        <v>137</v>
      </c>
      <c r="K241" s="3" t="s">
        <v>136</v>
      </c>
      <c r="L241" s="3" t="str">
        <f t="shared" si="6"/>
        <v>6P</v>
      </c>
      <c r="M241" s="3" t="s">
        <v>249</v>
      </c>
      <c r="N241" s="8">
        <v>54.22693790313344</v>
      </c>
      <c r="O241" s="7">
        <f t="shared" si="7"/>
        <v>3.9931777942603</v>
      </c>
      <c r="P241" s="6">
        <v>1.4705882352941175</v>
      </c>
    </row>
    <row r="242" spans="1:16">
      <c r="A242" s="5">
        <v>12809</v>
      </c>
      <c r="B242" s="12" t="s">
        <v>226</v>
      </c>
      <c r="C242" s="12" t="s">
        <v>248</v>
      </c>
      <c r="D242" s="11" t="s">
        <v>224</v>
      </c>
      <c r="E242" s="10">
        <v>41506</v>
      </c>
      <c r="F242" s="9">
        <v>40.269329999999997</v>
      </c>
      <c r="G242" s="9">
        <v>-106.88115999999999</v>
      </c>
      <c r="H242" s="5" t="s">
        <v>247</v>
      </c>
      <c r="I242" s="3">
        <v>6</v>
      </c>
      <c r="J242" s="3" t="s">
        <v>137</v>
      </c>
      <c r="K242" s="3" t="s">
        <v>136</v>
      </c>
      <c r="L242" s="3" t="str">
        <f t="shared" si="6"/>
        <v>6P</v>
      </c>
      <c r="M242" s="3" t="s">
        <v>246</v>
      </c>
      <c r="N242" s="8">
        <v>59.310713331552236</v>
      </c>
      <c r="O242" s="7">
        <f t="shared" si="7"/>
        <v>4.0827899529499874</v>
      </c>
      <c r="P242" s="6">
        <v>1.5384615384615385</v>
      </c>
    </row>
    <row r="243" spans="1:16">
      <c r="A243" s="5">
        <v>12811</v>
      </c>
      <c r="B243" s="12" t="s">
        <v>226</v>
      </c>
      <c r="C243" s="12" t="s">
        <v>237</v>
      </c>
      <c r="D243" s="11" t="s">
        <v>224</v>
      </c>
      <c r="E243" s="10">
        <v>41506</v>
      </c>
      <c r="F243" s="9">
        <v>40.398890000000002</v>
      </c>
      <c r="G243" s="9">
        <v>-106.83417</v>
      </c>
      <c r="H243" s="5" t="s">
        <v>245</v>
      </c>
      <c r="I243" s="3">
        <v>7</v>
      </c>
      <c r="J243" s="3" t="s">
        <v>137</v>
      </c>
      <c r="K243" s="3" t="s">
        <v>136</v>
      </c>
      <c r="L243" s="3" t="str">
        <f t="shared" si="6"/>
        <v>7P</v>
      </c>
      <c r="M243" s="3" t="s">
        <v>244</v>
      </c>
      <c r="N243" s="8">
        <v>5.7616121522079311</v>
      </c>
      <c r="O243" s="7">
        <f t="shared" si="7"/>
        <v>1.7512173230826895</v>
      </c>
      <c r="P243" s="6">
        <v>1.2073170731707317</v>
      </c>
    </row>
    <row r="244" spans="1:16">
      <c r="A244" s="5">
        <v>12811</v>
      </c>
      <c r="B244" s="12" t="s">
        <v>226</v>
      </c>
      <c r="C244" s="12" t="s">
        <v>237</v>
      </c>
      <c r="D244" s="11" t="s">
        <v>224</v>
      </c>
      <c r="E244" s="10">
        <v>41506</v>
      </c>
      <c r="F244" s="9">
        <v>40.398890000000002</v>
      </c>
      <c r="G244" s="9">
        <v>-106.83417</v>
      </c>
      <c r="H244" s="5" t="s">
        <v>243</v>
      </c>
      <c r="I244" s="3">
        <v>7</v>
      </c>
      <c r="J244" s="3" t="s">
        <v>137</v>
      </c>
      <c r="K244" s="3" t="s">
        <v>136</v>
      </c>
      <c r="L244" s="3" t="str">
        <f t="shared" si="6"/>
        <v>7P</v>
      </c>
      <c r="M244" s="3" t="s">
        <v>242</v>
      </c>
      <c r="N244" s="8">
        <v>33.891836189458402</v>
      </c>
      <c r="O244" s="7">
        <f t="shared" si="7"/>
        <v>3.5231741650145643</v>
      </c>
      <c r="P244" s="6">
        <v>1.3636363636363633</v>
      </c>
    </row>
    <row r="245" spans="1:16">
      <c r="A245" s="5">
        <v>12811</v>
      </c>
      <c r="B245" s="12" t="s">
        <v>226</v>
      </c>
      <c r="C245" s="12" t="s">
        <v>237</v>
      </c>
      <c r="D245" s="11" t="s">
        <v>224</v>
      </c>
      <c r="E245" s="10">
        <v>41506</v>
      </c>
      <c r="F245" s="9">
        <v>40.398890000000002</v>
      </c>
      <c r="G245" s="9">
        <v>-106.83417</v>
      </c>
      <c r="H245" s="5" t="s">
        <v>241</v>
      </c>
      <c r="I245" s="3">
        <v>7</v>
      </c>
      <c r="J245" s="3" t="s">
        <v>137</v>
      </c>
      <c r="K245" s="3" t="s">
        <v>136</v>
      </c>
      <c r="L245" s="3" t="str">
        <f t="shared" si="6"/>
        <v>7P</v>
      </c>
      <c r="M245" s="3" t="s">
        <v>240</v>
      </c>
      <c r="N245" s="8">
        <v>7.1172855997862694</v>
      </c>
      <c r="O245" s="7">
        <f t="shared" si="7"/>
        <v>1.9625264167498968</v>
      </c>
      <c r="P245" s="6">
        <v>1.2592592592592593</v>
      </c>
    </row>
    <row r="246" spans="1:16">
      <c r="A246" s="5">
        <v>12811</v>
      </c>
      <c r="B246" s="12" t="s">
        <v>226</v>
      </c>
      <c r="C246" s="12" t="s">
        <v>237</v>
      </c>
      <c r="D246" s="11" t="s">
        <v>224</v>
      </c>
      <c r="E246" s="10">
        <v>41506</v>
      </c>
      <c r="F246" s="9">
        <v>40.398890000000002</v>
      </c>
      <c r="G246" s="9">
        <v>-106.83417</v>
      </c>
      <c r="H246" s="5" t="s">
        <v>239</v>
      </c>
      <c r="I246" s="3">
        <v>7</v>
      </c>
      <c r="J246" s="3" t="s">
        <v>137</v>
      </c>
      <c r="K246" s="3" t="s">
        <v>136</v>
      </c>
      <c r="L246" s="3" t="str">
        <f t="shared" si="6"/>
        <v>7P</v>
      </c>
      <c r="M246" s="3" t="s">
        <v>238</v>
      </c>
      <c r="N246" s="8">
        <v>66.089080569443922</v>
      </c>
      <c r="O246" s="7">
        <f t="shared" si="7"/>
        <v>4.1910035375902206</v>
      </c>
      <c r="P246" s="6">
        <v>1.4588235294117649</v>
      </c>
    </row>
    <row r="247" spans="1:16">
      <c r="A247" s="5">
        <v>12811</v>
      </c>
      <c r="B247" s="12" t="s">
        <v>226</v>
      </c>
      <c r="C247" s="12" t="s">
        <v>237</v>
      </c>
      <c r="D247" s="11" t="s">
        <v>224</v>
      </c>
      <c r="E247" s="10">
        <v>41506</v>
      </c>
      <c r="F247" s="9">
        <v>40.398890000000002</v>
      </c>
      <c r="G247" s="9">
        <v>-106.83417</v>
      </c>
      <c r="H247" s="5" t="s">
        <v>236</v>
      </c>
      <c r="I247" s="3">
        <v>7</v>
      </c>
      <c r="J247" s="3" t="s">
        <v>137</v>
      </c>
      <c r="K247" s="3" t="s">
        <v>136</v>
      </c>
      <c r="L247" s="3" t="str">
        <f t="shared" si="6"/>
        <v>7P</v>
      </c>
      <c r="M247" s="3" t="s">
        <v>235</v>
      </c>
      <c r="N247" s="8">
        <v>67.783672378916876</v>
      </c>
      <c r="O247" s="7">
        <f t="shared" si="7"/>
        <v>4.216321345574511</v>
      </c>
      <c r="P247" s="6">
        <v>1.4081632653061227</v>
      </c>
    </row>
    <row r="248" spans="1:16">
      <c r="A248" s="5" t="s">
        <v>88</v>
      </c>
      <c r="B248" s="12" t="s">
        <v>226</v>
      </c>
      <c r="C248" s="12" t="s">
        <v>225</v>
      </c>
      <c r="D248" s="11" t="s">
        <v>224</v>
      </c>
      <c r="E248" s="10">
        <v>41506</v>
      </c>
      <c r="F248" s="13">
        <v>40.491508000000003</v>
      </c>
      <c r="G248" s="13">
        <v>-106.94801</v>
      </c>
      <c r="H248" s="5" t="s">
        <v>234</v>
      </c>
      <c r="I248" s="3">
        <v>8</v>
      </c>
      <c r="J248" s="3" t="s">
        <v>137</v>
      </c>
      <c r="K248" s="3" t="s">
        <v>136</v>
      </c>
      <c r="L248" s="3" t="str">
        <f t="shared" si="6"/>
        <v>8P</v>
      </c>
      <c r="M248" s="3" t="s">
        <v>233</v>
      </c>
      <c r="N248" s="8">
        <v>108.45387580626699</v>
      </c>
      <c r="O248" s="7">
        <f t="shared" si="7"/>
        <v>4.6863249748202458</v>
      </c>
      <c r="P248" s="6">
        <v>1.3950617283950619</v>
      </c>
    </row>
    <row r="249" spans="1:16">
      <c r="A249" s="5" t="s">
        <v>88</v>
      </c>
      <c r="B249" s="12" t="s">
        <v>226</v>
      </c>
      <c r="C249" s="12" t="s">
        <v>225</v>
      </c>
      <c r="D249" s="11" t="s">
        <v>224</v>
      </c>
      <c r="E249" s="10">
        <v>41506</v>
      </c>
      <c r="F249" s="13">
        <v>40.491508000000003</v>
      </c>
      <c r="G249" s="13">
        <v>-106.94801</v>
      </c>
      <c r="H249" s="5" t="s">
        <v>232</v>
      </c>
      <c r="I249" s="3">
        <v>8</v>
      </c>
      <c r="J249" s="3" t="s">
        <v>137</v>
      </c>
      <c r="K249" s="3" t="s">
        <v>136</v>
      </c>
      <c r="L249" s="3" t="str">
        <f t="shared" si="6"/>
        <v>8P</v>
      </c>
      <c r="M249" s="3" t="s">
        <v>231</v>
      </c>
      <c r="N249" s="8">
        <v>98.286324949429414</v>
      </c>
      <c r="O249" s="7">
        <f t="shared" si="7"/>
        <v>4.5878849020069934</v>
      </c>
      <c r="P249" s="6">
        <v>1.408450704225352</v>
      </c>
    </row>
    <row r="250" spans="1:16">
      <c r="A250" s="5" t="s">
        <v>88</v>
      </c>
      <c r="B250" s="12" t="s">
        <v>226</v>
      </c>
      <c r="C250" s="12" t="s">
        <v>225</v>
      </c>
      <c r="D250" s="11" t="s">
        <v>224</v>
      </c>
      <c r="E250" s="10">
        <v>41506</v>
      </c>
      <c r="F250" s="13">
        <v>40.491508000000003</v>
      </c>
      <c r="G250" s="13">
        <v>-106.94801</v>
      </c>
      <c r="H250" s="5" t="s">
        <v>230</v>
      </c>
      <c r="I250" s="3">
        <v>8</v>
      </c>
      <c r="J250" s="3" t="s">
        <v>137</v>
      </c>
      <c r="K250" s="3" t="s">
        <v>136</v>
      </c>
      <c r="L250" s="3" t="str">
        <f t="shared" si="6"/>
        <v>8P</v>
      </c>
      <c r="M250" s="3" t="s">
        <v>229</v>
      </c>
      <c r="N250" s="8">
        <v>125.39979390099617</v>
      </c>
      <c r="O250" s="7">
        <f t="shared" si="7"/>
        <v>4.8315069846647436</v>
      </c>
      <c r="P250" s="6">
        <v>1.4277456647398845</v>
      </c>
    </row>
    <row r="251" spans="1:16">
      <c r="A251" s="5" t="s">
        <v>88</v>
      </c>
      <c r="B251" s="12" t="s">
        <v>226</v>
      </c>
      <c r="C251" s="12" t="s">
        <v>225</v>
      </c>
      <c r="D251" s="11" t="s">
        <v>224</v>
      </c>
      <c r="E251" s="10">
        <v>41506</v>
      </c>
      <c r="F251" s="13">
        <v>40.491508000000003</v>
      </c>
      <c r="G251" s="13">
        <v>-106.94801</v>
      </c>
      <c r="H251" s="5" t="s">
        <v>228</v>
      </c>
      <c r="I251" s="3">
        <v>8</v>
      </c>
      <c r="J251" s="3" t="s">
        <v>137</v>
      </c>
      <c r="K251" s="3" t="s">
        <v>136</v>
      </c>
      <c r="L251" s="3" t="str">
        <f t="shared" si="6"/>
        <v>8P</v>
      </c>
      <c r="M251" s="3" t="s">
        <v>227</v>
      </c>
      <c r="N251" s="8">
        <v>103.37010037784817</v>
      </c>
      <c r="O251" s="7">
        <f t="shared" si="7"/>
        <v>4.6383157556338848</v>
      </c>
      <c r="P251" s="6">
        <v>1.3505747126436782</v>
      </c>
    </row>
    <row r="252" spans="1:16">
      <c r="A252" s="5" t="s">
        <v>88</v>
      </c>
      <c r="B252" s="12" t="s">
        <v>226</v>
      </c>
      <c r="C252" s="12" t="s">
        <v>225</v>
      </c>
      <c r="D252" s="11" t="s">
        <v>224</v>
      </c>
      <c r="E252" s="10">
        <v>41506</v>
      </c>
      <c r="F252" s="13">
        <v>40.491508000000003</v>
      </c>
      <c r="G252" s="13">
        <v>-106.94801</v>
      </c>
      <c r="H252" s="5" t="s">
        <v>223</v>
      </c>
      <c r="I252" s="3">
        <v>8</v>
      </c>
      <c r="J252" s="3" t="s">
        <v>137</v>
      </c>
      <c r="K252" s="3" t="s">
        <v>136</v>
      </c>
      <c r="L252" s="3" t="str">
        <f t="shared" si="6"/>
        <v>8P</v>
      </c>
      <c r="M252" s="3" t="s">
        <v>222</v>
      </c>
      <c r="N252" s="8">
        <v>145.73489561467125</v>
      </c>
      <c r="O252" s="7">
        <f t="shared" si="7"/>
        <v>4.9817891877140816</v>
      </c>
      <c r="P252" s="6">
        <v>1.3399209486166008</v>
      </c>
    </row>
    <row r="253" spans="1:16">
      <c r="A253" s="5" t="s">
        <v>89</v>
      </c>
      <c r="B253" s="12" t="s">
        <v>200</v>
      </c>
      <c r="C253" s="12" t="s">
        <v>163</v>
      </c>
      <c r="D253" s="11" t="s">
        <v>198</v>
      </c>
      <c r="E253" s="10">
        <v>41507</v>
      </c>
      <c r="F253" s="14">
        <v>39.640194000000001</v>
      </c>
      <c r="G253" s="14">
        <v>-106.399546</v>
      </c>
      <c r="H253" s="5" t="s">
        <v>221</v>
      </c>
      <c r="I253" s="3">
        <v>9</v>
      </c>
      <c r="J253" s="3" t="s">
        <v>137</v>
      </c>
      <c r="K253" s="3" t="s">
        <v>136</v>
      </c>
      <c r="L253" s="3" t="str">
        <f t="shared" si="6"/>
        <v>9P</v>
      </c>
      <c r="M253" s="3" t="s">
        <v>220</v>
      </c>
      <c r="N253" s="8">
        <v>29.146979122934226</v>
      </c>
      <c r="O253" s="7">
        <f t="shared" si="7"/>
        <v>3.3723512752799807</v>
      </c>
      <c r="P253" s="6">
        <v>1.3385826771653542</v>
      </c>
    </row>
    <row r="254" spans="1:16">
      <c r="A254" s="5" t="s">
        <v>89</v>
      </c>
      <c r="B254" s="12" t="s">
        <v>200</v>
      </c>
      <c r="C254" s="12" t="s">
        <v>163</v>
      </c>
      <c r="D254" s="11" t="s">
        <v>198</v>
      </c>
      <c r="E254" s="10">
        <v>41507</v>
      </c>
      <c r="F254" s="14">
        <v>39.640194000000001</v>
      </c>
      <c r="G254" s="14">
        <v>-106.399546</v>
      </c>
      <c r="H254" s="5" t="s">
        <v>219</v>
      </c>
      <c r="I254" s="3">
        <v>9</v>
      </c>
      <c r="J254" s="3" t="s">
        <v>137</v>
      </c>
      <c r="K254" s="3" t="s">
        <v>136</v>
      </c>
      <c r="L254" s="3" t="str">
        <f t="shared" si="6"/>
        <v>9P</v>
      </c>
      <c r="M254" s="3" t="s">
        <v>218</v>
      </c>
      <c r="N254" s="8">
        <v>17.623754818518375</v>
      </c>
      <c r="O254" s="7">
        <f t="shared" si="7"/>
        <v>2.8692476976079009</v>
      </c>
      <c r="P254" s="6">
        <v>1.2015503875968991</v>
      </c>
    </row>
    <row r="255" spans="1:16">
      <c r="A255" s="5" t="s">
        <v>89</v>
      </c>
      <c r="B255" s="12" t="s">
        <v>200</v>
      </c>
      <c r="C255" s="12" t="s">
        <v>163</v>
      </c>
      <c r="D255" s="11" t="s">
        <v>198</v>
      </c>
      <c r="E255" s="10">
        <v>41507</v>
      </c>
      <c r="F255" s="14">
        <v>39.640194000000001</v>
      </c>
      <c r="G255" s="14">
        <v>-106.399546</v>
      </c>
      <c r="H255" s="5" t="s">
        <v>217</v>
      </c>
      <c r="I255" s="3">
        <v>9</v>
      </c>
      <c r="J255" s="3" t="s">
        <v>137</v>
      </c>
      <c r="K255" s="3" t="s">
        <v>136</v>
      </c>
      <c r="L255" s="3" t="str">
        <f t="shared" si="6"/>
        <v>9P</v>
      </c>
      <c r="M255" s="3" t="s">
        <v>216</v>
      </c>
      <c r="N255" s="8">
        <v>12.539979390099617</v>
      </c>
      <c r="O255" s="7">
        <f t="shared" si="7"/>
        <v>2.5289218916706981</v>
      </c>
      <c r="P255" s="6">
        <v>1.2534246575342467</v>
      </c>
    </row>
    <row r="256" spans="1:16">
      <c r="A256" s="5" t="s">
        <v>89</v>
      </c>
      <c r="B256" s="12" t="s">
        <v>200</v>
      </c>
      <c r="C256" s="12" t="s">
        <v>163</v>
      </c>
      <c r="D256" s="11" t="s">
        <v>198</v>
      </c>
      <c r="E256" s="10">
        <v>41507</v>
      </c>
      <c r="F256" s="14">
        <v>39.640194000000001</v>
      </c>
      <c r="G256" s="14">
        <v>-106.399546</v>
      </c>
      <c r="H256" s="5" t="s">
        <v>215</v>
      </c>
      <c r="I256" s="3">
        <v>9</v>
      </c>
      <c r="J256" s="3" t="s">
        <v>137</v>
      </c>
      <c r="K256" s="3" t="s">
        <v>136</v>
      </c>
      <c r="L256" s="3" t="str">
        <f t="shared" si="6"/>
        <v>9P</v>
      </c>
      <c r="M256" s="3" t="s">
        <v>214</v>
      </c>
      <c r="N256" s="8">
        <v>34.908591275142165</v>
      </c>
      <c r="O256" s="7">
        <f t="shared" si="7"/>
        <v>3.5527329672561092</v>
      </c>
      <c r="P256" s="6">
        <v>1.3444816053511706</v>
      </c>
    </row>
    <row r="257" spans="1:16">
      <c r="A257" s="5" t="s">
        <v>89</v>
      </c>
      <c r="B257" s="12" t="s">
        <v>200</v>
      </c>
      <c r="C257" s="12" t="s">
        <v>163</v>
      </c>
      <c r="D257" s="11" t="s">
        <v>198</v>
      </c>
      <c r="E257" s="10">
        <v>41507</v>
      </c>
      <c r="F257" s="14">
        <v>39.640194000000001</v>
      </c>
      <c r="G257" s="14">
        <v>-106.399546</v>
      </c>
      <c r="H257" s="5" t="s">
        <v>213</v>
      </c>
      <c r="I257" s="3">
        <v>9</v>
      </c>
      <c r="J257" s="3" t="s">
        <v>137</v>
      </c>
      <c r="K257" s="3" t="s">
        <v>136</v>
      </c>
      <c r="L257" s="3" t="str">
        <f t="shared" si="6"/>
        <v>9P</v>
      </c>
      <c r="M257" s="3" t="s">
        <v>212</v>
      </c>
      <c r="N257" s="8">
        <v>21.012938437464229</v>
      </c>
      <c r="O257" s="7">
        <f t="shared" si="7"/>
        <v>3.0451383640715655</v>
      </c>
      <c r="P257" s="6">
        <v>1.3163265306122451</v>
      </c>
    </row>
    <row r="258" spans="1:16">
      <c r="A258" s="5" t="s">
        <v>90</v>
      </c>
      <c r="B258" s="12" t="s">
        <v>200</v>
      </c>
      <c r="C258" s="12" t="s">
        <v>211</v>
      </c>
      <c r="D258" s="11" t="s">
        <v>198</v>
      </c>
      <c r="E258" s="10">
        <v>41507</v>
      </c>
      <c r="F258" s="9">
        <v>39.640970000000003</v>
      </c>
      <c r="G258" s="9">
        <v>-106.39436000000001</v>
      </c>
      <c r="H258" s="5" t="s">
        <v>210</v>
      </c>
      <c r="I258" s="3">
        <v>10</v>
      </c>
      <c r="J258" s="3" t="s">
        <v>137</v>
      </c>
      <c r="K258" s="3" t="s">
        <v>136</v>
      </c>
      <c r="L258" s="3" t="str">
        <f t="shared" ref="L258:L288" si="8">CONCATENATE(I258,J258)</f>
        <v>10P</v>
      </c>
      <c r="M258" s="3" t="s">
        <v>209</v>
      </c>
      <c r="N258" s="8">
        <v>64.394488759970983</v>
      </c>
      <c r="O258" s="7">
        <f t="shared" ref="O258:O288" si="9">LN(N258)</f>
        <v>4.1650280511869591</v>
      </c>
      <c r="P258" s="6">
        <v>1.3682170542635659</v>
      </c>
    </row>
    <row r="259" spans="1:16">
      <c r="A259" s="5">
        <v>12555</v>
      </c>
      <c r="B259" s="12" t="s">
        <v>200</v>
      </c>
      <c r="C259" s="12" t="s">
        <v>199</v>
      </c>
      <c r="D259" s="11" t="s">
        <v>198</v>
      </c>
      <c r="E259" s="10">
        <v>41507</v>
      </c>
      <c r="F259" s="9">
        <v>39.641669999999998</v>
      </c>
      <c r="G259" s="9">
        <v>-106.30667</v>
      </c>
      <c r="H259" s="5" t="s">
        <v>208</v>
      </c>
      <c r="I259" s="3">
        <v>11</v>
      </c>
      <c r="J259" s="3" t="s">
        <v>137</v>
      </c>
      <c r="K259" s="3" t="s">
        <v>136</v>
      </c>
      <c r="L259" s="3" t="str">
        <f t="shared" si="8"/>
        <v>11P</v>
      </c>
      <c r="M259" s="3" t="s">
        <v>207</v>
      </c>
      <c r="N259" s="8">
        <v>36.264264722720498</v>
      </c>
      <c r="O259" s="7">
        <f t="shared" si="9"/>
        <v>3.5908328134883796</v>
      </c>
      <c r="P259" s="6">
        <v>1.4115384615384614</v>
      </c>
    </row>
    <row r="260" spans="1:16">
      <c r="A260" s="5">
        <v>12555</v>
      </c>
      <c r="B260" s="12" t="s">
        <v>200</v>
      </c>
      <c r="C260" s="12" t="s">
        <v>199</v>
      </c>
      <c r="D260" s="11" t="s">
        <v>198</v>
      </c>
      <c r="E260" s="10">
        <v>41507</v>
      </c>
      <c r="F260" s="9">
        <v>39.641669999999998</v>
      </c>
      <c r="G260" s="9">
        <v>-106.30667</v>
      </c>
      <c r="H260" s="5" t="s">
        <v>206</v>
      </c>
      <c r="I260" s="3">
        <v>11</v>
      </c>
      <c r="J260" s="3" t="s">
        <v>137</v>
      </c>
      <c r="K260" s="3" t="s">
        <v>136</v>
      </c>
      <c r="L260" s="3" t="str">
        <f t="shared" si="8"/>
        <v>11P</v>
      </c>
      <c r="M260" s="3" t="s">
        <v>205</v>
      </c>
      <c r="N260" s="8">
        <v>9.8286324949429407</v>
      </c>
      <c r="O260" s="7">
        <f t="shared" si="9"/>
        <v>2.2852998090129475</v>
      </c>
      <c r="P260" s="6">
        <v>1.1790123456790123</v>
      </c>
    </row>
    <row r="261" spans="1:16">
      <c r="A261" s="5">
        <v>12555</v>
      </c>
      <c r="B261" s="12" t="s">
        <v>200</v>
      </c>
      <c r="C261" s="12" t="s">
        <v>199</v>
      </c>
      <c r="D261" s="11" t="s">
        <v>198</v>
      </c>
      <c r="E261" s="10">
        <v>41507</v>
      </c>
      <c r="F261" s="9">
        <v>39.641669999999998</v>
      </c>
      <c r="G261" s="9">
        <v>-106.30667</v>
      </c>
      <c r="H261" s="5" t="s">
        <v>204</v>
      </c>
      <c r="I261" s="3">
        <v>11</v>
      </c>
      <c r="J261" s="3" t="s">
        <v>137</v>
      </c>
      <c r="K261" s="3" t="s">
        <v>136</v>
      </c>
      <c r="L261" s="3" t="str">
        <f t="shared" si="8"/>
        <v>11P</v>
      </c>
      <c r="M261" s="3" t="s">
        <v>203</v>
      </c>
      <c r="N261" s="8">
        <v>16.77645891378193</v>
      </c>
      <c r="O261" s="7">
        <f t="shared" si="9"/>
        <v>2.8199766486011191</v>
      </c>
      <c r="P261" s="6">
        <v>1.1267605633802817</v>
      </c>
    </row>
    <row r="262" spans="1:16">
      <c r="A262" s="5">
        <v>12555</v>
      </c>
      <c r="B262" s="12" t="s">
        <v>200</v>
      </c>
      <c r="C262" s="12" t="s">
        <v>199</v>
      </c>
      <c r="D262" s="11" t="s">
        <v>198</v>
      </c>
      <c r="E262" s="10">
        <v>41507</v>
      </c>
      <c r="F262" s="9">
        <v>39.641669999999998</v>
      </c>
      <c r="G262" s="9">
        <v>-106.30667</v>
      </c>
      <c r="H262" s="5" t="s">
        <v>202</v>
      </c>
      <c r="I262" s="3">
        <v>11</v>
      </c>
      <c r="J262" s="3" t="s">
        <v>137</v>
      </c>
      <c r="K262" s="3" t="s">
        <v>136</v>
      </c>
      <c r="L262" s="3" t="str">
        <f t="shared" si="8"/>
        <v>11P</v>
      </c>
      <c r="M262" s="3" t="s">
        <v>201</v>
      </c>
      <c r="N262" s="8">
        <v>29.146979122934226</v>
      </c>
      <c r="O262" s="7">
        <f t="shared" si="9"/>
        <v>3.3723512752799807</v>
      </c>
      <c r="P262" s="6">
        <v>1.2679127725856696</v>
      </c>
    </row>
    <row r="263" spans="1:16">
      <c r="A263" s="5">
        <v>12555</v>
      </c>
      <c r="B263" s="12" t="s">
        <v>200</v>
      </c>
      <c r="C263" s="12" t="s">
        <v>199</v>
      </c>
      <c r="D263" s="11" t="s">
        <v>198</v>
      </c>
      <c r="E263" s="10">
        <v>41507</v>
      </c>
      <c r="F263" s="9">
        <v>39.641669999999998</v>
      </c>
      <c r="G263" s="9">
        <v>-106.30667</v>
      </c>
      <c r="H263" s="5" t="s">
        <v>197</v>
      </c>
      <c r="I263" s="3">
        <v>11</v>
      </c>
      <c r="J263" s="3" t="s">
        <v>137</v>
      </c>
      <c r="K263" s="3" t="s">
        <v>136</v>
      </c>
      <c r="L263" s="3" t="str">
        <f t="shared" si="8"/>
        <v>11P</v>
      </c>
      <c r="M263" s="3" t="s">
        <v>196</v>
      </c>
      <c r="N263" s="8">
        <v>5.7616121522079311</v>
      </c>
      <c r="O263" s="7">
        <f t="shared" si="9"/>
        <v>1.7512173230826895</v>
      </c>
      <c r="P263" s="6">
        <v>1.1808510638297873</v>
      </c>
    </row>
    <row r="264" spans="1:16" ht="17.25">
      <c r="A264" s="5" t="s">
        <v>91</v>
      </c>
      <c r="B264" s="12" t="s">
        <v>176</v>
      </c>
      <c r="C264" s="12" t="s">
        <v>187</v>
      </c>
      <c r="D264" s="11" t="s">
        <v>174</v>
      </c>
      <c r="E264" s="10">
        <v>41508</v>
      </c>
      <c r="F264" s="9">
        <v>39.148200000000003</v>
      </c>
      <c r="G264" s="9">
        <v>-106.78279999999999</v>
      </c>
      <c r="H264" s="5" t="s">
        <v>195</v>
      </c>
      <c r="I264" s="3">
        <v>12</v>
      </c>
      <c r="J264" s="3" t="s">
        <v>137</v>
      </c>
      <c r="K264" s="3" t="s">
        <v>136</v>
      </c>
      <c r="L264" s="3" t="str">
        <f t="shared" si="8"/>
        <v>12P</v>
      </c>
      <c r="M264" s="3" t="s">
        <v>194</v>
      </c>
      <c r="N264" s="8">
        <v>4.4059387046295981</v>
      </c>
      <c r="O264" s="7">
        <f t="shared" si="9"/>
        <v>1.482953336488011</v>
      </c>
      <c r="P264" s="6">
        <v>1.0783132530120483</v>
      </c>
    </row>
    <row r="265" spans="1:16" ht="17.25">
      <c r="A265" s="5" t="s">
        <v>91</v>
      </c>
      <c r="B265" s="12" t="s">
        <v>176</v>
      </c>
      <c r="C265" s="12" t="s">
        <v>187</v>
      </c>
      <c r="D265" s="11" t="s">
        <v>174</v>
      </c>
      <c r="E265" s="10">
        <v>41508</v>
      </c>
      <c r="F265" s="9">
        <v>39.148200000000003</v>
      </c>
      <c r="G265" s="9">
        <v>-106.78279999999999</v>
      </c>
      <c r="H265" s="5" t="s">
        <v>193</v>
      </c>
      <c r="I265" s="3">
        <v>12</v>
      </c>
      <c r="J265" s="3" t="s">
        <v>137</v>
      </c>
      <c r="K265" s="3" t="s">
        <v>136</v>
      </c>
      <c r="L265" s="3" t="str">
        <f t="shared" si="8"/>
        <v>12P</v>
      </c>
      <c r="M265" s="3" t="s">
        <v>192</v>
      </c>
      <c r="N265" s="8">
        <v>5.4226937903133416</v>
      </c>
      <c r="O265" s="7">
        <f t="shared" si="9"/>
        <v>1.6905927012662538</v>
      </c>
      <c r="P265" s="6">
        <v>1.1045751633986927</v>
      </c>
    </row>
    <row r="266" spans="1:16" ht="17.25">
      <c r="A266" s="5" t="s">
        <v>91</v>
      </c>
      <c r="B266" s="12" t="s">
        <v>176</v>
      </c>
      <c r="C266" s="12" t="s">
        <v>187</v>
      </c>
      <c r="D266" s="11" t="s">
        <v>174</v>
      </c>
      <c r="E266" s="10">
        <v>41508</v>
      </c>
      <c r="F266" s="9">
        <v>39.148200000000003</v>
      </c>
      <c r="G266" s="9">
        <v>-106.78279999999999</v>
      </c>
      <c r="H266" s="5" t="s">
        <v>191</v>
      </c>
      <c r="I266" s="3">
        <v>12</v>
      </c>
      <c r="J266" s="3" t="s">
        <v>137</v>
      </c>
      <c r="K266" s="3" t="s">
        <v>136</v>
      </c>
      <c r="L266" s="3" t="str">
        <f t="shared" si="8"/>
        <v>12P</v>
      </c>
      <c r="M266" s="3" t="s">
        <v>190</v>
      </c>
      <c r="N266" s="8">
        <v>6.7783672378916844</v>
      </c>
      <c r="O266" s="7">
        <f t="shared" si="9"/>
        <v>1.9137362525804646</v>
      </c>
      <c r="P266" s="6">
        <v>1.2127659574468086</v>
      </c>
    </row>
    <row r="267" spans="1:16" ht="17.25">
      <c r="A267" s="5" t="s">
        <v>91</v>
      </c>
      <c r="B267" s="12" t="s">
        <v>176</v>
      </c>
      <c r="C267" s="12" t="s">
        <v>187</v>
      </c>
      <c r="D267" s="11" t="s">
        <v>174</v>
      </c>
      <c r="E267" s="10">
        <v>41508</v>
      </c>
      <c r="F267" s="9">
        <v>39.148200000000003</v>
      </c>
      <c r="G267" s="9">
        <v>-106.78279999999999</v>
      </c>
      <c r="H267" s="5" t="s">
        <v>189</v>
      </c>
      <c r="I267" s="3">
        <v>12</v>
      </c>
      <c r="J267" s="3" t="s">
        <v>137</v>
      </c>
      <c r="K267" s="3" t="s">
        <v>136</v>
      </c>
      <c r="L267" s="3" t="str">
        <f t="shared" si="8"/>
        <v>12P</v>
      </c>
      <c r="M267" s="3" t="s">
        <v>188</v>
      </c>
      <c r="N267" s="8">
        <v>6.1005305141025108</v>
      </c>
      <c r="O267" s="7">
        <f t="shared" si="9"/>
        <v>1.8083757369226374</v>
      </c>
      <c r="P267" s="6">
        <v>1.1836734693877551</v>
      </c>
    </row>
    <row r="268" spans="1:16" ht="17.25">
      <c r="A268" s="5" t="s">
        <v>91</v>
      </c>
      <c r="B268" s="12" t="s">
        <v>176</v>
      </c>
      <c r="C268" s="12" t="s">
        <v>187</v>
      </c>
      <c r="D268" s="11" t="s">
        <v>174</v>
      </c>
      <c r="E268" s="10">
        <v>41508</v>
      </c>
      <c r="F268" s="9">
        <v>39.148200000000003</v>
      </c>
      <c r="G268" s="9">
        <v>-106.78279999999999</v>
      </c>
      <c r="H268" s="5" t="s">
        <v>186</v>
      </c>
      <c r="I268" s="3">
        <v>12</v>
      </c>
      <c r="J268" s="3" t="s">
        <v>137</v>
      </c>
      <c r="K268" s="3" t="s">
        <v>136</v>
      </c>
      <c r="L268" s="3" t="str">
        <f t="shared" si="8"/>
        <v>12P</v>
      </c>
      <c r="M268" s="3" t="s">
        <v>185</v>
      </c>
      <c r="N268" s="8">
        <v>7.4562039616808535</v>
      </c>
      <c r="O268" s="7">
        <f t="shared" si="9"/>
        <v>2.0090464323847894</v>
      </c>
      <c r="P268" s="6">
        <v>1.2075471698113207</v>
      </c>
    </row>
    <row r="269" spans="1:16">
      <c r="A269" s="5" t="s">
        <v>92</v>
      </c>
      <c r="B269" s="12" t="s">
        <v>176</v>
      </c>
      <c r="C269" s="12" t="s">
        <v>175</v>
      </c>
      <c r="D269" s="11" t="s">
        <v>174</v>
      </c>
      <c r="E269" s="10">
        <v>41508</v>
      </c>
      <c r="F269" s="14">
        <v>39.217970000000001</v>
      </c>
      <c r="G269" s="14">
        <v>-106.85463799999999</v>
      </c>
      <c r="H269" s="5" t="s">
        <v>184</v>
      </c>
      <c r="I269" s="3">
        <v>14</v>
      </c>
      <c r="J269" s="3" t="s">
        <v>137</v>
      </c>
      <c r="K269" s="3" t="s">
        <v>136</v>
      </c>
      <c r="L269" s="3" t="str">
        <f t="shared" si="8"/>
        <v>14P</v>
      </c>
      <c r="M269" s="3" t="s">
        <v>183</v>
      </c>
      <c r="N269" s="8">
        <v>12.201061028205032</v>
      </c>
      <c r="O269" s="7">
        <f t="shared" si="9"/>
        <v>2.5015229174825837</v>
      </c>
      <c r="P269" s="6">
        <v>1.3214285714285714</v>
      </c>
    </row>
    <row r="270" spans="1:16">
      <c r="A270" s="5" t="s">
        <v>92</v>
      </c>
      <c r="B270" s="12" t="s">
        <v>176</v>
      </c>
      <c r="C270" s="12" t="s">
        <v>175</v>
      </c>
      <c r="D270" s="11" t="s">
        <v>174</v>
      </c>
      <c r="E270" s="10">
        <v>41508</v>
      </c>
      <c r="F270" s="14">
        <v>39.217970000000001</v>
      </c>
      <c r="G270" s="14">
        <v>-106.85463799999999</v>
      </c>
      <c r="H270" s="5" t="s">
        <v>182</v>
      </c>
      <c r="I270" s="3">
        <v>14</v>
      </c>
      <c r="J270" s="3" t="s">
        <v>137</v>
      </c>
      <c r="K270" s="3" t="s">
        <v>136</v>
      </c>
      <c r="L270" s="3" t="str">
        <f t="shared" si="8"/>
        <v>14P</v>
      </c>
      <c r="M270" s="3" t="s">
        <v>181</v>
      </c>
      <c r="N270" s="8">
        <v>5.422693790313347</v>
      </c>
      <c r="O270" s="7">
        <f t="shared" si="9"/>
        <v>1.6905927012662547</v>
      </c>
      <c r="P270" s="6">
        <v>1.1523809523809523</v>
      </c>
    </row>
    <row r="271" spans="1:16">
      <c r="A271" s="5" t="s">
        <v>92</v>
      </c>
      <c r="B271" s="12" t="s">
        <v>176</v>
      </c>
      <c r="C271" s="12" t="s">
        <v>175</v>
      </c>
      <c r="D271" s="11" t="s">
        <v>174</v>
      </c>
      <c r="E271" s="10">
        <v>41508</v>
      </c>
      <c r="F271" s="14">
        <v>39.217970000000001</v>
      </c>
      <c r="G271" s="14">
        <v>-106.85463799999999</v>
      </c>
      <c r="H271" s="5" t="s">
        <v>180</v>
      </c>
      <c r="I271" s="3">
        <v>14</v>
      </c>
      <c r="J271" s="3" t="s">
        <v>137</v>
      </c>
      <c r="K271" s="3" t="s">
        <v>136</v>
      </c>
      <c r="L271" s="3" t="str">
        <f t="shared" si="8"/>
        <v>14P</v>
      </c>
      <c r="M271" s="3" t="s">
        <v>179</v>
      </c>
      <c r="N271" s="8">
        <v>29.146979122934237</v>
      </c>
      <c r="O271" s="7">
        <f t="shared" si="9"/>
        <v>3.3723512752799811</v>
      </c>
      <c r="P271" s="6">
        <v>1.3926940639269405</v>
      </c>
    </row>
    <row r="272" spans="1:16">
      <c r="A272" s="5" t="s">
        <v>92</v>
      </c>
      <c r="B272" s="12" t="s">
        <v>176</v>
      </c>
      <c r="C272" s="12" t="s">
        <v>175</v>
      </c>
      <c r="D272" s="11" t="s">
        <v>174</v>
      </c>
      <c r="E272" s="10">
        <v>41508</v>
      </c>
      <c r="F272" s="14">
        <v>39.217970000000001</v>
      </c>
      <c r="G272" s="14">
        <v>-106.85463799999999</v>
      </c>
      <c r="H272" s="5" t="s">
        <v>178</v>
      </c>
      <c r="I272" s="3">
        <v>14</v>
      </c>
      <c r="J272" s="3" t="s">
        <v>137</v>
      </c>
      <c r="K272" s="3" t="s">
        <v>136</v>
      </c>
      <c r="L272" s="3" t="str">
        <f t="shared" si="8"/>
        <v>14P</v>
      </c>
      <c r="M272" s="3" t="s">
        <v>177</v>
      </c>
      <c r="N272" s="8">
        <v>47.787489027136367</v>
      </c>
      <c r="O272" s="7">
        <f t="shared" si="9"/>
        <v>3.8667638694046418</v>
      </c>
      <c r="P272" s="6">
        <v>1.7121212121212122</v>
      </c>
    </row>
    <row r="273" spans="1:16">
      <c r="A273" s="5" t="s">
        <v>92</v>
      </c>
      <c r="B273" s="12" t="s">
        <v>176</v>
      </c>
      <c r="C273" s="12" t="s">
        <v>175</v>
      </c>
      <c r="D273" s="11" t="s">
        <v>174</v>
      </c>
      <c r="E273" s="10">
        <v>41508</v>
      </c>
      <c r="F273" s="14">
        <v>39.217970000000001</v>
      </c>
      <c r="G273" s="14">
        <v>-106.85463799999999</v>
      </c>
      <c r="H273" s="5" t="s">
        <v>173</v>
      </c>
      <c r="I273" s="3">
        <v>14</v>
      </c>
      <c r="J273" s="3" t="s">
        <v>137</v>
      </c>
      <c r="K273" s="3" t="s">
        <v>136</v>
      </c>
      <c r="L273" s="3" t="str">
        <f t="shared" si="8"/>
        <v>14P</v>
      </c>
      <c r="M273" s="3" t="s">
        <v>172</v>
      </c>
      <c r="N273" s="8">
        <v>9.4897141330483556</v>
      </c>
      <c r="O273" s="7">
        <f t="shared" si="9"/>
        <v>2.2502084892016772</v>
      </c>
      <c r="P273" s="6">
        <v>1.2222222222222221</v>
      </c>
    </row>
    <row r="274" spans="1:16">
      <c r="A274" s="5">
        <v>10814</v>
      </c>
      <c r="B274" s="12" t="s">
        <v>141</v>
      </c>
      <c r="C274" s="12" t="s">
        <v>163</v>
      </c>
      <c r="D274" s="11" t="s">
        <v>139</v>
      </c>
      <c r="E274" s="10">
        <v>41509</v>
      </c>
      <c r="F274" s="13">
        <v>37.948208999999999</v>
      </c>
      <c r="G274" s="13">
        <v>-107.877067</v>
      </c>
      <c r="H274" s="5" t="s">
        <v>171</v>
      </c>
      <c r="I274" s="3">
        <v>15</v>
      </c>
      <c r="J274" s="3" t="s">
        <v>137</v>
      </c>
      <c r="K274" s="3" t="s">
        <v>136</v>
      </c>
      <c r="L274" s="3" t="str">
        <f t="shared" si="8"/>
        <v>15P</v>
      </c>
      <c r="M274" s="3" t="s">
        <v>170</v>
      </c>
      <c r="N274" s="8">
        <v>47.448570665241782</v>
      </c>
      <c r="O274" s="7">
        <f t="shared" si="9"/>
        <v>3.8596464016357777</v>
      </c>
      <c r="P274" s="6">
        <v>1.3181818181818181</v>
      </c>
    </row>
    <row r="275" spans="1:16">
      <c r="A275" s="5">
        <v>10814</v>
      </c>
      <c r="B275" s="12" t="s">
        <v>141</v>
      </c>
      <c r="C275" s="12" t="s">
        <v>163</v>
      </c>
      <c r="D275" s="11" t="s">
        <v>139</v>
      </c>
      <c r="E275" s="10">
        <v>41509</v>
      </c>
      <c r="F275" s="13">
        <v>37.948208999999999</v>
      </c>
      <c r="G275" s="13">
        <v>-107.877067</v>
      </c>
      <c r="H275" s="5" t="s">
        <v>169</v>
      </c>
      <c r="I275" s="3">
        <v>15</v>
      </c>
      <c r="J275" s="3" t="s">
        <v>137</v>
      </c>
      <c r="K275" s="3" t="s">
        <v>136</v>
      </c>
      <c r="L275" s="3" t="str">
        <f t="shared" si="8"/>
        <v>15P</v>
      </c>
      <c r="M275" s="3" t="s">
        <v>168</v>
      </c>
      <c r="N275" s="8">
        <v>42.364795236823014</v>
      </c>
      <c r="O275" s="7">
        <f t="shared" si="9"/>
        <v>3.7463177163287744</v>
      </c>
      <c r="P275" s="6">
        <v>1.3289473684210527</v>
      </c>
    </row>
    <row r="276" spans="1:16">
      <c r="A276" s="5">
        <v>10814</v>
      </c>
      <c r="B276" s="12" t="s">
        <v>141</v>
      </c>
      <c r="C276" s="12" t="s">
        <v>163</v>
      </c>
      <c r="D276" s="11" t="s">
        <v>139</v>
      </c>
      <c r="E276" s="10">
        <v>41509</v>
      </c>
      <c r="F276" s="13">
        <v>37.948208999999999</v>
      </c>
      <c r="G276" s="13">
        <v>-107.877067</v>
      </c>
      <c r="H276" s="5" t="s">
        <v>167</v>
      </c>
      <c r="I276" s="3">
        <v>15</v>
      </c>
      <c r="J276" s="3" t="s">
        <v>137</v>
      </c>
      <c r="K276" s="3" t="s">
        <v>136</v>
      </c>
      <c r="L276" s="3" t="str">
        <f t="shared" si="8"/>
        <v>15P</v>
      </c>
      <c r="M276" s="3" t="s">
        <v>166</v>
      </c>
      <c r="N276" s="8">
        <v>62.699896950498086</v>
      </c>
      <c r="O276" s="7">
        <f t="shared" si="9"/>
        <v>4.1383598041047982</v>
      </c>
      <c r="P276" s="6">
        <v>1.2890625</v>
      </c>
    </row>
    <row r="277" spans="1:16">
      <c r="A277" s="5">
        <v>10814</v>
      </c>
      <c r="B277" s="12" t="s">
        <v>141</v>
      </c>
      <c r="C277" s="12" t="s">
        <v>163</v>
      </c>
      <c r="D277" s="11" t="s">
        <v>139</v>
      </c>
      <c r="E277" s="10">
        <v>41509</v>
      </c>
      <c r="F277" s="13">
        <v>37.948208999999999</v>
      </c>
      <c r="G277" s="13">
        <v>-107.877067</v>
      </c>
      <c r="H277" s="5" t="s">
        <v>165</v>
      </c>
      <c r="I277" s="3">
        <v>15</v>
      </c>
      <c r="J277" s="3" t="s">
        <v>137</v>
      </c>
      <c r="K277" s="3" t="s">
        <v>136</v>
      </c>
      <c r="L277" s="3" t="str">
        <f t="shared" si="8"/>
        <v>15P</v>
      </c>
      <c r="M277" s="3" t="s">
        <v>164</v>
      </c>
      <c r="N277" s="8">
        <v>50.837754284187596</v>
      </c>
      <c r="O277" s="7">
        <f t="shared" si="9"/>
        <v>3.9286392731227284</v>
      </c>
      <c r="P277" s="6">
        <v>1.2747252747252746</v>
      </c>
    </row>
    <row r="278" spans="1:16">
      <c r="A278" s="5">
        <v>10814</v>
      </c>
      <c r="B278" s="12" t="s">
        <v>141</v>
      </c>
      <c r="C278" s="12" t="s">
        <v>163</v>
      </c>
      <c r="D278" s="11" t="s">
        <v>139</v>
      </c>
      <c r="E278" s="10">
        <v>41509</v>
      </c>
      <c r="F278" s="13">
        <v>37.948208999999999</v>
      </c>
      <c r="G278" s="13">
        <v>-107.877067</v>
      </c>
      <c r="H278" s="5" t="s">
        <v>162</v>
      </c>
      <c r="I278" s="3">
        <v>15</v>
      </c>
      <c r="J278" s="3" t="s">
        <v>137</v>
      </c>
      <c r="K278" s="3" t="s">
        <v>136</v>
      </c>
      <c r="L278" s="3" t="str">
        <f t="shared" si="8"/>
        <v>15P</v>
      </c>
      <c r="M278" s="3" t="s">
        <v>161</v>
      </c>
      <c r="N278" s="8">
        <v>46.092897217663449</v>
      </c>
      <c r="O278" s="7">
        <f t="shared" si="9"/>
        <v>3.8306588647625257</v>
      </c>
      <c r="P278" s="6">
        <v>1.2404951370468611</v>
      </c>
    </row>
    <row r="279" spans="1:16">
      <c r="A279" s="5">
        <v>10815</v>
      </c>
      <c r="B279" s="12" t="s">
        <v>141</v>
      </c>
      <c r="C279" s="12" t="s">
        <v>152</v>
      </c>
      <c r="D279" s="11" t="s">
        <v>139</v>
      </c>
      <c r="E279" s="10">
        <v>41509</v>
      </c>
      <c r="F279" s="9">
        <v>37.949719999999999</v>
      </c>
      <c r="G279" s="9">
        <v>-107.86861</v>
      </c>
      <c r="H279" s="5" t="s">
        <v>160</v>
      </c>
      <c r="I279" s="3">
        <v>16</v>
      </c>
      <c r="J279" s="3" t="s">
        <v>137</v>
      </c>
      <c r="K279" s="3" t="s">
        <v>136</v>
      </c>
      <c r="L279" s="3" t="str">
        <f t="shared" si="8"/>
        <v>16P</v>
      </c>
      <c r="M279" s="3" t="s">
        <v>159</v>
      </c>
      <c r="N279" s="8">
        <v>10.167550856837524</v>
      </c>
      <c r="O279" s="7">
        <f t="shared" si="9"/>
        <v>2.3192013606886288</v>
      </c>
      <c r="P279" s="6">
        <v>1.1744186046511629</v>
      </c>
    </row>
    <row r="280" spans="1:16">
      <c r="A280" s="5">
        <v>10815</v>
      </c>
      <c r="B280" s="12" t="s">
        <v>141</v>
      </c>
      <c r="C280" s="12" t="s">
        <v>152</v>
      </c>
      <c r="D280" s="11" t="s">
        <v>139</v>
      </c>
      <c r="E280" s="10">
        <v>41509</v>
      </c>
      <c r="F280" s="9">
        <v>37.949719999999999</v>
      </c>
      <c r="G280" s="9">
        <v>-107.86861</v>
      </c>
      <c r="H280" s="5" t="s">
        <v>158</v>
      </c>
      <c r="I280" s="3">
        <v>16</v>
      </c>
      <c r="J280" s="3" t="s">
        <v>137</v>
      </c>
      <c r="K280" s="3" t="s">
        <v>136</v>
      </c>
      <c r="L280" s="3" t="str">
        <f t="shared" si="8"/>
        <v>16P</v>
      </c>
      <c r="M280" s="3" t="s">
        <v>157</v>
      </c>
      <c r="N280" s="8">
        <v>4.7448570665241778</v>
      </c>
      <c r="O280" s="7">
        <f t="shared" si="9"/>
        <v>1.557061308641732</v>
      </c>
      <c r="P280" s="6">
        <v>1.1320754716981132</v>
      </c>
    </row>
    <row r="281" spans="1:16">
      <c r="A281" s="5">
        <v>10815</v>
      </c>
      <c r="B281" s="12" t="s">
        <v>141</v>
      </c>
      <c r="C281" s="12" t="s">
        <v>152</v>
      </c>
      <c r="D281" s="11" t="s">
        <v>139</v>
      </c>
      <c r="E281" s="10">
        <v>41509</v>
      </c>
      <c r="F281" s="9">
        <v>37.949719999999999</v>
      </c>
      <c r="G281" s="9">
        <v>-107.86861</v>
      </c>
      <c r="H281" s="5" t="s">
        <v>156</v>
      </c>
      <c r="I281" s="3">
        <v>16</v>
      </c>
      <c r="J281" s="3" t="s">
        <v>137</v>
      </c>
      <c r="K281" s="3" t="s">
        <v>136</v>
      </c>
      <c r="L281" s="3" t="str">
        <f t="shared" si="8"/>
        <v>16P</v>
      </c>
      <c r="M281" s="3" t="s">
        <v>155</v>
      </c>
      <c r="N281" s="8">
        <v>4.4059387046295981</v>
      </c>
      <c r="O281" s="7">
        <f t="shared" si="9"/>
        <v>1.482953336488011</v>
      </c>
      <c r="P281" s="6">
        <v>1.1048387096774195</v>
      </c>
    </row>
    <row r="282" spans="1:16">
      <c r="A282" s="5">
        <v>10815</v>
      </c>
      <c r="B282" s="12" t="s">
        <v>141</v>
      </c>
      <c r="C282" s="12" t="s">
        <v>152</v>
      </c>
      <c r="D282" s="11" t="s">
        <v>139</v>
      </c>
      <c r="E282" s="10">
        <v>41509</v>
      </c>
      <c r="F282" s="9">
        <v>37.949719999999999</v>
      </c>
      <c r="G282" s="9">
        <v>-107.86861</v>
      </c>
      <c r="H282" s="5" t="s">
        <v>154</v>
      </c>
      <c r="I282" s="3">
        <v>16</v>
      </c>
      <c r="J282" s="3" t="s">
        <v>137</v>
      </c>
      <c r="K282" s="3" t="s">
        <v>136</v>
      </c>
      <c r="L282" s="3" t="str">
        <f t="shared" si="8"/>
        <v>16P</v>
      </c>
      <c r="M282" s="3" t="s">
        <v>153</v>
      </c>
      <c r="N282" s="8">
        <v>12.539979390099617</v>
      </c>
      <c r="O282" s="7">
        <f t="shared" si="9"/>
        <v>2.5289218916706981</v>
      </c>
      <c r="P282" s="6">
        <v>1.1840796019900497</v>
      </c>
    </row>
    <row r="283" spans="1:16">
      <c r="A283" s="5">
        <v>10815</v>
      </c>
      <c r="B283" s="12" t="s">
        <v>141</v>
      </c>
      <c r="C283" s="12" t="s">
        <v>152</v>
      </c>
      <c r="D283" s="11" t="s">
        <v>139</v>
      </c>
      <c r="E283" s="10">
        <v>41509</v>
      </c>
      <c r="F283" s="9">
        <v>37.949719999999999</v>
      </c>
      <c r="G283" s="9">
        <v>-107.86861</v>
      </c>
      <c r="H283" s="5" t="s">
        <v>151</v>
      </c>
      <c r="I283" s="3">
        <v>16</v>
      </c>
      <c r="J283" s="3" t="s">
        <v>137</v>
      </c>
      <c r="K283" s="3" t="s">
        <v>136</v>
      </c>
      <c r="L283" s="3" t="str">
        <f t="shared" si="8"/>
        <v>16P</v>
      </c>
      <c r="M283" s="3" t="s">
        <v>150</v>
      </c>
      <c r="N283" s="8">
        <v>8.1340406854700174</v>
      </c>
      <c r="O283" s="7">
        <f t="shared" si="9"/>
        <v>2.0960578093744187</v>
      </c>
      <c r="P283" s="6">
        <v>1.1481481481481481</v>
      </c>
    </row>
    <row r="284" spans="1:16">
      <c r="A284" s="5">
        <v>10818</v>
      </c>
      <c r="B284" s="12" t="s">
        <v>141</v>
      </c>
      <c r="C284" s="12" t="s">
        <v>140</v>
      </c>
      <c r="D284" s="11" t="s">
        <v>139</v>
      </c>
      <c r="E284" s="10">
        <v>41509</v>
      </c>
      <c r="F284" s="9">
        <v>37.931109999999997</v>
      </c>
      <c r="G284" s="9">
        <v>-107.77889</v>
      </c>
      <c r="H284" s="5" t="s">
        <v>149</v>
      </c>
      <c r="I284" s="3">
        <v>17</v>
      </c>
      <c r="J284" s="3" t="s">
        <v>137</v>
      </c>
      <c r="K284" s="3" t="s">
        <v>136</v>
      </c>
      <c r="L284" s="3" t="str">
        <f t="shared" si="8"/>
        <v>17P</v>
      </c>
      <c r="M284" s="3" t="s">
        <v>148</v>
      </c>
      <c r="N284" s="8">
        <v>4.7448570665241778</v>
      </c>
      <c r="O284" s="7">
        <f t="shared" si="9"/>
        <v>1.557061308641732</v>
      </c>
      <c r="P284" s="6">
        <v>1.1538461538461537</v>
      </c>
    </row>
    <row r="285" spans="1:16">
      <c r="A285" s="5">
        <v>10818</v>
      </c>
      <c r="B285" s="12" t="s">
        <v>141</v>
      </c>
      <c r="C285" s="12" t="s">
        <v>140</v>
      </c>
      <c r="D285" s="11" t="s">
        <v>139</v>
      </c>
      <c r="E285" s="10">
        <v>41509</v>
      </c>
      <c r="F285" s="9">
        <v>37.931109999999997</v>
      </c>
      <c r="G285" s="9">
        <v>-107.77889</v>
      </c>
      <c r="H285" s="5" t="s">
        <v>147</v>
      </c>
      <c r="I285" s="3">
        <v>17</v>
      </c>
      <c r="J285" s="3" t="s">
        <v>137</v>
      </c>
      <c r="K285" s="3" t="s">
        <v>136</v>
      </c>
      <c r="L285" s="3" t="str">
        <f t="shared" si="8"/>
        <v>17P</v>
      </c>
      <c r="M285" s="3" t="s">
        <v>146</v>
      </c>
      <c r="N285" s="8">
        <v>6.1005305141025161</v>
      </c>
      <c r="O285" s="7">
        <f t="shared" si="9"/>
        <v>1.8083757369226383</v>
      </c>
      <c r="P285" s="6">
        <v>1.3</v>
      </c>
    </row>
    <row r="286" spans="1:16">
      <c r="A286" s="5">
        <v>10818</v>
      </c>
      <c r="B286" s="12" t="s">
        <v>141</v>
      </c>
      <c r="C286" s="12" t="s">
        <v>140</v>
      </c>
      <c r="D286" s="11" t="s">
        <v>139</v>
      </c>
      <c r="E286" s="10">
        <v>41509</v>
      </c>
      <c r="F286" s="9">
        <v>37.931109999999997</v>
      </c>
      <c r="G286" s="9">
        <v>-107.77889</v>
      </c>
      <c r="H286" s="5" t="s">
        <v>145</v>
      </c>
      <c r="I286" s="3">
        <v>17</v>
      </c>
      <c r="J286" s="3" t="s">
        <v>137</v>
      </c>
      <c r="K286" s="3" t="s">
        <v>136</v>
      </c>
      <c r="L286" s="3" t="str">
        <f t="shared" si="8"/>
        <v>17P</v>
      </c>
      <c r="M286" s="3" t="s">
        <v>144</v>
      </c>
      <c r="N286" s="8">
        <v>5.083775428418762</v>
      </c>
      <c r="O286" s="7">
        <f t="shared" si="9"/>
        <v>1.6260541801286834</v>
      </c>
      <c r="P286" s="6">
        <v>1.1428571428571428</v>
      </c>
    </row>
    <row r="287" spans="1:16">
      <c r="A287" s="5">
        <v>10818</v>
      </c>
      <c r="B287" s="12" t="s">
        <v>141</v>
      </c>
      <c r="C287" s="12" t="s">
        <v>140</v>
      </c>
      <c r="D287" s="11" t="s">
        <v>139</v>
      </c>
      <c r="E287" s="10">
        <v>41509</v>
      </c>
      <c r="F287" s="9">
        <v>37.931109999999997</v>
      </c>
      <c r="G287" s="9">
        <v>-107.77889</v>
      </c>
      <c r="H287" s="5" t="s">
        <v>143</v>
      </c>
      <c r="I287" s="3">
        <v>17</v>
      </c>
      <c r="J287" s="3" t="s">
        <v>137</v>
      </c>
      <c r="K287" s="3" t="s">
        <v>136</v>
      </c>
      <c r="L287" s="3" t="str">
        <f t="shared" si="8"/>
        <v>17P</v>
      </c>
      <c r="M287" s="3" t="s">
        <v>142</v>
      </c>
      <c r="N287" s="8">
        <v>4.7448570665241778</v>
      </c>
      <c r="O287" s="7">
        <f t="shared" si="9"/>
        <v>1.557061308641732</v>
      </c>
      <c r="P287" s="6">
        <v>1.2058823529411764</v>
      </c>
    </row>
    <row r="288" spans="1:16">
      <c r="A288" s="5">
        <v>10818</v>
      </c>
      <c r="B288" s="12" t="s">
        <v>141</v>
      </c>
      <c r="C288" s="12" t="s">
        <v>140</v>
      </c>
      <c r="D288" s="11" t="s">
        <v>139</v>
      </c>
      <c r="E288" s="10">
        <v>41509</v>
      </c>
      <c r="F288" s="9">
        <v>37.931109999999997</v>
      </c>
      <c r="G288" s="9">
        <v>-107.77889</v>
      </c>
      <c r="H288" s="5" t="s">
        <v>138</v>
      </c>
      <c r="I288" s="3">
        <v>17</v>
      </c>
      <c r="J288" s="3" t="s">
        <v>137</v>
      </c>
      <c r="K288" s="3" t="s">
        <v>136</v>
      </c>
      <c r="L288" s="3" t="str">
        <f t="shared" si="8"/>
        <v>17P</v>
      </c>
      <c r="M288" s="3" t="s">
        <v>135</v>
      </c>
      <c r="N288" s="8">
        <v>5.422693790313347</v>
      </c>
      <c r="O288" s="7">
        <f t="shared" si="9"/>
        <v>1.6905927012662547</v>
      </c>
      <c r="P288" s="6">
        <v>1.1927710843373494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3:D25"/>
  <sheetViews>
    <sheetView zoomScale="150" zoomScaleNormal="150" zoomScalePageLayoutView="150" workbookViewId="0">
      <selection activeCell="H2" sqref="H2"/>
    </sheetView>
  </sheetViews>
  <sheetFormatPr defaultColWidth="8.85546875" defaultRowHeight="15.75"/>
  <cols>
    <col min="1" max="1" width="31.7109375" style="17" bestFit="1" customWidth="1"/>
    <col min="2" max="2" width="10.85546875" style="17" bestFit="1" customWidth="1"/>
    <col min="3" max="3" width="11.28515625" style="17" bestFit="1" customWidth="1"/>
    <col min="4" max="4" width="18.28515625" style="17" bestFit="1" customWidth="1"/>
    <col min="5" max="16384" width="8.85546875" style="17"/>
  </cols>
  <sheetData>
    <row r="3" spans="1:4">
      <c r="B3" s="21" t="s">
        <v>754</v>
      </c>
    </row>
    <row r="4" spans="1:4">
      <c r="A4" s="21" t="s">
        <v>753</v>
      </c>
      <c r="B4" s="17" t="s">
        <v>752</v>
      </c>
      <c r="C4" s="17" t="s">
        <v>751</v>
      </c>
      <c r="D4" s="17" t="s">
        <v>750</v>
      </c>
    </row>
    <row r="5" spans="1:4">
      <c r="A5" s="19" t="s">
        <v>200</v>
      </c>
      <c r="B5" s="18">
        <v>11</v>
      </c>
      <c r="C5" s="18">
        <v>51</v>
      </c>
      <c r="D5" s="18">
        <v>344.00213732300307</v>
      </c>
    </row>
    <row r="6" spans="1:4">
      <c r="A6" s="20" t="s">
        <v>199</v>
      </c>
      <c r="B6" s="18">
        <v>11</v>
      </c>
      <c r="C6" s="18">
        <v>20</v>
      </c>
      <c r="D6" s="18">
        <v>91.507957711537756</v>
      </c>
    </row>
    <row r="7" spans="1:4">
      <c r="A7" s="20" t="s">
        <v>211</v>
      </c>
      <c r="B7" s="18">
        <v>10</v>
      </c>
      <c r="C7" s="18">
        <v>11</v>
      </c>
      <c r="D7" s="18">
        <v>344.00213732300307</v>
      </c>
    </row>
    <row r="8" spans="1:4">
      <c r="A8" s="20" t="s">
        <v>163</v>
      </c>
      <c r="B8" s="18">
        <v>9</v>
      </c>
      <c r="C8" s="18">
        <v>20</v>
      </c>
      <c r="D8" s="18">
        <v>41.686958513033851</v>
      </c>
    </row>
    <row r="9" spans="1:4">
      <c r="A9" s="19" t="s">
        <v>176</v>
      </c>
      <c r="B9" s="18">
        <v>14</v>
      </c>
      <c r="C9" s="18">
        <v>40</v>
      </c>
      <c r="D9" s="18">
        <v>63.377733674287256</v>
      </c>
    </row>
    <row r="10" spans="1:4">
      <c r="A10" s="20" t="s">
        <v>749</v>
      </c>
      <c r="B10" s="18">
        <v>12</v>
      </c>
      <c r="C10" s="18">
        <v>20</v>
      </c>
      <c r="D10" s="18">
        <v>54.226937903133475</v>
      </c>
    </row>
    <row r="11" spans="1:4">
      <c r="A11" s="20" t="s">
        <v>175</v>
      </c>
      <c r="B11" s="18">
        <v>14</v>
      </c>
      <c r="C11" s="18">
        <v>20</v>
      </c>
      <c r="D11" s="18">
        <v>63.377733674287256</v>
      </c>
    </row>
    <row r="12" spans="1:4">
      <c r="A12" s="19" t="s">
        <v>270</v>
      </c>
      <c r="B12" s="18">
        <v>3</v>
      </c>
      <c r="C12" s="18">
        <v>60</v>
      </c>
      <c r="D12" s="18">
        <v>203.35101713675044</v>
      </c>
    </row>
    <row r="13" spans="1:4">
      <c r="A13" s="20" t="s">
        <v>292</v>
      </c>
      <c r="B13" s="18">
        <v>1</v>
      </c>
      <c r="C13" s="18">
        <v>20</v>
      </c>
      <c r="D13" s="18">
        <v>203.35101713675044</v>
      </c>
    </row>
    <row r="14" spans="1:4">
      <c r="A14" s="20" t="s">
        <v>269</v>
      </c>
      <c r="B14" s="18">
        <v>3</v>
      </c>
      <c r="C14" s="18">
        <v>20</v>
      </c>
      <c r="D14" s="18">
        <v>94.897141330483592</v>
      </c>
    </row>
    <row r="15" spans="1:4">
      <c r="A15" s="20" t="s">
        <v>281</v>
      </c>
      <c r="B15" s="18">
        <v>2</v>
      </c>
      <c r="C15" s="18">
        <v>20</v>
      </c>
      <c r="D15" s="18">
        <v>157.59703828098171</v>
      </c>
    </row>
    <row r="16" spans="1:4">
      <c r="A16" s="19" t="s">
        <v>141</v>
      </c>
      <c r="B16" s="18">
        <v>17</v>
      </c>
      <c r="C16" s="18">
        <v>59</v>
      </c>
      <c r="D16" s="18">
        <v>91.507957711537713</v>
      </c>
    </row>
    <row r="17" spans="1:4">
      <c r="A17" s="20" t="s">
        <v>152</v>
      </c>
      <c r="B17" s="18">
        <v>16</v>
      </c>
      <c r="C17" s="18">
        <v>20</v>
      </c>
      <c r="D17" s="18">
        <v>41.009121789244688</v>
      </c>
    </row>
    <row r="18" spans="1:4">
      <c r="A18" s="20" t="s">
        <v>163</v>
      </c>
      <c r="B18" s="18">
        <v>15</v>
      </c>
      <c r="C18" s="18">
        <v>19</v>
      </c>
      <c r="D18" s="18">
        <v>91.507957711537713</v>
      </c>
    </row>
    <row r="19" spans="1:4">
      <c r="A19" s="20" t="s">
        <v>140</v>
      </c>
      <c r="B19" s="18">
        <v>17</v>
      </c>
      <c r="C19" s="18">
        <v>20</v>
      </c>
      <c r="D19" s="18">
        <v>16.268081370940035</v>
      </c>
    </row>
    <row r="20" spans="1:4">
      <c r="A20" s="19" t="s">
        <v>226</v>
      </c>
      <c r="B20" s="18">
        <v>8</v>
      </c>
      <c r="C20" s="18">
        <v>77</v>
      </c>
      <c r="D20" s="18">
        <v>363.48994313194157</v>
      </c>
    </row>
    <row r="21" spans="1:4">
      <c r="A21" s="20" t="s">
        <v>237</v>
      </c>
      <c r="B21" s="18">
        <v>7</v>
      </c>
      <c r="C21" s="18">
        <v>20</v>
      </c>
      <c r="D21" s="18">
        <v>310.11030113354451</v>
      </c>
    </row>
    <row r="22" spans="1:4">
      <c r="A22" s="20" t="s">
        <v>225</v>
      </c>
      <c r="B22" s="18">
        <v>8</v>
      </c>
      <c r="C22" s="18">
        <v>20</v>
      </c>
      <c r="D22" s="18">
        <v>363.48994313194157</v>
      </c>
    </row>
    <row r="23" spans="1:4">
      <c r="A23" s="20" t="s">
        <v>257</v>
      </c>
      <c r="B23" s="18">
        <v>5</v>
      </c>
      <c r="C23" s="18">
        <v>20</v>
      </c>
      <c r="D23" s="18">
        <v>126.24708980573263</v>
      </c>
    </row>
    <row r="24" spans="1:4">
      <c r="A24" s="20" t="s">
        <v>248</v>
      </c>
      <c r="B24" s="18">
        <v>6</v>
      </c>
      <c r="C24" s="18">
        <v>17</v>
      </c>
      <c r="D24" s="18">
        <v>215.21315980306096</v>
      </c>
    </row>
    <row r="25" spans="1:4">
      <c r="A25" s="19" t="s">
        <v>748</v>
      </c>
      <c r="B25" s="18">
        <v>17</v>
      </c>
      <c r="C25" s="18">
        <v>287</v>
      </c>
      <c r="D25" s="18">
        <v>363.48994313194157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26"/>
  <sheetViews>
    <sheetView zoomScale="150" zoomScaleNormal="150" zoomScalePageLayoutView="150" workbookViewId="0">
      <selection sqref="A1:P22"/>
    </sheetView>
  </sheetViews>
  <sheetFormatPr defaultColWidth="55.140625" defaultRowHeight="15"/>
  <cols>
    <col min="1" max="1" width="9" style="26" bestFit="1" customWidth="1"/>
    <col min="2" max="2" width="10.42578125" style="26" bestFit="1" customWidth="1"/>
    <col min="3" max="3" width="9.7109375" style="26" bestFit="1" customWidth="1"/>
    <col min="4" max="4" width="12" style="26" bestFit="1" customWidth="1"/>
    <col min="5" max="5" width="17.7109375" style="35" bestFit="1" customWidth="1"/>
    <col min="6" max="6" width="29" style="35" bestFit="1" customWidth="1"/>
    <col min="7" max="7" width="10" style="35" bestFit="1" customWidth="1"/>
    <col min="8" max="8" width="12.140625" style="35" bestFit="1" customWidth="1"/>
    <col min="9" max="9" width="10.42578125" style="35" bestFit="1" customWidth="1"/>
    <col min="10" max="10" width="6" style="36" bestFit="1" customWidth="1"/>
    <col min="11" max="11" width="7.140625" style="36" bestFit="1" customWidth="1"/>
    <col min="12" max="12" width="13.7109375" style="36" bestFit="1" customWidth="1"/>
    <col min="13" max="13" width="7.28515625" style="36" bestFit="1" customWidth="1"/>
    <col min="14" max="14" width="11.42578125" style="36" bestFit="1" customWidth="1"/>
    <col min="15" max="15" width="10" style="36" bestFit="1" customWidth="1"/>
    <col min="16" max="16" width="10.140625" style="36" bestFit="1" customWidth="1"/>
    <col min="17" max="24" width="55.140625" style="26" customWidth="1"/>
    <col min="25" max="16384" width="55.140625" style="26"/>
  </cols>
  <sheetData>
    <row r="1" spans="1:16">
      <c r="A1" s="22" t="s">
        <v>755</v>
      </c>
      <c r="B1" s="22" t="s">
        <v>756</v>
      </c>
      <c r="C1" s="22" t="s">
        <v>757</v>
      </c>
      <c r="D1" s="22" t="s">
        <v>758</v>
      </c>
      <c r="E1" s="23" t="s">
        <v>759</v>
      </c>
      <c r="F1" s="23" t="s">
        <v>746</v>
      </c>
      <c r="G1" s="23" t="s">
        <v>760</v>
      </c>
      <c r="H1" s="23" t="s">
        <v>761</v>
      </c>
      <c r="I1" s="24" t="s">
        <v>762</v>
      </c>
      <c r="J1" s="25" t="s">
        <v>763</v>
      </c>
      <c r="K1" s="25" t="s">
        <v>764</v>
      </c>
      <c r="L1" s="25" t="s">
        <v>765</v>
      </c>
      <c r="M1" s="25" t="s">
        <v>766</v>
      </c>
      <c r="N1" s="25" t="s">
        <v>767</v>
      </c>
      <c r="O1" s="25" t="s">
        <v>768</v>
      </c>
      <c r="P1" s="25" t="s">
        <v>769</v>
      </c>
    </row>
    <row r="2" spans="1:16">
      <c r="A2" s="26">
        <v>20146027</v>
      </c>
      <c r="B2" s="27" t="s">
        <v>268</v>
      </c>
      <c r="C2" s="28">
        <v>41505</v>
      </c>
      <c r="D2" s="26" t="s">
        <v>770</v>
      </c>
      <c r="E2" s="29" t="s">
        <v>270</v>
      </c>
      <c r="F2" s="29" t="s">
        <v>292</v>
      </c>
      <c r="G2" s="30">
        <v>40.741061000000002</v>
      </c>
      <c r="H2" s="30">
        <v>-106.27973799999999</v>
      </c>
      <c r="I2" s="27" t="s">
        <v>268</v>
      </c>
      <c r="J2" s="31" t="s">
        <v>771</v>
      </c>
      <c r="K2" s="31" t="s">
        <v>95</v>
      </c>
      <c r="L2" s="31" t="s">
        <v>772</v>
      </c>
      <c r="M2" s="31" t="s">
        <v>773</v>
      </c>
      <c r="N2" s="31" t="s">
        <v>774</v>
      </c>
      <c r="O2" s="31" t="s">
        <v>775</v>
      </c>
      <c r="P2" s="31" t="s">
        <v>776</v>
      </c>
    </row>
    <row r="3" spans="1:16">
      <c r="A3" s="26">
        <v>20146028</v>
      </c>
      <c r="B3" s="27" t="s">
        <v>268</v>
      </c>
      <c r="C3" s="28">
        <v>41505</v>
      </c>
      <c r="D3" s="26" t="s">
        <v>770</v>
      </c>
      <c r="E3" s="29" t="s">
        <v>270</v>
      </c>
      <c r="F3" s="29" t="s">
        <v>281</v>
      </c>
      <c r="G3" s="30">
        <v>40.745373000000001</v>
      </c>
      <c r="H3" s="30">
        <v>-106.29673</v>
      </c>
      <c r="I3" s="27" t="s">
        <v>268</v>
      </c>
      <c r="J3" s="31" t="s">
        <v>777</v>
      </c>
      <c r="K3" s="31" t="s">
        <v>95</v>
      </c>
      <c r="L3" s="31" t="s">
        <v>772</v>
      </c>
      <c r="M3" s="31" t="s">
        <v>778</v>
      </c>
      <c r="N3" s="31" t="s">
        <v>779</v>
      </c>
      <c r="O3" s="31" t="s">
        <v>780</v>
      </c>
      <c r="P3" s="31" t="s">
        <v>781</v>
      </c>
    </row>
    <row r="4" spans="1:16">
      <c r="A4" s="26">
        <v>20146029</v>
      </c>
      <c r="B4" s="27" t="s">
        <v>782</v>
      </c>
      <c r="C4" s="28">
        <v>41505</v>
      </c>
      <c r="D4" s="26" t="s">
        <v>770</v>
      </c>
      <c r="E4" s="29" t="s">
        <v>270</v>
      </c>
      <c r="F4" s="29" t="s">
        <v>269</v>
      </c>
      <c r="G4" s="30">
        <v>40.553710000000002</v>
      </c>
      <c r="H4" s="30">
        <v>-106.04340000000001</v>
      </c>
      <c r="I4" s="27" t="s">
        <v>782</v>
      </c>
      <c r="J4" s="31" t="s">
        <v>783</v>
      </c>
      <c r="K4" s="31" t="s">
        <v>95</v>
      </c>
      <c r="L4" s="31" t="s">
        <v>772</v>
      </c>
      <c r="M4" s="31" t="s">
        <v>784</v>
      </c>
      <c r="N4" s="31" t="s">
        <v>785</v>
      </c>
      <c r="O4" s="31" t="s">
        <v>786</v>
      </c>
      <c r="P4" s="31" t="s">
        <v>787</v>
      </c>
    </row>
    <row r="5" spans="1:16">
      <c r="A5" s="26">
        <v>20146030</v>
      </c>
      <c r="B5" s="27" t="s">
        <v>224</v>
      </c>
      <c r="C5" s="28">
        <v>41506</v>
      </c>
      <c r="D5" s="26" t="s">
        <v>788</v>
      </c>
      <c r="E5" s="29" t="s">
        <v>789</v>
      </c>
      <c r="F5" s="29" t="s">
        <v>790</v>
      </c>
      <c r="G5" s="30">
        <v>40.061459999999997</v>
      </c>
      <c r="H5" s="30">
        <v>-107.01203</v>
      </c>
      <c r="I5" s="27" t="s">
        <v>224</v>
      </c>
      <c r="J5" s="31" t="s">
        <v>791</v>
      </c>
      <c r="K5" s="31" t="s">
        <v>95</v>
      </c>
      <c r="L5" s="31" t="s">
        <v>772</v>
      </c>
      <c r="M5" s="31" t="s">
        <v>792</v>
      </c>
      <c r="N5" s="31" t="s">
        <v>793</v>
      </c>
      <c r="O5" s="31" t="s">
        <v>794</v>
      </c>
      <c r="P5" s="31" t="s">
        <v>795</v>
      </c>
    </row>
    <row r="6" spans="1:16">
      <c r="A6" s="26">
        <v>20146031</v>
      </c>
      <c r="B6" s="27" t="s">
        <v>224</v>
      </c>
      <c r="C6" s="28">
        <v>41506</v>
      </c>
      <c r="D6" s="26" t="s">
        <v>788</v>
      </c>
      <c r="E6" s="29" t="s">
        <v>796</v>
      </c>
      <c r="F6" s="29" t="s">
        <v>257</v>
      </c>
      <c r="G6" s="30">
        <v>40.182810000000003</v>
      </c>
      <c r="H6" s="30">
        <v>-106.91539</v>
      </c>
      <c r="I6" s="27" t="s">
        <v>224</v>
      </c>
      <c r="J6" s="31" t="s">
        <v>797</v>
      </c>
      <c r="K6" s="31" t="s">
        <v>95</v>
      </c>
      <c r="L6" s="31" t="s">
        <v>772</v>
      </c>
      <c r="M6" s="31" t="s">
        <v>798</v>
      </c>
      <c r="N6" s="31">
        <v>358.3</v>
      </c>
      <c r="O6" s="31">
        <v>10.07</v>
      </c>
      <c r="P6" s="31">
        <v>14.02</v>
      </c>
    </row>
    <row r="7" spans="1:16">
      <c r="A7" s="26">
        <v>20146032</v>
      </c>
      <c r="B7" s="27" t="s">
        <v>799</v>
      </c>
      <c r="C7" s="28">
        <v>41506</v>
      </c>
      <c r="D7" s="26" t="s">
        <v>788</v>
      </c>
      <c r="E7" s="29" t="s">
        <v>796</v>
      </c>
      <c r="F7" s="29" t="s">
        <v>248</v>
      </c>
      <c r="G7" s="30">
        <v>40.269069999999999</v>
      </c>
      <c r="H7" s="30">
        <v>-106.88223000000001</v>
      </c>
      <c r="I7" s="27" t="s">
        <v>799</v>
      </c>
      <c r="J7" s="31" t="s">
        <v>800</v>
      </c>
      <c r="K7" s="31" t="s">
        <v>95</v>
      </c>
      <c r="L7" s="31" t="s">
        <v>772</v>
      </c>
      <c r="M7" s="31">
        <v>8.19</v>
      </c>
      <c r="N7" s="31">
        <v>445.3</v>
      </c>
      <c r="O7" s="31">
        <v>11.81</v>
      </c>
      <c r="P7" s="31">
        <v>16.55</v>
      </c>
    </row>
    <row r="8" spans="1:16">
      <c r="A8" s="26">
        <v>20146033</v>
      </c>
      <c r="B8" s="27" t="s">
        <v>224</v>
      </c>
      <c r="C8" s="28">
        <v>41506</v>
      </c>
      <c r="D8" s="26" t="s">
        <v>788</v>
      </c>
      <c r="E8" s="29" t="s">
        <v>796</v>
      </c>
      <c r="F8" s="29" t="s">
        <v>237</v>
      </c>
      <c r="G8" s="30">
        <v>40.398969999999998</v>
      </c>
      <c r="H8" s="30" t="s">
        <v>801</v>
      </c>
      <c r="I8" s="27" t="s">
        <v>224</v>
      </c>
      <c r="J8" s="32">
        <v>0.625</v>
      </c>
      <c r="K8" s="31" t="s">
        <v>95</v>
      </c>
      <c r="L8" s="31" t="s">
        <v>772</v>
      </c>
      <c r="M8" s="31">
        <v>9.09</v>
      </c>
      <c r="N8" s="31">
        <v>226.9</v>
      </c>
      <c r="O8" s="31">
        <v>11.88</v>
      </c>
      <c r="P8" s="31">
        <v>22.21</v>
      </c>
    </row>
    <row r="9" spans="1:16">
      <c r="A9" s="26">
        <v>20146034</v>
      </c>
      <c r="B9" s="27" t="s">
        <v>224</v>
      </c>
      <c r="C9" s="28">
        <v>41506</v>
      </c>
      <c r="D9" s="26" t="s">
        <v>788</v>
      </c>
      <c r="E9" s="29" t="s">
        <v>796</v>
      </c>
      <c r="F9" s="29" t="s">
        <v>225</v>
      </c>
      <c r="G9" s="30">
        <v>40.491508000000003</v>
      </c>
      <c r="H9" s="30">
        <v>-106.94801</v>
      </c>
      <c r="I9" s="27" t="s">
        <v>224</v>
      </c>
      <c r="J9" s="32">
        <v>0.67222222222222217</v>
      </c>
      <c r="K9" s="31" t="s">
        <v>95</v>
      </c>
      <c r="L9" s="31" t="s">
        <v>772</v>
      </c>
      <c r="M9" s="31">
        <v>9.16</v>
      </c>
      <c r="N9" s="31">
        <v>283</v>
      </c>
      <c r="O9" s="31">
        <v>15.35</v>
      </c>
      <c r="P9" s="31">
        <v>22.6</v>
      </c>
    </row>
    <row r="10" spans="1:16">
      <c r="A10" s="26">
        <v>20146035</v>
      </c>
      <c r="B10" s="27" t="s">
        <v>198</v>
      </c>
      <c r="C10" s="28">
        <v>41507</v>
      </c>
      <c r="D10" s="26" t="s">
        <v>802</v>
      </c>
      <c r="E10" s="29" t="s">
        <v>200</v>
      </c>
      <c r="F10" s="29" t="s">
        <v>163</v>
      </c>
      <c r="G10" s="30">
        <v>39.640194000000001</v>
      </c>
      <c r="H10" s="30">
        <v>-106.399546</v>
      </c>
      <c r="I10" s="27" t="s">
        <v>198</v>
      </c>
      <c r="J10" s="31" t="s">
        <v>797</v>
      </c>
      <c r="K10" s="31" t="s">
        <v>95</v>
      </c>
      <c r="L10" s="31" t="s">
        <v>772</v>
      </c>
      <c r="M10" s="31">
        <v>8.31</v>
      </c>
      <c r="N10" s="31">
        <v>180.3</v>
      </c>
      <c r="O10" s="31">
        <v>9.0500000000000007</v>
      </c>
      <c r="P10" s="31">
        <v>12.7</v>
      </c>
    </row>
    <row r="11" spans="1:16">
      <c r="A11" s="26">
        <v>20146036</v>
      </c>
      <c r="B11" s="27" t="s">
        <v>198</v>
      </c>
      <c r="C11" s="28">
        <v>41507</v>
      </c>
      <c r="D11" s="26" t="s">
        <v>802</v>
      </c>
      <c r="E11" s="29" t="s">
        <v>200</v>
      </c>
      <c r="F11" s="29" t="s">
        <v>211</v>
      </c>
      <c r="G11" s="30">
        <v>39.641343999999997</v>
      </c>
      <c r="H11" s="30">
        <v>-106.392865</v>
      </c>
      <c r="I11" s="27" t="s">
        <v>198</v>
      </c>
      <c r="J11" s="32">
        <v>0.53125</v>
      </c>
      <c r="K11" s="31" t="s">
        <v>95</v>
      </c>
      <c r="L11" s="31" t="s">
        <v>772</v>
      </c>
      <c r="M11" s="31">
        <v>8.33</v>
      </c>
      <c r="N11" s="31">
        <v>171.7</v>
      </c>
      <c r="O11" s="31">
        <v>8.69</v>
      </c>
      <c r="P11" s="31">
        <v>13.51</v>
      </c>
    </row>
    <row r="12" spans="1:16">
      <c r="A12" s="26">
        <v>20146037</v>
      </c>
      <c r="B12" s="27" t="s">
        <v>198</v>
      </c>
      <c r="C12" s="28">
        <v>41507</v>
      </c>
      <c r="D12" s="26" t="s">
        <v>802</v>
      </c>
      <c r="E12" s="29" t="s">
        <v>200</v>
      </c>
      <c r="F12" s="29" t="s">
        <v>199</v>
      </c>
      <c r="G12" s="30">
        <v>39.643253000000001</v>
      </c>
      <c r="H12" s="30">
        <v>-106.308322</v>
      </c>
      <c r="I12" s="27" t="s">
        <v>198</v>
      </c>
      <c r="J12" s="32">
        <v>0.56597222222222221</v>
      </c>
      <c r="K12" s="31" t="s">
        <v>95</v>
      </c>
      <c r="L12" s="31" t="s">
        <v>772</v>
      </c>
      <c r="M12" s="31">
        <v>8.09</v>
      </c>
      <c r="N12" s="31">
        <v>96.23</v>
      </c>
      <c r="O12" s="31">
        <v>7.96</v>
      </c>
      <c r="P12" s="31">
        <v>12.9</v>
      </c>
    </row>
    <row r="13" spans="1:16" ht="17.25">
      <c r="A13" s="26">
        <v>20146038</v>
      </c>
      <c r="B13" s="27" t="s">
        <v>174</v>
      </c>
      <c r="C13" s="28">
        <v>41508</v>
      </c>
      <c r="D13" s="26" t="s">
        <v>803</v>
      </c>
      <c r="E13" s="29" t="s">
        <v>176</v>
      </c>
      <c r="F13" s="29" t="s">
        <v>187</v>
      </c>
      <c r="G13" s="30">
        <v>39.141742999999998</v>
      </c>
      <c r="H13" s="30">
        <v>-106.775604</v>
      </c>
      <c r="I13" s="27" t="s">
        <v>174</v>
      </c>
      <c r="J13" s="32">
        <v>0.51736111111111105</v>
      </c>
      <c r="K13" s="31" t="s">
        <v>95</v>
      </c>
      <c r="L13" s="31" t="s">
        <v>772</v>
      </c>
      <c r="M13" s="31">
        <v>7.77</v>
      </c>
      <c r="N13" s="31">
        <v>49.73</v>
      </c>
      <c r="O13" s="31">
        <v>8.33</v>
      </c>
      <c r="P13" s="31">
        <v>11.76</v>
      </c>
    </row>
    <row r="14" spans="1:16">
      <c r="A14" s="26">
        <v>20146039</v>
      </c>
      <c r="B14" s="27" t="s">
        <v>174</v>
      </c>
      <c r="C14" s="28">
        <v>41508</v>
      </c>
      <c r="D14" s="26" t="s">
        <v>803</v>
      </c>
      <c r="E14" s="29" t="s">
        <v>176</v>
      </c>
      <c r="F14" s="29" t="s">
        <v>175</v>
      </c>
      <c r="G14" s="30">
        <v>39.217970000000001</v>
      </c>
      <c r="H14" s="30">
        <v>-106.85463799999999</v>
      </c>
      <c r="I14" s="27" t="s">
        <v>174</v>
      </c>
      <c r="J14" s="32">
        <v>0.63194444444444442</v>
      </c>
      <c r="K14" s="31" t="s">
        <v>95</v>
      </c>
      <c r="L14" s="31" t="s">
        <v>772</v>
      </c>
      <c r="M14" s="31">
        <v>7.96</v>
      </c>
      <c r="N14" s="31">
        <v>271.10000000000002</v>
      </c>
      <c r="O14" s="31">
        <v>8.76</v>
      </c>
      <c r="P14" s="31">
        <v>11.3</v>
      </c>
    </row>
    <row r="15" spans="1:16">
      <c r="A15" s="26">
        <v>20146040</v>
      </c>
      <c r="B15" s="27" t="s">
        <v>174</v>
      </c>
      <c r="C15" s="28">
        <v>41508</v>
      </c>
      <c r="D15" s="26" t="s">
        <v>803</v>
      </c>
      <c r="E15" s="29" t="s">
        <v>176</v>
      </c>
      <c r="F15" s="29" t="s">
        <v>163</v>
      </c>
      <c r="G15" s="30">
        <v>39.225594000000001</v>
      </c>
      <c r="H15" s="30">
        <v>-106.861133</v>
      </c>
      <c r="I15" s="27" t="s">
        <v>174</v>
      </c>
      <c r="J15" s="32">
        <v>0.66666666666666663</v>
      </c>
      <c r="K15" s="31" t="s">
        <v>95</v>
      </c>
      <c r="L15" s="31" t="s">
        <v>772</v>
      </c>
      <c r="M15" s="31">
        <v>7.94</v>
      </c>
      <c r="N15" s="31">
        <v>281.10000000000002</v>
      </c>
      <c r="O15" s="31">
        <v>8.83</v>
      </c>
      <c r="P15" s="31">
        <v>11.63</v>
      </c>
    </row>
    <row r="16" spans="1:16">
      <c r="A16" s="26">
        <v>20146041</v>
      </c>
      <c r="B16" s="27" t="s">
        <v>139</v>
      </c>
      <c r="C16" s="28">
        <v>41509</v>
      </c>
      <c r="D16" s="26" t="s">
        <v>804</v>
      </c>
      <c r="E16" s="29" t="s">
        <v>141</v>
      </c>
      <c r="F16" s="29" t="s">
        <v>163</v>
      </c>
      <c r="G16" s="30">
        <v>37.948208999999999</v>
      </c>
      <c r="H16" s="30">
        <v>-107.877067</v>
      </c>
      <c r="I16" s="27" t="s">
        <v>139</v>
      </c>
      <c r="J16" s="32">
        <v>0.68263888888888891</v>
      </c>
      <c r="K16" s="31" t="s">
        <v>95</v>
      </c>
      <c r="L16" s="31" t="s">
        <v>772</v>
      </c>
      <c r="M16" s="31">
        <v>7.5</v>
      </c>
      <c r="N16" s="31">
        <v>193.7</v>
      </c>
      <c r="O16" s="31">
        <v>6.82</v>
      </c>
      <c r="P16" s="31">
        <v>17.12</v>
      </c>
    </row>
    <row r="17" spans="1:24">
      <c r="A17" s="26">
        <v>20146042</v>
      </c>
      <c r="B17" s="27" t="s">
        <v>139</v>
      </c>
      <c r="C17" s="28">
        <v>41509</v>
      </c>
      <c r="D17" s="26" t="s">
        <v>804</v>
      </c>
      <c r="E17" s="29" t="s">
        <v>141</v>
      </c>
      <c r="F17" s="29" t="s">
        <v>152</v>
      </c>
      <c r="G17" s="30">
        <v>37.948735999999997</v>
      </c>
      <c r="H17" s="30">
        <v>-107.868937</v>
      </c>
      <c r="I17" s="27" t="s">
        <v>139</v>
      </c>
      <c r="J17" s="31" t="s">
        <v>805</v>
      </c>
      <c r="K17" s="31" t="s">
        <v>95</v>
      </c>
      <c r="L17" s="31" t="s">
        <v>772</v>
      </c>
      <c r="M17" s="31">
        <v>7.53</v>
      </c>
      <c r="N17" s="31">
        <v>182.6</v>
      </c>
      <c r="O17" s="31">
        <v>6.9</v>
      </c>
      <c r="P17" s="31">
        <v>15.95</v>
      </c>
    </row>
    <row r="18" spans="1:24">
      <c r="A18" s="26">
        <v>20146043</v>
      </c>
      <c r="B18" s="27" t="s">
        <v>139</v>
      </c>
      <c r="C18" s="28">
        <v>41509</v>
      </c>
      <c r="D18" s="26" t="s">
        <v>804</v>
      </c>
      <c r="E18" s="29" t="s">
        <v>141</v>
      </c>
      <c r="F18" s="29" t="s">
        <v>140</v>
      </c>
      <c r="G18" s="30">
        <v>37.930197</v>
      </c>
      <c r="H18" s="30">
        <v>-107.78166299999999</v>
      </c>
      <c r="I18" s="27" t="s">
        <v>139</v>
      </c>
      <c r="J18" s="32">
        <v>0.75555555555555554</v>
      </c>
      <c r="K18" s="31" t="s">
        <v>95</v>
      </c>
      <c r="L18" s="31" t="s">
        <v>772</v>
      </c>
      <c r="M18" s="31">
        <v>7.39</v>
      </c>
      <c r="N18" s="31">
        <v>153.19999999999999</v>
      </c>
      <c r="O18" s="31">
        <v>7.31</v>
      </c>
      <c r="P18" s="31">
        <v>12.18</v>
      </c>
    </row>
    <row r="19" spans="1:24">
      <c r="A19" s="26">
        <v>20146044</v>
      </c>
      <c r="B19" s="27" t="s">
        <v>139</v>
      </c>
      <c r="D19" s="26" t="s">
        <v>804</v>
      </c>
      <c r="E19" s="29" t="s">
        <v>141</v>
      </c>
      <c r="F19" s="29" t="s">
        <v>140</v>
      </c>
      <c r="G19" s="30">
        <v>37.930197</v>
      </c>
      <c r="H19" s="30">
        <v>-107.78166299999999</v>
      </c>
      <c r="I19" s="27" t="s">
        <v>139</v>
      </c>
      <c r="J19" s="32">
        <v>0.75555555555555554</v>
      </c>
      <c r="K19" s="31" t="s">
        <v>95</v>
      </c>
      <c r="L19" s="31" t="s">
        <v>806</v>
      </c>
      <c r="M19" s="31">
        <v>7.39</v>
      </c>
      <c r="N19" s="31">
        <v>153.19999999999999</v>
      </c>
      <c r="O19" s="31">
        <v>7.31</v>
      </c>
      <c r="P19" s="31">
        <v>12.18</v>
      </c>
    </row>
    <row r="20" spans="1:24">
      <c r="A20" s="26">
        <v>20146045</v>
      </c>
      <c r="B20" s="27" t="s">
        <v>139</v>
      </c>
      <c r="D20" s="26" t="s">
        <v>804</v>
      </c>
      <c r="E20" s="29" t="s">
        <v>141</v>
      </c>
      <c r="F20" s="29" t="s">
        <v>140</v>
      </c>
      <c r="G20" s="30">
        <v>37.930197</v>
      </c>
      <c r="H20" s="30">
        <v>-107.78166299999999</v>
      </c>
      <c r="I20" s="27" t="s">
        <v>139</v>
      </c>
      <c r="J20" s="32">
        <v>0.75555555555555554</v>
      </c>
      <c r="K20" s="31" t="s">
        <v>95</v>
      </c>
      <c r="L20" s="31" t="s">
        <v>807</v>
      </c>
      <c r="M20" s="31">
        <v>7.39</v>
      </c>
      <c r="N20" s="31">
        <v>153.19999999999999</v>
      </c>
      <c r="O20" s="31">
        <v>7.31</v>
      </c>
      <c r="P20" s="31">
        <v>12.18</v>
      </c>
    </row>
    <row r="21" spans="1:24">
      <c r="A21" s="26">
        <v>20146044</v>
      </c>
      <c r="C21" s="28">
        <v>41509</v>
      </c>
      <c r="D21" s="26" t="s">
        <v>804</v>
      </c>
      <c r="E21" s="29" t="s">
        <v>141</v>
      </c>
      <c r="F21" s="29" t="s">
        <v>163</v>
      </c>
      <c r="G21" s="30">
        <v>37.948208999999999</v>
      </c>
      <c r="H21" s="30">
        <v>-107.877067</v>
      </c>
      <c r="I21" s="27"/>
      <c r="J21" s="31"/>
      <c r="K21" s="31"/>
      <c r="L21" s="31" t="s">
        <v>806</v>
      </c>
      <c r="M21" s="31">
        <v>7.5</v>
      </c>
      <c r="N21" s="31">
        <v>193.7</v>
      </c>
      <c r="O21" s="31">
        <v>6.82</v>
      </c>
      <c r="P21" s="31">
        <v>17.12</v>
      </c>
      <c r="Q21" s="33"/>
      <c r="R21" s="33"/>
      <c r="S21" s="33"/>
      <c r="T21" s="33"/>
      <c r="U21" s="33"/>
      <c r="V21" s="33"/>
      <c r="W21" s="33"/>
      <c r="X21" s="33"/>
    </row>
    <row r="22" spans="1:24">
      <c r="A22" s="26">
        <v>20146045</v>
      </c>
      <c r="C22" s="28">
        <v>41509</v>
      </c>
      <c r="D22" s="26" t="s">
        <v>804</v>
      </c>
      <c r="E22" s="29" t="s">
        <v>141</v>
      </c>
      <c r="F22" s="29" t="s">
        <v>163</v>
      </c>
      <c r="G22" s="30">
        <v>37.948208999999999</v>
      </c>
      <c r="H22" s="30">
        <v>-107.877067</v>
      </c>
      <c r="I22" s="27"/>
      <c r="J22" s="31"/>
      <c r="K22" s="31"/>
      <c r="L22" s="31" t="s">
        <v>807</v>
      </c>
      <c r="M22" s="31"/>
      <c r="N22" s="32"/>
      <c r="O22" s="32"/>
      <c r="P22" s="31"/>
      <c r="Q22" s="34"/>
      <c r="R22" s="34"/>
      <c r="S22" s="34"/>
      <c r="T22" s="34"/>
      <c r="U22" s="34"/>
      <c r="V22" s="34"/>
      <c r="W22" s="33"/>
      <c r="X22" s="34"/>
    </row>
    <row r="23" spans="1:24">
      <c r="E23" s="27"/>
      <c r="F23" s="27"/>
      <c r="G23" s="27"/>
      <c r="H23" s="27"/>
      <c r="I23" s="27"/>
      <c r="J23" s="31"/>
      <c r="K23" s="31"/>
      <c r="L23" s="31"/>
      <c r="M23" s="31"/>
      <c r="N23" s="31"/>
      <c r="O23" s="31"/>
      <c r="P23" s="31"/>
      <c r="Q23" s="33"/>
      <c r="R23" s="33"/>
      <c r="S23" s="33"/>
      <c r="T23" s="33"/>
      <c r="U23" s="33"/>
      <c r="V23" s="33"/>
      <c r="W23" s="33"/>
      <c r="X23" s="33"/>
    </row>
    <row r="24" spans="1:24">
      <c r="E24" s="27"/>
      <c r="F24" s="27"/>
      <c r="G24" s="27"/>
      <c r="H24" s="27"/>
      <c r="I24" s="27"/>
      <c r="J24" s="31"/>
      <c r="K24" s="31"/>
      <c r="L24" s="31"/>
      <c r="M24" s="31"/>
      <c r="N24" s="31"/>
      <c r="O24" s="31"/>
      <c r="P24" s="31"/>
      <c r="Q24" s="33"/>
      <c r="R24" s="33"/>
      <c r="S24" s="33"/>
      <c r="T24" s="33"/>
      <c r="U24" s="33"/>
      <c r="V24" s="33"/>
      <c r="W24" s="33"/>
      <c r="X24" s="33"/>
    </row>
    <row r="25" spans="1:24">
      <c r="E25" s="27"/>
      <c r="F25" s="27"/>
      <c r="G25" s="27"/>
      <c r="H25" s="27"/>
      <c r="I25" s="27"/>
      <c r="J25" s="31"/>
      <c r="K25" s="31"/>
      <c r="L25" s="31"/>
      <c r="M25" s="31"/>
      <c r="N25" s="31"/>
      <c r="O25" s="31"/>
      <c r="P25" s="31"/>
      <c r="Q25" s="33"/>
      <c r="R25" s="33"/>
      <c r="S25" s="33"/>
      <c r="T25" s="33"/>
      <c r="U25" s="33"/>
      <c r="V25" s="33"/>
      <c r="W25" s="33"/>
      <c r="X25" s="33"/>
    </row>
    <row r="26" spans="1:24">
      <c r="E26" s="27"/>
      <c r="F26" s="27"/>
      <c r="G26" s="27"/>
      <c r="H26" s="27"/>
      <c r="I26" s="27"/>
      <c r="J26" s="31"/>
      <c r="K26" s="31"/>
      <c r="L26" s="31"/>
      <c r="M26" s="31"/>
      <c r="N26" s="31"/>
      <c r="O26" s="31"/>
      <c r="P26" s="31"/>
      <c r="Q26" s="33"/>
      <c r="R26" s="33"/>
      <c r="S26" s="33"/>
      <c r="T26" s="33"/>
      <c r="U26" s="33"/>
      <c r="V26" s="33"/>
      <c r="W26" s="33"/>
      <c r="X26" s="33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pageSetUpPr fitToPage="1"/>
  </sheetPr>
  <dimension ref="A1:J420"/>
  <sheetViews>
    <sheetView topLeftCell="A379" zoomScale="150" zoomScaleNormal="150" zoomScalePageLayoutView="150" workbookViewId="0">
      <selection activeCell="B15" sqref="B15"/>
    </sheetView>
  </sheetViews>
  <sheetFormatPr defaultColWidth="55.140625" defaultRowHeight="12.75"/>
  <cols>
    <col min="1" max="1" width="17.7109375" style="40" bestFit="1" customWidth="1"/>
    <col min="2" max="2" width="29" style="40" bestFit="1" customWidth="1"/>
    <col min="3" max="3" width="10.140625" style="40" bestFit="1" customWidth="1"/>
    <col min="4" max="4" width="13.42578125" style="40" bestFit="1" customWidth="1"/>
    <col min="5" max="5" width="5.42578125" style="38" customWidth="1"/>
    <col min="6" max="6" width="5.140625" style="40" customWidth="1"/>
    <col min="7" max="7" width="12.140625" style="40" customWidth="1"/>
    <col min="8" max="8" width="12.140625" style="40" bestFit="1" customWidth="1"/>
    <col min="9" max="9" width="10.7109375" style="38" customWidth="1"/>
    <col min="10" max="16384" width="55.140625" style="38"/>
  </cols>
  <sheetData>
    <row r="1" spans="1:9">
      <c r="A1" s="37" t="s">
        <v>808</v>
      </c>
      <c r="B1" s="37" t="s">
        <v>746</v>
      </c>
      <c r="C1" s="37" t="s">
        <v>809</v>
      </c>
      <c r="D1" s="37" t="s">
        <v>810</v>
      </c>
      <c r="E1" s="37" t="s">
        <v>811</v>
      </c>
      <c r="F1" s="37" t="s">
        <v>812</v>
      </c>
      <c r="G1" s="37" t="s">
        <v>813</v>
      </c>
      <c r="H1" s="37" t="s">
        <v>814</v>
      </c>
      <c r="I1" s="37" t="s">
        <v>815</v>
      </c>
    </row>
    <row r="2" spans="1:9">
      <c r="A2" s="39" t="s">
        <v>816</v>
      </c>
      <c r="B2" s="39" t="s">
        <v>817</v>
      </c>
      <c r="C2" s="39">
        <v>0</v>
      </c>
      <c r="D2" s="39" t="s">
        <v>818</v>
      </c>
      <c r="E2" s="39" t="s">
        <v>590</v>
      </c>
      <c r="F2" s="39">
        <v>5</v>
      </c>
      <c r="G2" s="39"/>
      <c r="H2" s="40" t="str">
        <f t="shared" ref="H2:H65" si="0">IF(F2=F3, 999999, "_")</f>
        <v>_</v>
      </c>
    </row>
    <row r="3" spans="1:9">
      <c r="A3" s="39" t="s">
        <v>816</v>
      </c>
      <c r="B3" s="39" t="s">
        <v>817</v>
      </c>
      <c r="C3" s="39">
        <v>0</v>
      </c>
      <c r="D3" s="39" t="s">
        <v>819</v>
      </c>
      <c r="E3" s="39" t="s">
        <v>590</v>
      </c>
      <c r="F3" s="39">
        <v>8</v>
      </c>
      <c r="G3" s="39"/>
      <c r="H3" s="40" t="str">
        <f t="shared" si="0"/>
        <v>_</v>
      </c>
    </row>
    <row r="4" spans="1:9">
      <c r="A4" s="39" t="s">
        <v>816</v>
      </c>
      <c r="B4" s="39" t="s">
        <v>817</v>
      </c>
      <c r="C4" s="39">
        <v>0</v>
      </c>
      <c r="D4" s="39" t="s">
        <v>820</v>
      </c>
      <c r="E4" s="39" t="s">
        <v>590</v>
      </c>
      <c r="F4" s="39">
        <v>9</v>
      </c>
      <c r="G4" s="39"/>
      <c r="H4" s="40" t="str">
        <f t="shared" si="0"/>
        <v>_</v>
      </c>
    </row>
    <row r="5" spans="1:9">
      <c r="A5" s="39" t="s">
        <v>816</v>
      </c>
      <c r="B5" s="39" t="s">
        <v>817</v>
      </c>
      <c r="C5" s="39">
        <v>0</v>
      </c>
      <c r="D5" s="39" t="s">
        <v>821</v>
      </c>
      <c r="E5" s="39" t="s">
        <v>590</v>
      </c>
      <c r="F5" s="39">
        <v>16</v>
      </c>
      <c r="G5" s="39"/>
      <c r="H5" s="40" t="str">
        <f t="shared" si="0"/>
        <v>_</v>
      </c>
    </row>
    <row r="6" spans="1:9">
      <c r="A6" s="39" t="s">
        <v>816</v>
      </c>
      <c r="B6" s="39" t="s">
        <v>817</v>
      </c>
      <c r="C6" s="39">
        <v>0</v>
      </c>
      <c r="D6" s="39" t="s">
        <v>822</v>
      </c>
      <c r="E6" s="39" t="s">
        <v>590</v>
      </c>
      <c r="F6" s="39">
        <v>32</v>
      </c>
      <c r="G6" s="39"/>
      <c r="H6" s="40" t="str">
        <f t="shared" si="0"/>
        <v>_</v>
      </c>
    </row>
    <row r="7" spans="1:9">
      <c r="A7" s="39" t="s">
        <v>816</v>
      </c>
      <c r="B7" s="39" t="s">
        <v>817</v>
      </c>
      <c r="C7" s="39">
        <v>0</v>
      </c>
      <c r="D7" s="39" t="s">
        <v>823</v>
      </c>
      <c r="E7" s="39" t="s">
        <v>590</v>
      </c>
      <c r="F7" s="39">
        <v>33</v>
      </c>
      <c r="G7" s="39"/>
      <c r="H7" s="40" t="str">
        <f t="shared" si="0"/>
        <v>_</v>
      </c>
    </row>
    <row r="8" spans="1:9">
      <c r="A8" s="39" t="s">
        <v>816</v>
      </c>
      <c r="B8" s="39" t="s">
        <v>817</v>
      </c>
      <c r="C8" s="39">
        <v>0</v>
      </c>
      <c r="D8" s="39" t="s">
        <v>824</v>
      </c>
      <c r="E8" s="39" t="s">
        <v>590</v>
      </c>
      <c r="F8" s="39">
        <v>36</v>
      </c>
      <c r="G8" s="39"/>
      <c r="H8" s="40" t="str">
        <f t="shared" si="0"/>
        <v>_</v>
      </c>
    </row>
    <row r="9" spans="1:9">
      <c r="A9" s="39" t="s">
        <v>816</v>
      </c>
      <c r="B9" s="39" t="s">
        <v>817</v>
      </c>
      <c r="C9" s="39">
        <v>0</v>
      </c>
      <c r="D9" s="39" t="s">
        <v>825</v>
      </c>
      <c r="E9" s="39" t="s">
        <v>590</v>
      </c>
      <c r="F9" s="39">
        <v>38</v>
      </c>
      <c r="G9" s="39"/>
      <c r="H9" s="40" t="str">
        <f t="shared" si="0"/>
        <v>_</v>
      </c>
    </row>
    <row r="10" spans="1:9">
      <c r="A10" s="39" t="s">
        <v>816</v>
      </c>
      <c r="B10" s="39" t="s">
        <v>817</v>
      </c>
      <c r="C10" s="39">
        <v>0</v>
      </c>
      <c r="D10" s="39" t="s">
        <v>826</v>
      </c>
      <c r="E10" s="39" t="s">
        <v>590</v>
      </c>
      <c r="F10" s="39">
        <v>42</v>
      </c>
      <c r="G10" s="39"/>
      <c r="H10" s="40" t="str">
        <f t="shared" si="0"/>
        <v>_</v>
      </c>
    </row>
    <row r="11" spans="1:9">
      <c r="A11" s="39" t="s">
        <v>816</v>
      </c>
      <c r="B11" s="39" t="s">
        <v>817</v>
      </c>
      <c r="C11" s="39">
        <v>0</v>
      </c>
      <c r="D11" s="39" t="s">
        <v>827</v>
      </c>
      <c r="E11" s="39" t="s">
        <v>590</v>
      </c>
      <c r="F11" s="39">
        <v>48</v>
      </c>
      <c r="G11" s="39"/>
      <c r="H11" s="40" t="str">
        <f t="shared" si="0"/>
        <v>_</v>
      </c>
    </row>
    <row r="12" spans="1:9">
      <c r="A12" s="39" t="s">
        <v>816</v>
      </c>
      <c r="B12" s="39" t="s">
        <v>817</v>
      </c>
      <c r="C12" s="39">
        <v>0</v>
      </c>
      <c r="D12" s="39" t="s">
        <v>828</v>
      </c>
      <c r="E12" s="39" t="s">
        <v>590</v>
      </c>
      <c r="F12" s="39">
        <v>51</v>
      </c>
      <c r="G12" s="39"/>
      <c r="H12" s="40" t="str">
        <f t="shared" si="0"/>
        <v>_</v>
      </c>
    </row>
    <row r="13" spans="1:9">
      <c r="A13" s="39" t="s">
        <v>816</v>
      </c>
      <c r="B13" s="39" t="s">
        <v>817</v>
      </c>
      <c r="C13" s="39">
        <v>0</v>
      </c>
      <c r="D13" s="39" t="s">
        <v>829</v>
      </c>
      <c r="E13" s="39" t="s">
        <v>590</v>
      </c>
      <c r="F13" s="39">
        <v>54</v>
      </c>
      <c r="G13" s="39"/>
      <c r="H13" s="40" t="str">
        <f t="shared" si="0"/>
        <v>_</v>
      </c>
    </row>
    <row r="14" spans="1:9">
      <c r="A14" s="39" t="s">
        <v>816</v>
      </c>
      <c r="B14" s="39" t="s">
        <v>817</v>
      </c>
      <c r="C14" s="39">
        <v>0</v>
      </c>
      <c r="D14" s="39" t="s">
        <v>830</v>
      </c>
      <c r="E14" s="39" t="s">
        <v>590</v>
      </c>
      <c r="F14" s="39">
        <v>74</v>
      </c>
      <c r="G14" s="39"/>
      <c r="H14" s="40" t="str">
        <f t="shared" si="0"/>
        <v>_</v>
      </c>
    </row>
    <row r="15" spans="1:9">
      <c r="A15" s="39" t="s">
        <v>816</v>
      </c>
      <c r="B15" s="39" t="s">
        <v>817</v>
      </c>
      <c r="C15" s="39">
        <v>0</v>
      </c>
      <c r="D15" s="39" t="s">
        <v>831</v>
      </c>
      <c r="E15" s="39" t="s">
        <v>590</v>
      </c>
      <c r="F15" s="39">
        <v>95</v>
      </c>
      <c r="G15" s="39"/>
      <c r="H15" s="40" t="str">
        <f t="shared" si="0"/>
        <v>_</v>
      </c>
    </row>
    <row r="16" spans="1:9">
      <c r="A16" s="39" t="s">
        <v>816</v>
      </c>
      <c r="B16" s="39" t="s">
        <v>817</v>
      </c>
      <c r="C16" s="39">
        <v>0</v>
      </c>
      <c r="D16" s="39" t="s">
        <v>832</v>
      </c>
      <c r="E16" s="39" t="s">
        <v>446</v>
      </c>
      <c r="F16" s="39">
        <v>6</v>
      </c>
      <c r="G16" s="39"/>
      <c r="H16" s="40" t="str">
        <f t="shared" si="0"/>
        <v>_</v>
      </c>
    </row>
    <row r="17" spans="1:8">
      <c r="A17" s="39" t="s">
        <v>816</v>
      </c>
      <c r="B17" s="39" t="s">
        <v>817</v>
      </c>
      <c r="C17" s="39">
        <v>0</v>
      </c>
      <c r="D17" s="39" t="s">
        <v>833</v>
      </c>
      <c r="E17" s="39" t="s">
        <v>446</v>
      </c>
      <c r="F17" s="39">
        <v>14</v>
      </c>
      <c r="G17" s="39"/>
      <c r="H17" s="40" t="str">
        <f t="shared" si="0"/>
        <v>_</v>
      </c>
    </row>
    <row r="18" spans="1:8">
      <c r="A18" s="39" t="s">
        <v>816</v>
      </c>
      <c r="B18" s="39" t="s">
        <v>817</v>
      </c>
      <c r="C18" s="39">
        <v>0</v>
      </c>
      <c r="D18" s="39" t="s">
        <v>834</v>
      </c>
      <c r="E18" s="39" t="s">
        <v>446</v>
      </c>
      <c r="F18" s="39">
        <v>17</v>
      </c>
      <c r="G18" s="39"/>
      <c r="H18" s="40" t="str">
        <f t="shared" si="0"/>
        <v>_</v>
      </c>
    </row>
    <row r="19" spans="1:8">
      <c r="A19" s="39" t="s">
        <v>816</v>
      </c>
      <c r="B19" s="39" t="s">
        <v>817</v>
      </c>
      <c r="C19" s="39">
        <v>0</v>
      </c>
      <c r="D19" s="39" t="s">
        <v>835</v>
      </c>
      <c r="E19" s="39" t="s">
        <v>446</v>
      </c>
      <c r="F19" s="39">
        <v>19</v>
      </c>
      <c r="G19" s="39"/>
      <c r="H19" s="40" t="str">
        <f t="shared" si="0"/>
        <v>_</v>
      </c>
    </row>
    <row r="20" spans="1:8">
      <c r="A20" s="39" t="s">
        <v>816</v>
      </c>
      <c r="B20" s="39" t="s">
        <v>817</v>
      </c>
      <c r="C20" s="39">
        <v>0</v>
      </c>
      <c r="D20" s="39" t="s">
        <v>836</v>
      </c>
      <c r="E20" s="39" t="s">
        <v>446</v>
      </c>
      <c r="F20" s="39">
        <v>27</v>
      </c>
      <c r="G20" s="39"/>
      <c r="H20" s="40" t="str">
        <f t="shared" si="0"/>
        <v>_</v>
      </c>
    </row>
    <row r="21" spans="1:8">
      <c r="A21" s="39" t="s">
        <v>816</v>
      </c>
      <c r="B21" s="39" t="s">
        <v>817</v>
      </c>
      <c r="C21" s="39">
        <v>0</v>
      </c>
      <c r="D21" s="39" t="s">
        <v>837</v>
      </c>
      <c r="E21" s="39" t="s">
        <v>446</v>
      </c>
      <c r="F21" s="39">
        <v>33</v>
      </c>
      <c r="G21" s="39"/>
      <c r="H21" s="40" t="str">
        <f t="shared" si="0"/>
        <v>_</v>
      </c>
    </row>
    <row r="22" spans="1:8">
      <c r="A22" s="39" t="s">
        <v>816</v>
      </c>
      <c r="B22" s="39" t="s">
        <v>838</v>
      </c>
      <c r="C22" s="39">
        <v>0</v>
      </c>
      <c r="D22" s="39" t="s">
        <v>839</v>
      </c>
      <c r="E22" s="39" t="s">
        <v>446</v>
      </c>
      <c r="F22" s="39">
        <v>44</v>
      </c>
      <c r="G22" s="39"/>
      <c r="H22" s="40" t="str">
        <f t="shared" si="0"/>
        <v>_</v>
      </c>
    </row>
    <row r="23" spans="1:8">
      <c r="A23" s="39" t="s">
        <v>816</v>
      </c>
      <c r="B23" s="39" t="s">
        <v>817</v>
      </c>
      <c r="C23" s="39">
        <v>0</v>
      </c>
      <c r="D23" s="39" t="s">
        <v>840</v>
      </c>
      <c r="E23" s="39" t="s">
        <v>446</v>
      </c>
      <c r="F23" s="39">
        <v>49</v>
      </c>
      <c r="G23" s="39"/>
      <c r="H23" s="40" t="str">
        <f t="shared" si="0"/>
        <v>_</v>
      </c>
    </row>
    <row r="24" spans="1:8">
      <c r="A24" s="39" t="s">
        <v>816</v>
      </c>
      <c r="B24" s="39" t="s">
        <v>817</v>
      </c>
      <c r="C24" s="39">
        <v>0</v>
      </c>
      <c r="D24" s="39" t="s">
        <v>841</v>
      </c>
      <c r="E24" s="39" t="s">
        <v>446</v>
      </c>
      <c r="F24" s="39">
        <v>58</v>
      </c>
      <c r="G24" s="39"/>
      <c r="H24" s="40" t="str">
        <f t="shared" si="0"/>
        <v>_</v>
      </c>
    </row>
    <row r="25" spans="1:8">
      <c r="A25" s="39" t="s">
        <v>816</v>
      </c>
      <c r="B25" s="39" t="s">
        <v>817</v>
      </c>
      <c r="C25" s="39">
        <v>0</v>
      </c>
      <c r="D25" s="39" t="s">
        <v>842</v>
      </c>
      <c r="E25" s="39" t="s">
        <v>446</v>
      </c>
      <c r="F25" s="39">
        <v>70</v>
      </c>
      <c r="G25" s="39"/>
      <c r="H25" s="40" t="str">
        <f t="shared" si="0"/>
        <v>_</v>
      </c>
    </row>
    <row r="26" spans="1:8">
      <c r="A26" s="39" t="s">
        <v>816</v>
      </c>
      <c r="B26" s="39" t="s">
        <v>817</v>
      </c>
      <c r="C26" s="39">
        <v>0</v>
      </c>
      <c r="D26" s="39" t="s">
        <v>843</v>
      </c>
      <c r="E26" s="39" t="s">
        <v>446</v>
      </c>
      <c r="F26" s="39">
        <v>71</v>
      </c>
      <c r="G26" s="39"/>
      <c r="H26" s="40" t="str">
        <f t="shared" si="0"/>
        <v>_</v>
      </c>
    </row>
    <row r="27" spans="1:8">
      <c r="A27" s="39" t="s">
        <v>816</v>
      </c>
      <c r="B27" s="39" t="s">
        <v>817</v>
      </c>
      <c r="C27" s="39">
        <v>0</v>
      </c>
      <c r="D27" s="39" t="s">
        <v>844</v>
      </c>
      <c r="E27" s="39" t="s">
        <v>446</v>
      </c>
      <c r="F27" s="39">
        <v>83</v>
      </c>
      <c r="G27" s="39"/>
      <c r="H27" s="40" t="str">
        <f t="shared" si="0"/>
        <v>_</v>
      </c>
    </row>
    <row r="28" spans="1:8">
      <c r="A28" s="39" t="s">
        <v>816</v>
      </c>
      <c r="B28" s="39" t="s">
        <v>817</v>
      </c>
      <c r="C28" s="39">
        <v>0</v>
      </c>
      <c r="D28" s="39" t="s">
        <v>845</v>
      </c>
      <c r="E28" s="39" t="s">
        <v>446</v>
      </c>
      <c r="F28" s="39">
        <v>93</v>
      </c>
      <c r="G28" s="39"/>
      <c r="H28" s="40" t="str">
        <f t="shared" si="0"/>
        <v>_</v>
      </c>
    </row>
    <row r="29" spans="1:8">
      <c r="A29" s="39" t="s">
        <v>816</v>
      </c>
      <c r="B29" s="39" t="s">
        <v>817</v>
      </c>
      <c r="C29" s="39">
        <v>0</v>
      </c>
      <c r="D29" s="39" t="s">
        <v>846</v>
      </c>
      <c r="E29" s="39" t="s">
        <v>446</v>
      </c>
      <c r="F29" s="39">
        <v>99</v>
      </c>
      <c r="G29" s="39"/>
      <c r="H29" s="40" t="str">
        <f t="shared" si="0"/>
        <v>_</v>
      </c>
    </row>
    <row r="30" spans="1:8">
      <c r="A30" s="39" t="s">
        <v>816</v>
      </c>
      <c r="B30" s="39" t="s">
        <v>817</v>
      </c>
      <c r="C30" s="39">
        <v>0</v>
      </c>
      <c r="D30" s="39" t="s">
        <v>847</v>
      </c>
      <c r="E30" s="39" t="s">
        <v>302</v>
      </c>
      <c r="F30" s="39">
        <v>4</v>
      </c>
      <c r="G30" s="39"/>
      <c r="H30" s="40" t="str">
        <f t="shared" si="0"/>
        <v>_</v>
      </c>
    </row>
    <row r="31" spans="1:8">
      <c r="A31" s="39" t="s">
        <v>816</v>
      </c>
      <c r="B31" s="39" t="s">
        <v>838</v>
      </c>
      <c r="C31" s="39">
        <v>0</v>
      </c>
      <c r="D31" s="39" t="s">
        <v>848</v>
      </c>
      <c r="E31" s="39" t="s">
        <v>302</v>
      </c>
      <c r="F31" s="39">
        <v>14</v>
      </c>
      <c r="G31" s="39"/>
      <c r="H31" s="40" t="str">
        <f t="shared" si="0"/>
        <v>_</v>
      </c>
    </row>
    <row r="32" spans="1:8">
      <c r="A32" s="39" t="s">
        <v>816</v>
      </c>
      <c r="B32" s="39" t="s">
        <v>817</v>
      </c>
      <c r="C32" s="39">
        <v>0</v>
      </c>
      <c r="D32" s="39" t="s">
        <v>849</v>
      </c>
      <c r="E32" s="39" t="s">
        <v>302</v>
      </c>
      <c r="F32" s="39">
        <v>16</v>
      </c>
      <c r="G32" s="39"/>
      <c r="H32" s="40" t="str">
        <f t="shared" si="0"/>
        <v>_</v>
      </c>
    </row>
    <row r="33" spans="1:8">
      <c r="A33" s="39" t="s">
        <v>816</v>
      </c>
      <c r="B33" s="39" t="s">
        <v>817</v>
      </c>
      <c r="C33" s="39">
        <v>0</v>
      </c>
      <c r="D33" s="39" t="s">
        <v>850</v>
      </c>
      <c r="E33" s="39" t="s">
        <v>302</v>
      </c>
      <c r="F33" s="39">
        <v>18</v>
      </c>
      <c r="G33" s="39"/>
      <c r="H33" s="40" t="str">
        <f t="shared" si="0"/>
        <v>_</v>
      </c>
    </row>
    <row r="34" spans="1:8">
      <c r="A34" s="39" t="s">
        <v>816</v>
      </c>
      <c r="B34" s="39" t="s">
        <v>817</v>
      </c>
      <c r="C34" s="39">
        <v>0</v>
      </c>
      <c r="D34" s="39" t="s">
        <v>851</v>
      </c>
      <c r="E34" s="39" t="s">
        <v>302</v>
      </c>
      <c r="F34" s="39">
        <v>23</v>
      </c>
      <c r="G34" s="39"/>
      <c r="H34" s="40" t="str">
        <f t="shared" si="0"/>
        <v>_</v>
      </c>
    </row>
    <row r="35" spans="1:8">
      <c r="A35" s="39" t="s">
        <v>816</v>
      </c>
      <c r="B35" s="39" t="s">
        <v>817</v>
      </c>
      <c r="C35" s="39">
        <v>0</v>
      </c>
      <c r="D35" s="39" t="s">
        <v>852</v>
      </c>
      <c r="E35" s="39" t="s">
        <v>302</v>
      </c>
      <c r="F35" s="39">
        <v>44</v>
      </c>
      <c r="G35" s="39"/>
      <c r="H35" s="40" t="str">
        <f t="shared" si="0"/>
        <v>_</v>
      </c>
    </row>
    <row r="36" spans="1:8">
      <c r="A36" s="39" t="s">
        <v>816</v>
      </c>
      <c r="B36" s="39" t="s">
        <v>817</v>
      </c>
      <c r="C36" s="39">
        <v>0</v>
      </c>
      <c r="D36" s="39" t="s">
        <v>853</v>
      </c>
      <c r="E36" s="39" t="s">
        <v>302</v>
      </c>
      <c r="F36" s="39">
        <v>49</v>
      </c>
      <c r="G36" s="39"/>
      <c r="H36" s="40" t="str">
        <f t="shared" si="0"/>
        <v>_</v>
      </c>
    </row>
    <row r="37" spans="1:8">
      <c r="A37" s="39" t="s">
        <v>816</v>
      </c>
      <c r="B37" s="39" t="s">
        <v>817</v>
      </c>
      <c r="C37" s="39">
        <v>0</v>
      </c>
      <c r="D37" s="39" t="s">
        <v>854</v>
      </c>
      <c r="E37" s="39" t="s">
        <v>302</v>
      </c>
      <c r="F37" s="39">
        <v>57</v>
      </c>
      <c r="G37" s="39"/>
      <c r="H37" s="40" t="str">
        <f t="shared" si="0"/>
        <v>_</v>
      </c>
    </row>
    <row r="38" spans="1:8">
      <c r="A38" s="39" t="s">
        <v>816</v>
      </c>
      <c r="B38" s="39" t="s">
        <v>817</v>
      </c>
      <c r="C38" s="39">
        <v>0</v>
      </c>
      <c r="D38" s="39" t="s">
        <v>855</v>
      </c>
      <c r="E38" s="39" t="s">
        <v>302</v>
      </c>
      <c r="F38" s="39">
        <v>58</v>
      </c>
      <c r="G38" s="39"/>
      <c r="H38" s="40" t="str">
        <f t="shared" si="0"/>
        <v>_</v>
      </c>
    </row>
    <row r="39" spans="1:8">
      <c r="A39" s="39" t="s">
        <v>816</v>
      </c>
      <c r="B39" s="39" t="s">
        <v>817</v>
      </c>
      <c r="C39" s="39">
        <v>0</v>
      </c>
      <c r="D39" s="39" t="s">
        <v>856</v>
      </c>
      <c r="E39" s="39" t="s">
        <v>302</v>
      </c>
      <c r="F39" s="39">
        <v>61</v>
      </c>
      <c r="G39" s="39"/>
      <c r="H39" s="40" t="str">
        <f t="shared" si="0"/>
        <v>_</v>
      </c>
    </row>
    <row r="40" spans="1:8">
      <c r="A40" s="39" t="s">
        <v>816</v>
      </c>
      <c r="B40" s="39" t="s">
        <v>817</v>
      </c>
      <c r="C40" s="39">
        <v>0</v>
      </c>
      <c r="D40" s="39" t="s">
        <v>857</v>
      </c>
      <c r="E40" s="39" t="s">
        <v>302</v>
      </c>
      <c r="F40" s="39">
        <v>67</v>
      </c>
      <c r="G40" s="39"/>
      <c r="H40" s="40" t="str">
        <f t="shared" si="0"/>
        <v>_</v>
      </c>
    </row>
    <row r="41" spans="1:8">
      <c r="A41" s="39" t="s">
        <v>816</v>
      </c>
      <c r="B41" s="39" t="s">
        <v>817</v>
      </c>
      <c r="C41" s="39">
        <v>0</v>
      </c>
      <c r="D41" s="39" t="s">
        <v>858</v>
      </c>
      <c r="E41" s="39" t="s">
        <v>302</v>
      </c>
      <c r="F41" s="39">
        <v>93</v>
      </c>
      <c r="G41" s="39"/>
      <c r="H41" s="40" t="str">
        <f t="shared" si="0"/>
        <v>_</v>
      </c>
    </row>
    <row r="42" spans="1:8">
      <c r="A42" s="39" t="s">
        <v>816</v>
      </c>
      <c r="B42" s="39" t="s">
        <v>817</v>
      </c>
      <c r="C42" s="39">
        <v>0</v>
      </c>
      <c r="D42" s="39" t="s">
        <v>859</v>
      </c>
      <c r="E42" s="39" t="s">
        <v>302</v>
      </c>
      <c r="F42" s="39">
        <v>97</v>
      </c>
      <c r="G42" s="39"/>
      <c r="H42" s="40" t="str">
        <f t="shared" si="0"/>
        <v>_</v>
      </c>
    </row>
    <row r="43" spans="1:8">
      <c r="A43" s="39" t="s">
        <v>816</v>
      </c>
      <c r="B43" s="39" t="s">
        <v>817</v>
      </c>
      <c r="C43" s="39">
        <v>0</v>
      </c>
      <c r="D43" s="39" t="s">
        <v>860</v>
      </c>
      <c r="E43" s="39" t="s">
        <v>137</v>
      </c>
      <c r="F43" s="39">
        <v>3</v>
      </c>
      <c r="G43" s="39"/>
      <c r="H43" s="40" t="str">
        <f t="shared" si="0"/>
        <v>_</v>
      </c>
    </row>
    <row r="44" spans="1:8">
      <c r="A44" s="39" t="s">
        <v>816</v>
      </c>
      <c r="B44" s="39" t="s">
        <v>817</v>
      </c>
      <c r="C44" s="39">
        <v>0</v>
      </c>
      <c r="D44" s="39" t="s">
        <v>861</v>
      </c>
      <c r="E44" s="39" t="s">
        <v>137</v>
      </c>
      <c r="F44" s="39">
        <v>8</v>
      </c>
      <c r="G44" s="39"/>
      <c r="H44" s="40" t="str">
        <f t="shared" si="0"/>
        <v>_</v>
      </c>
    </row>
    <row r="45" spans="1:8">
      <c r="A45" s="39" t="s">
        <v>816</v>
      </c>
      <c r="B45" s="39" t="s">
        <v>817</v>
      </c>
      <c r="C45" s="39">
        <v>0</v>
      </c>
      <c r="D45" s="39" t="s">
        <v>862</v>
      </c>
      <c r="E45" s="39" t="s">
        <v>137</v>
      </c>
      <c r="F45" s="39">
        <v>16</v>
      </c>
      <c r="G45" s="39"/>
      <c r="H45" s="40" t="str">
        <f t="shared" si="0"/>
        <v>_</v>
      </c>
    </row>
    <row r="46" spans="1:8">
      <c r="A46" s="39" t="s">
        <v>816</v>
      </c>
      <c r="B46" s="39" t="s">
        <v>817</v>
      </c>
      <c r="C46" s="39">
        <v>0</v>
      </c>
      <c r="D46" s="39" t="s">
        <v>863</v>
      </c>
      <c r="E46" s="39" t="s">
        <v>137</v>
      </c>
      <c r="F46" s="39">
        <v>20</v>
      </c>
      <c r="G46" s="39"/>
      <c r="H46" s="40" t="str">
        <f t="shared" si="0"/>
        <v>_</v>
      </c>
    </row>
    <row r="47" spans="1:8">
      <c r="A47" s="39" t="s">
        <v>816</v>
      </c>
      <c r="B47" s="39" t="s">
        <v>817</v>
      </c>
      <c r="C47" s="39">
        <v>0</v>
      </c>
      <c r="D47" s="39" t="s">
        <v>864</v>
      </c>
      <c r="E47" s="39" t="s">
        <v>137</v>
      </c>
      <c r="F47" s="39">
        <v>21</v>
      </c>
      <c r="G47" s="39"/>
      <c r="H47" s="40" t="str">
        <f t="shared" si="0"/>
        <v>_</v>
      </c>
    </row>
    <row r="48" spans="1:8">
      <c r="A48" s="39" t="s">
        <v>816</v>
      </c>
      <c r="B48" s="39" t="s">
        <v>817</v>
      </c>
      <c r="C48" s="39">
        <v>0</v>
      </c>
      <c r="D48" s="39" t="s">
        <v>865</v>
      </c>
      <c r="E48" s="39" t="s">
        <v>137</v>
      </c>
      <c r="F48" s="39">
        <v>22</v>
      </c>
      <c r="G48" s="39"/>
      <c r="H48" s="40" t="str">
        <f t="shared" si="0"/>
        <v>_</v>
      </c>
    </row>
    <row r="49" spans="1:9">
      <c r="A49" s="39" t="s">
        <v>816</v>
      </c>
      <c r="B49" s="39" t="s">
        <v>817</v>
      </c>
      <c r="C49" s="39">
        <v>0</v>
      </c>
      <c r="D49" s="39" t="s">
        <v>866</v>
      </c>
      <c r="E49" s="39" t="s">
        <v>137</v>
      </c>
      <c r="F49" s="39">
        <v>27</v>
      </c>
      <c r="G49" s="39"/>
      <c r="H49" s="40" t="str">
        <f t="shared" si="0"/>
        <v>_</v>
      </c>
    </row>
    <row r="50" spans="1:9">
      <c r="A50" s="39" t="s">
        <v>816</v>
      </c>
      <c r="B50" s="39" t="s">
        <v>817</v>
      </c>
      <c r="C50" s="39">
        <v>0</v>
      </c>
      <c r="D50" s="39" t="s">
        <v>867</v>
      </c>
      <c r="E50" s="39" t="s">
        <v>137</v>
      </c>
      <c r="F50" s="39">
        <v>30</v>
      </c>
      <c r="G50" s="39"/>
      <c r="H50" s="40" t="str">
        <f t="shared" si="0"/>
        <v>_</v>
      </c>
    </row>
    <row r="51" spans="1:9">
      <c r="A51" s="39" t="s">
        <v>816</v>
      </c>
      <c r="B51" s="39" t="s">
        <v>817</v>
      </c>
      <c r="C51" s="39">
        <v>0</v>
      </c>
      <c r="D51" s="39" t="s">
        <v>868</v>
      </c>
      <c r="E51" s="39" t="s">
        <v>137</v>
      </c>
      <c r="F51" s="39">
        <v>35</v>
      </c>
      <c r="G51" s="39"/>
      <c r="H51" s="40" t="str">
        <f t="shared" si="0"/>
        <v>_</v>
      </c>
    </row>
    <row r="52" spans="1:9">
      <c r="A52" s="39" t="s">
        <v>816</v>
      </c>
      <c r="B52" s="39" t="s">
        <v>817</v>
      </c>
      <c r="C52" s="39">
        <v>0</v>
      </c>
      <c r="D52" s="39" t="s">
        <v>869</v>
      </c>
      <c r="E52" s="39" t="s">
        <v>137</v>
      </c>
      <c r="F52" s="39">
        <v>46</v>
      </c>
      <c r="G52" s="39"/>
      <c r="H52" s="40" t="str">
        <f t="shared" si="0"/>
        <v>_</v>
      </c>
    </row>
    <row r="53" spans="1:9">
      <c r="A53" s="41" t="s">
        <v>816</v>
      </c>
      <c r="B53" s="42" t="s">
        <v>817</v>
      </c>
      <c r="C53" s="41">
        <v>0</v>
      </c>
      <c r="D53" s="41" t="s">
        <v>870</v>
      </c>
      <c r="E53" s="41" t="s">
        <v>137</v>
      </c>
      <c r="F53" s="41">
        <v>65</v>
      </c>
      <c r="G53" s="41"/>
      <c r="H53" s="40" t="str">
        <f t="shared" si="0"/>
        <v>_</v>
      </c>
      <c r="I53" s="38">
        <v>102</v>
      </c>
    </row>
    <row r="54" spans="1:9">
      <c r="A54" s="39" t="s">
        <v>816</v>
      </c>
      <c r="B54" s="39" t="s">
        <v>817</v>
      </c>
      <c r="C54" s="39">
        <v>0</v>
      </c>
      <c r="D54" s="39" t="s">
        <v>871</v>
      </c>
      <c r="E54" s="39" t="s">
        <v>137</v>
      </c>
      <c r="F54" s="39">
        <v>75</v>
      </c>
      <c r="G54" s="39"/>
      <c r="H54" s="40" t="str">
        <f t="shared" si="0"/>
        <v>_</v>
      </c>
    </row>
    <row r="55" spans="1:9">
      <c r="A55" s="39" t="s">
        <v>816</v>
      </c>
      <c r="B55" s="39" t="s">
        <v>817</v>
      </c>
      <c r="C55" s="39">
        <v>0</v>
      </c>
      <c r="D55" s="39" t="s">
        <v>872</v>
      </c>
      <c r="E55" s="39" t="s">
        <v>137</v>
      </c>
      <c r="F55" s="39">
        <v>86</v>
      </c>
      <c r="G55" s="39"/>
      <c r="H55" s="40" t="str">
        <f t="shared" si="0"/>
        <v>_</v>
      </c>
    </row>
    <row r="56" spans="1:9">
      <c r="A56" s="39" t="s">
        <v>816</v>
      </c>
      <c r="B56" s="39" t="s">
        <v>817</v>
      </c>
      <c r="C56" s="39">
        <v>0</v>
      </c>
      <c r="D56" s="39" t="s">
        <v>873</v>
      </c>
      <c r="E56" s="39" t="s">
        <v>137</v>
      </c>
      <c r="F56" s="39">
        <v>87</v>
      </c>
      <c r="G56" s="39"/>
      <c r="H56" s="40" t="str">
        <f t="shared" si="0"/>
        <v>_</v>
      </c>
    </row>
    <row r="57" spans="1:9">
      <c r="A57" s="39" t="s">
        <v>816</v>
      </c>
      <c r="B57" s="39" t="s">
        <v>817</v>
      </c>
      <c r="C57" s="39">
        <v>0</v>
      </c>
      <c r="D57" s="39" t="s">
        <v>874</v>
      </c>
      <c r="E57" s="39" t="s">
        <v>137</v>
      </c>
      <c r="F57" s="39">
        <v>100</v>
      </c>
      <c r="G57" s="39"/>
      <c r="H57" s="40" t="str">
        <f t="shared" si="0"/>
        <v>_</v>
      </c>
    </row>
    <row r="58" spans="1:9">
      <c r="A58" s="39" t="s">
        <v>816</v>
      </c>
      <c r="B58" s="39" t="s">
        <v>817</v>
      </c>
      <c r="C58" s="39">
        <v>0</v>
      </c>
      <c r="D58" s="39" t="s">
        <v>875</v>
      </c>
      <c r="E58" s="39" t="s">
        <v>137</v>
      </c>
      <c r="F58" s="39" t="s">
        <v>876</v>
      </c>
      <c r="G58" s="39"/>
      <c r="H58" s="40" t="str">
        <f t="shared" si="0"/>
        <v>_</v>
      </c>
    </row>
    <row r="59" spans="1:9">
      <c r="A59" s="42" t="s">
        <v>270</v>
      </c>
      <c r="B59" s="42" t="s">
        <v>292</v>
      </c>
      <c r="C59" s="41">
        <v>1</v>
      </c>
      <c r="D59" s="43" t="s">
        <v>733</v>
      </c>
      <c r="E59" s="44" t="s">
        <v>590</v>
      </c>
      <c r="F59" s="41">
        <v>63</v>
      </c>
      <c r="G59" s="41" t="s">
        <v>877</v>
      </c>
      <c r="H59" s="40" t="str">
        <f t="shared" si="0"/>
        <v>_</v>
      </c>
      <c r="I59" s="38">
        <v>1</v>
      </c>
    </row>
    <row r="60" spans="1:9">
      <c r="A60" s="45" t="s">
        <v>270</v>
      </c>
      <c r="B60" s="45" t="s">
        <v>292</v>
      </c>
      <c r="C60" s="40">
        <v>1</v>
      </c>
      <c r="D60" s="46" t="s">
        <v>731</v>
      </c>
      <c r="E60" s="38" t="s">
        <v>590</v>
      </c>
      <c r="F60" s="40">
        <v>76</v>
      </c>
      <c r="G60" s="40" t="s">
        <v>877</v>
      </c>
      <c r="H60" s="40" t="str">
        <f t="shared" si="0"/>
        <v>_</v>
      </c>
      <c r="I60" s="38">
        <v>2</v>
      </c>
    </row>
    <row r="61" spans="1:9">
      <c r="A61" s="45" t="s">
        <v>270</v>
      </c>
      <c r="B61" s="45" t="s">
        <v>292</v>
      </c>
      <c r="C61" s="40">
        <v>1</v>
      </c>
      <c r="D61" s="46" t="s">
        <v>729</v>
      </c>
      <c r="E61" s="38" t="s">
        <v>590</v>
      </c>
      <c r="F61" s="40">
        <v>83</v>
      </c>
      <c r="G61" s="40" t="s">
        <v>877</v>
      </c>
      <c r="H61" s="40" t="str">
        <f t="shared" si="0"/>
        <v>_</v>
      </c>
      <c r="I61" s="38">
        <v>3</v>
      </c>
    </row>
    <row r="62" spans="1:9">
      <c r="A62" s="45" t="s">
        <v>270</v>
      </c>
      <c r="B62" s="45" t="s">
        <v>292</v>
      </c>
      <c r="C62" s="40">
        <v>1</v>
      </c>
      <c r="D62" s="46" t="s">
        <v>727</v>
      </c>
      <c r="E62" s="38" t="s">
        <v>590</v>
      </c>
      <c r="F62" s="40">
        <v>90</v>
      </c>
      <c r="G62" s="40" t="s">
        <v>877</v>
      </c>
      <c r="H62" s="40" t="str">
        <f t="shared" si="0"/>
        <v>_</v>
      </c>
      <c r="I62" s="38">
        <v>4</v>
      </c>
    </row>
    <row r="63" spans="1:9">
      <c r="A63" s="45" t="s">
        <v>270</v>
      </c>
      <c r="B63" s="45" t="s">
        <v>292</v>
      </c>
      <c r="C63" s="40">
        <v>1</v>
      </c>
      <c r="D63" s="46" t="s">
        <v>725</v>
      </c>
      <c r="E63" s="38" t="s">
        <v>590</v>
      </c>
      <c r="F63" s="40">
        <v>94</v>
      </c>
      <c r="G63" s="40" t="s">
        <v>877</v>
      </c>
      <c r="H63" s="40" t="str">
        <f t="shared" si="0"/>
        <v>_</v>
      </c>
      <c r="I63" s="38">
        <v>5</v>
      </c>
    </row>
    <row r="64" spans="1:9">
      <c r="A64" s="45" t="s">
        <v>270</v>
      </c>
      <c r="B64" s="45" t="s">
        <v>292</v>
      </c>
      <c r="C64" s="40">
        <v>1</v>
      </c>
      <c r="D64" s="46" t="s">
        <v>582</v>
      </c>
      <c r="E64" s="44" t="s">
        <v>446</v>
      </c>
      <c r="F64" s="40">
        <v>4</v>
      </c>
      <c r="G64" s="40" t="s">
        <v>877</v>
      </c>
      <c r="H64" s="40" t="str">
        <f t="shared" si="0"/>
        <v>_</v>
      </c>
      <c r="I64" s="38">
        <v>6</v>
      </c>
    </row>
    <row r="65" spans="1:10">
      <c r="A65" s="45" t="s">
        <v>270</v>
      </c>
      <c r="B65" s="45" t="s">
        <v>292</v>
      </c>
      <c r="C65" s="40">
        <v>1</v>
      </c>
      <c r="D65" s="46" t="s">
        <v>586</v>
      </c>
      <c r="E65" s="44" t="s">
        <v>446</v>
      </c>
      <c r="F65" s="40">
        <v>11</v>
      </c>
      <c r="G65" s="40" t="s">
        <v>877</v>
      </c>
      <c r="H65" s="40" t="str">
        <f t="shared" si="0"/>
        <v>_</v>
      </c>
      <c r="I65" s="38">
        <v>7</v>
      </c>
    </row>
    <row r="66" spans="1:10">
      <c r="A66" s="45" t="s">
        <v>270</v>
      </c>
      <c r="B66" s="45" t="s">
        <v>292</v>
      </c>
      <c r="C66" s="40">
        <v>1</v>
      </c>
      <c r="D66" s="46" t="s">
        <v>584</v>
      </c>
      <c r="E66" s="44" t="s">
        <v>446</v>
      </c>
      <c r="F66" s="40">
        <v>12</v>
      </c>
      <c r="G66" s="40" t="s">
        <v>877</v>
      </c>
      <c r="H66" s="40" t="str">
        <f t="shared" ref="H66:H129" si="1">IF(F66=F67, 999999, "_")</f>
        <v>_</v>
      </c>
      <c r="I66" s="38">
        <v>8</v>
      </c>
    </row>
    <row r="67" spans="1:10">
      <c r="A67" s="45" t="s">
        <v>270</v>
      </c>
      <c r="B67" s="45" t="s">
        <v>292</v>
      </c>
      <c r="C67" s="40">
        <v>1</v>
      </c>
      <c r="D67" s="46" t="s">
        <v>580</v>
      </c>
      <c r="E67" s="44" t="s">
        <v>446</v>
      </c>
      <c r="F67" s="40">
        <v>87</v>
      </c>
      <c r="G67" s="40" t="s">
        <v>877</v>
      </c>
      <c r="H67" s="40" t="str">
        <f t="shared" si="1"/>
        <v>_</v>
      </c>
      <c r="I67" s="38">
        <v>9</v>
      </c>
    </row>
    <row r="68" spans="1:10">
      <c r="A68" s="45" t="s">
        <v>270</v>
      </c>
      <c r="B68" s="45" t="s">
        <v>292</v>
      </c>
      <c r="C68" s="40">
        <v>1</v>
      </c>
      <c r="D68" s="46" t="s">
        <v>578</v>
      </c>
      <c r="E68" s="44" t="s">
        <v>446</v>
      </c>
      <c r="F68" s="40">
        <v>89</v>
      </c>
      <c r="G68" s="40" t="s">
        <v>877</v>
      </c>
      <c r="H68" s="40" t="str">
        <f t="shared" si="1"/>
        <v>_</v>
      </c>
      <c r="I68" s="38">
        <v>10</v>
      </c>
    </row>
    <row r="69" spans="1:10">
      <c r="A69" s="45" t="s">
        <v>270</v>
      </c>
      <c r="B69" s="45" t="s">
        <v>292</v>
      </c>
      <c r="C69" s="40">
        <v>1</v>
      </c>
      <c r="D69" s="46" t="s">
        <v>443</v>
      </c>
      <c r="E69" s="44" t="s">
        <v>302</v>
      </c>
      <c r="F69" s="40">
        <v>13</v>
      </c>
      <c r="G69" s="40" t="s">
        <v>877</v>
      </c>
      <c r="H69" s="40" t="str">
        <f t="shared" si="1"/>
        <v>_</v>
      </c>
      <c r="I69" s="38">
        <v>11</v>
      </c>
    </row>
    <row r="70" spans="1:10">
      <c r="A70" s="45" t="s">
        <v>270</v>
      </c>
      <c r="B70" s="45" t="s">
        <v>292</v>
      </c>
      <c r="C70" s="40">
        <v>1</v>
      </c>
      <c r="D70" s="46" t="s">
        <v>441</v>
      </c>
      <c r="E70" s="44" t="s">
        <v>302</v>
      </c>
      <c r="F70" s="40">
        <v>15</v>
      </c>
      <c r="G70" s="40" t="s">
        <v>877</v>
      </c>
      <c r="H70" s="40" t="str">
        <f t="shared" si="1"/>
        <v>_</v>
      </c>
      <c r="I70" s="38">
        <v>12</v>
      </c>
    </row>
    <row r="71" spans="1:10">
      <c r="A71" s="45" t="s">
        <v>270</v>
      </c>
      <c r="B71" s="45" t="s">
        <v>292</v>
      </c>
      <c r="C71" s="40">
        <v>1</v>
      </c>
      <c r="D71" s="46" t="s">
        <v>439</v>
      </c>
      <c r="E71" s="44" t="s">
        <v>302</v>
      </c>
      <c r="F71" s="40">
        <v>31</v>
      </c>
      <c r="G71" s="40" t="s">
        <v>877</v>
      </c>
      <c r="H71" s="40" t="str">
        <f t="shared" si="1"/>
        <v>_</v>
      </c>
      <c r="I71" s="38">
        <v>13</v>
      </c>
    </row>
    <row r="72" spans="1:10">
      <c r="A72" s="42" t="s">
        <v>270</v>
      </c>
      <c r="B72" s="42" t="s">
        <v>292</v>
      </c>
      <c r="C72" s="41">
        <v>1</v>
      </c>
      <c r="D72" s="43" t="s">
        <v>437</v>
      </c>
      <c r="E72" s="44" t="s">
        <v>302</v>
      </c>
      <c r="F72" s="41">
        <v>38</v>
      </c>
      <c r="G72" s="41" t="s">
        <v>877</v>
      </c>
      <c r="H72" s="40" t="str">
        <f t="shared" si="1"/>
        <v>_</v>
      </c>
      <c r="I72" s="38">
        <v>14</v>
      </c>
    </row>
    <row r="73" spans="1:10">
      <c r="A73" s="42" t="s">
        <v>270</v>
      </c>
      <c r="B73" s="42" t="s">
        <v>292</v>
      </c>
      <c r="C73" s="41">
        <v>1</v>
      </c>
      <c r="D73" s="43" t="s">
        <v>435</v>
      </c>
      <c r="E73" s="44" t="s">
        <v>302</v>
      </c>
      <c r="F73" s="41">
        <v>39</v>
      </c>
      <c r="G73" s="41" t="s">
        <v>877</v>
      </c>
      <c r="H73" s="40" t="str">
        <f t="shared" si="1"/>
        <v>_</v>
      </c>
      <c r="I73" s="38">
        <v>15</v>
      </c>
      <c r="J73" s="38" t="s">
        <v>878</v>
      </c>
    </row>
    <row r="74" spans="1:10">
      <c r="A74" s="45" t="s">
        <v>270</v>
      </c>
      <c r="B74" s="45" t="s">
        <v>292</v>
      </c>
      <c r="C74" s="40">
        <v>1</v>
      </c>
      <c r="D74" s="46" t="s">
        <v>299</v>
      </c>
      <c r="E74" s="46" t="s">
        <v>137</v>
      </c>
      <c r="F74" s="40">
        <v>40</v>
      </c>
      <c r="G74" s="40" t="s">
        <v>877</v>
      </c>
      <c r="H74" s="40" t="str">
        <f t="shared" si="1"/>
        <v>_</v>
      </c>
      <c r="I74" s="38">
        <v>16</v>
      </c>
    </row>
    <row r="75" spans="1:10">
      <c r="A75" s="45" t="s">
        <v>270</v>
      </c>
      <c r="B75" s="45" t="s">
        <v>292</v>
      </c>
      <c r="C75" s="40">
        <v>1</v>
      </c>
      <c r="D75" s="46" t="s">
        <v>297</v>
      </c>
      <c r="E75" s="46" t="s">
        <v>137</v>
      </c>
      <c r="F75" s="40">
        <v>50</v>
      </c>
      <c r="G75" s="40" t="s">
        <v>877</v>
      </c>
      <c r="H75" s="40" t="str">
        <f t="shared" si="1"/>
        <v>_</v>
      </c>
      <c r="I75" s="38">
        <v>17</v>
      </c>
    </row>
    <row r="76" spans="1:10">
      <c r="A76" s="45" t="s">
        <v>270</v>
      </c>
      <c r="B76" s="45" t="s">
        <v>292</v>
      </c>
      <c r="C76" s="40">
        <v>1</v>
      </c>
      <c r="D76" s="46" t="s">
        <v>295</v>
      </c>
      <c r="E76" s="46" t="s">
        <v>137</v>
      </c>
      <c r="F76" s="40">
        <v>52</v>
      </c>
      <c r="G76" s="40" t="s">
        <v>877</v>
      </c>
      <c r="H76" s="40" t="str">
        <f t="shared" si="1"/>
        <v>_</v>
      </c>
      <c r="I76" s="38">
        <v>18</v>
      </c>
    </row>
    <row r="77" spans="1:10">
      <c r="A77" s="47" t="s">
        <v>270</v>
      </c>
      <c r="B77" s="47" t="s">
        <v>292</v>
      </c>
      <c r="C77" s="48">
        <v>1</v>
      </c>
      <c r="D77" s="49" t="s">
        <v>293</v>
      </c>
      <c r="E77" s="49" t="s">
        <v>137</v>
      </c>
      <c r="F77" s="48">
        <v>53</v>
      </c>
      <c r="G77" s="48" t="s">
        <v>877</v>
      </c>
      <c r="H77" s="40" t="str">
        <f t="shared" si="1"/>
        <v>_</v>
      </c>
      <c r="I77" s="38">
        <v>19</v>
      </c>
      <c r="J77" s="38" t="s">
        <v>878</v>
      </c>
    </row>
    <row r="78" spans="1:10">
      <c r="A78" s="45" t="s">
        <v>270</v>
      </c>
      <c r="B78" s="45" t="s">
        <v>292</v>
      </c>
      <c r="C78" s="40">
        <v>1</v>
      </c>
      <c r="D78" s="46" t="s">
        <v>290</v>
      </c>
      <c r="E78" s="46" t="s">
        <v>137</v>
      </c>
      <c r="F78" s="40">
        <v>88</v>
      </c>
      <c r="G78" s="40" t="s">
        <v>877</v>
      </c>
      <c r="H78" s="40" t="str">
        <f t="shared" si="1"/>
        <v>_</v>
      </c>
      <c r="I78" s="38">
        <v>20</v>
      </c>
    </row>
    <row r="79" spans="1:10">
      <c r="A79" s="45" t="s">
        <v>270</v>
      </c>
      <c r="B79" s="45" t="s">
        <v>281</v>
      </c>
      <c r="C79" s="40">
        <v>2</v>
      </c>
      <c r="D79" s="46" t="s">
        <v>719</v>
      </c>
      <c r="E79" s="38" t="s">
        <v>590</v>
      </c>
      <c r="F79" s="40">
        <v>6</v>
      </c>
      <c r="G79" s="40" t="s">
        <v>877</v>
      </c>
      <c r="H79" s="40" t="str">
        <f t="shared" si="1"/>
        <v>_</v>
      </c>
      <c r="I79" s="38">
        <v>21</v>
      </c>
    </row>
    <row r="80" spans="1:10">
      <c r="A80" s="45" t="s">
        <v>270</v>
      </c>
      <c r="B80" s="45" t="s">
        <v>281</v>
      </c>
      <c r="C80" s="40">
        <v>2</v>
      </c>
      <c r="D80" s="46" t="s">
        <v>723</v>
      </c>
      <c r="E80" s="38" t="s">
        <v>590</v>
      </c>
      <c r="F80" s="40">
        <v>26</v>
      </c>
      <c r="G80" s="40" t="s">
        <v>877</v>
      </c>
      <c r="H80" s="40" t="str">
        <f t="shared" si="1"/>
        <v>_</v>
      </c>
      <c r="I80" s="38">
        <v>22</v>
      </c>
    </row>
    <row r="81" spans="1:9">
      <c r="A81" s="45" t="s">
        <v>270</v>
      </c>
      <c r="B81" s="45" t="s">
        <v>281</v>
      </c>
      <c r="C81" s="40">
        <v>2</v>
      </c>
      <c r="D81" s="46" t="s">
        <v>721</v>
      </c>
      <c r="E81" s="38" t="s">
        <v>590</v>
      </c>
      <c r="F81" s="40">
        <v>46</v>
      </c>
      <c r="G81" s="40" t="s">
        <v>877</v>
      </c>
      <c r="H81" s="40" t="str">
        <f t="shared" si="1"/>
        <v>_</v>
      </c>
      <c r="I81" s="38">
        <v>23</v>
      </c>
    </row>
    <row r="82" spans="1:9">
      <c r="A82" s="45" t="s">
        <v>270</v>
      </c>
      <c r="B82" s="45" t="s">
        <v>281</v>
      </c>
      <c r="C82" s="40">
        <v>2</v>
      </c>
      <c r="D82" s="46" t="s">
        <v>717</v>
      </c>
      <c r="E82" s="38" t="s">
        <v>590</v>
      </c>
      <c r="F82" s="40">
        <v>72</v>
      </c>
      <c r="G82" s="40" t="s">
        <v>877</v>
      </c>
      <c r="H82" s="40" t="str">
        <f t="shared" si="1"/>
        <v>_</v>
      </c>
      <c r="I82" s="38">
        <v>24</v>
      </c>
    </row>
    <row r="83" spans="1:9">
      <c r="A83" s="45" t="s">
        <v>270</v>
      </c>
      <c r="B83" s="45" t="s">
        <v>281</v>
      </c>
      <c r="C83" s="40">
        <v>2</v>
      </c>
      <c r="D83" s="46" t="s">
        <v>715</v>
      </c>
      <c r="E83" s="38" t="s">
        <v>590</v>
      </c>
      <c r="F83" s="40">
        <v>93</v>
      </c>
      <c r="G83" s="40" t="s">
        <v>877</v>
      </c>
      <c r="H83" s="40" t="str">
        <f t="shared" si="1"/>
        <v>_</v>
      </c>
      <c r="I83" s="38">
        <v>25</v>
      </c>
    </row>
    <row r="84" spans="1:9">
      <c r="A84" s="45" t="s">
        <v>270</v>
      </c>
      <c r="B84" s="45" t="s">
        <v>281</v>
      </c>
      <c r="C84" s="40">
        <v>2</v>
      </c>
      <c r="D84" s="46" t="s">
        <v>576</v>
      </c>
      <c r="E84" s="44" t="s">
        <v>446</v>
      </c>
      <c r="F84" s="40">
        <v>38</v>
      </c>
      <c r="G84" s="40" t="s">
        <v>877</v>
      </c>
      <c r="H84" s="40" t="str">
        <f t="shared" si="1"/>
        <v>_</v>
      </c>
      <c r="I84" s="38">
        <v>26</v>
      </c>
    </row>
    <row r="85" spans="1:9">
      <c r="A85" s="45" t="s">
        <v>270</v>
      </c>
      <c r="B85" s="45" t="s">
        <v>281</v>
      </c>
      <c r="C85" s="40">
        <v>2</v>
      </c>
      <c r="D85" s="46" t="s">
        <v>574</v>
      </c>
      <c r="E85" s="44" t="s">
        <v>446</v>
      </c>
      <c r="F85" s="40">
        <v>55</v>
      </c>
      <c r="G85" s="40" t="s">
        <v>877</v>
      </c>
      <c r="H85" s="40" t="str">
        <f t="shared" si="1"/>
        <v>_</v>
      </c>
      <c r="I85" s="38">
        <v>27</v>
      </c>
    </row>
    <row r="86" spans="1:9">
      <c r="A86" s="45" t="s">
        <v>270</v>
      </c>
      <c r="B86" s="45" t="s">
        <v>281</v>
      </c>
      <c r="C86" s="40">
        <v>2</v>
      </c>
      <c r="D86" s="46" t="s">
        <v>572</v>
      </c>
      <c r="E86" s="44" t="s">
        <v>446</v>
      </c>
      <c r="F86" s="40">
        <v>72</v>
      </c>
      <c r="G86" s="40" t="s">
        <v>877</v>
      </c>
      <c r="H86" s="40" t="str">
        <f t="shared" si="1"/>
        <v>_</v>
      </c>
      <c r="I86" s="38">
        <v>28</v>
      </c>
    </row>
    <row r="87" spans="1:9">
      <c r="A87" s="45" t="s">
        <v>270</v>
      </c>
      <c r="B87" s="45" t="s">
        <v>281</v>
      </c>
      <c r="C87" s="40">
        <v>2</v>
      </c>
      <c r="D87" s="46" t="s">
        <v>570</v>
      </c>
      <c r="E87" s="44" t="s">
        <v>446</v>
      </c>
      <c r="F87" s="40">
        <v>76</v>
      </c>
      <c r="G87" s="40" t="s">
        <v>877</v>
      </c>
      <c r="H87" s="40" t="str">
        <f t="shared" si="1"/>
        <v>_</v>
      </c>
      <c r="I87" s="38">
        <v>29</v>
      </c>
    </row>
    <row r="88" spans="1:9">
      <c r="A88" s="45" t="s">
        <v>270</v>
      </c>
      <c r="B88" s="45" t="s">
        <v>281</v>
      </c>
      <c r="C88" s="40">
        <v>2</v>
      </c>
      <c r="D88" s="46" t="s">
        <v>568</v>
      </c>
      <c r="E88" s="44" t="s">
        <v>446</v>
      </c>
      <c r="F88" s="40">
        <v>88</v>
      </c>
      <c r="G88" s="40" t="s">
        <v>877</v>
      </c>
      <c r="H88" s="40" t="str">
        <f t="shared" si="1"/>
        <v>_</v>
      </c>
      <c r="I88" s="38">
        <v>30</v>
      </c>
    </row>
    <row r="89" spans="1:9">
      <c r="A89" s="45" t="s">
        <v>270</v>
      </c>
      <c r="B89" s="45" t="s">
        <v>281</v>
      </c>
      <c r="C89" s="40">
        <v>2</v>
      </c>
      <c r="D89" s="46" t="s">
        <v>433</v>
      </c>
      <c r="E89" s="44" t="s">
        <v>302</v>
      </c>
      <c r="F89" s="40">
        <v>27</v>
      </c>
      <c r="G89" s="40" t="s">
        <v>877</v>
      </c>
      <c r="H89" s="40" t="str">
        <f t="shared" si="1"/>
        <v>_</v>
      </c>
      <c r="I89" s="38">
        <v>31</v>
      </c>
    </row>
    <row r="90" spans="1:9">
      <c r="A90" s="45" t="s">
        <v>270</v>
      </c>
      <c r="B90" s="45" t="s">
        <v>281</v>
      </c>
      <c r="C90" s="40">
        <v>2</v>
      </c>
      <c r="D90" s="46" t="s">
        <v>431</v>
      </c>
      <c r="E90" s="44" t="s">
        <v>302</v>
      </c>
      <c r="F90" s="40">
        <v>29</v>
      </c>
      <c r="G90" s="40" t="s">
        <v>877</v>
      </c>
      <c r="H90" s="40" t="str">
        <f t="shared" si="1"/>
        <v>_</v>
      </c>
      <c r="I90" s="38">
        <v>32</v>
      </c>
    </row>
    <row r="91" spans="1:9">
      <c r="A91" s="45" t="s">
        <v>270</v>
      </c>
      <c r="B91" s="45" t="s">
        <v>281</v>
      </c>
      <c r="C91" s="40">
        <v>2</v>
      </c>
      <c r="D91" s="46" t="s">
        <v>429</v>
      </c>
      <c r="E91" s="44" t="s">
        <v>302</v>
      </c>
      <c r="F91" s="40">
        <v>30</v>
      </c>
      <c r="G91" s="40" t="s">
        <v>877</v>
      </c>
      <c r="H91" s="40" t="str">
        <f t="shared" si="1"/>
        <v>_</v>
      </c>
      <c r="I91" s="38">
        <v>33</v>
      </c>
    </row>
    <row r="92" spans="1:9">
      <c r="A92" s="45" t="s">
        <v>270</v>
      </c>
      <c r="B92" s="45" t="s">
        <v>281</v>
      </c>
      <c r="C92" s="40">
        <v>2</v>
      </c>
      <c r="D92" s="46" t="s">
        <v>879</v>
      </c>
      <c r="E92" s="44" t="s">
        <v>302</v>
      </c>
      <c r="F92" s="40">
        <v>40</v>
      </c>
      <c r="G92" s="40" t="s">
        <v>877</v>
      </c>
      <c r="H92" s="40" t="str">
        <f t="shared" si="1"/>
        <v>_</v>
      </c>
      <c r="I92" s="38">
        <v>34</v>
      </c>
    </row>
    <row r="93" spans="1:9">
      <c r="A93" s="45" t="s">
        <v>270</v>
      </c>
      <c r="B93" s="45" t="s">
        <v>281</v>
      </c>
      <c r="C93" s="40">
        <v>2</v>
      </c>
      <c r="D93" s="46" t="s">
        <v>880</v>
      </c>
      <c r="E93" s="44" t="s">
        <v>302</v>
      </c>
      <c r="F93" s="40">
        <v>42</v>
      </c>
      <c r="G93" s="40" t="s">
        <v>877</v>
      </c>
      <c r="H93" s="40" t="str">
        <f t="shared" si="1"/>
        <v>_</v>
      </c>
      <c r="I93" s="38">
        <v>35</v>
      </c>
    </row>
    <row r="94" spans="1:9">
      <c r="A94" s="45" t="s">
        <v>270</v>
      </c>
      <c r="B94" s="45" t="s">
        <v>281</v>
      </c>
      <c r="C94" s="40">
        <v>2</v>
      </c>
      <c r="D94" s="46" t="s">
        <v>288</v>
      </c>
      <c r="E94" s="46" t="s">
        <v>137</v>
      </c>
      <c r="F94" s="40">
        <v>41</v>
      </c>
      <c r="G94" s="40" t="s">
        <v>877</v>
      </c>
      <c r="H94" s="40" t="str">
        <f t="shared" si="1"/>
        <v>_</v>
      </c>
      <c r="I94" s="38">
        <v>36</v>
      </c>
    </row>
    <row r="95" spans="1:9">
      <c r="A95" s="45" t="s">
        <v>270</v>
      </c>
      <c r="B95" s="45" t="s">
        <v>281</v>
      </c>
      <c r="C95" s="40">
        <v>2</v>
      </c>
      <c r="D95" s="46" t="s">
        <v>286</v>
      </c>
      <c r="E95" s="46" t="s">
        <v>137</v>
      </c>
      <c r="F95" s="40">
        <v>82</v>
      </c>
      <c r="G95" s="40" t="s">
        <v>877</v>
      </c>
      <c r="H95" s="40" t="str">
        <f t="shared" si="1"/>
        <v>_</v>
      </c>
      <c r="I95" s="38">
        <v>37</v>
      </c>
    </row>
    <row r="96" spans="1:9">
      <c r="A96" s="45" t="s">
        <v>270</v>
      </c>
      <c r="B96" s="45" t="s">
        <v>281</v>
      </c>
      <c r="C96" s="40">
        <v>2</v>
      </c>
      <c r="D96" s="46" t="s">
        <v>284</v>
      </c>
      <c r="E96" s="46" t="s">
        <v>137</v>
      </c>
      <c r="F96" s="40">
        <v>83</v>
      </c>
      <c r="G96" s="40" t="s">
        <v>877</v>
      </c>
      <c r="H96" s="40" t="str">
        <f t="shared" si="1"/>
        <v>_</v>
      </c>
      <c r="I96" s="38">
        <v>38</v>
      </c>
    </row>
    <row r="97" spans="1:9">
      <c r="A97" s="45" t="s">
        <v>270</v>
      </c>
      <c r="B97" s="45" t="s">
        <v>281</v>
      </c>
      <c r="C97" s="40">
        <v>2</v>
      </c>
      <c r="D97" s="46" t="s">
        <v>282</v>
      </c>
      <c r="E97" s="46" t="s">
        <v>137</v>
      </c>
      <c r="F97" s="40">
        <v>89</v>
      </c>
      <c r="G97" s="40" t="s">
        <v>877</v>
      </c>
      <c r="H97" s="40" t="str">
        <f t="shared" si="1"/>
        <v>_</v>
      </c>
      <c r="I97" s="38">
        <v>39</v>
      </c>
    </row>
    <row r="98" spans="1:9">
      <c r="A98" s="45" t="s">
        <v>270</v>
      </c>
      <c r="B98" s="45" t="s">
        <v>281</v>
      </c>
      <c r="C98" s="40">
        <v>2</v>
      </c>
      <c r="D98" s="46" t="s">
        <v>279</v>
      </c>
      <c r="E98" s="46" t="s">
        <v>137</v>
      </c>
      <c r="F98" s="40">
        <v>90</v>
      </c>
      <c r="G98" s="40" t="s">
        <v>877</v>
      </c>
      <c r="H98" s="40" t="str">
        <f t="shared" si="1"/>
        <v>_</v>
      </c>
      <c r="I98" s="38">
        <v>40</v>
      </c>
    </row>
    <row r="99" spans="1:9">
      <c r="A99" s="45" t="s">
        <v>270</v>
      </c>
      <c r="B99" s="45" t="s">
        <v>269</v>
      </c>
      <c r="C99" s="40">
        <v>3</v>
      </c>
      <c r="D99" s="46" t="s">
        <v>713</v>
      </c>
      <c r="E99" s="38" t="s">
        <v>590</v>
      </c>
      <c r="F99" s="40">
        <v>12</v>
      </c>
      <c r="G99" s="40" t="s">
        <v>877</v>
      </c>
      <c r="H99" s="40" t="str">
        <f t="shared" si="1"/>
        <v>_</v>
      </c>
      <c r="I99" s="38">
        <v>41</v>
      </c>
    </row>
    <row r="100" spans="1:9">
      <c r="A100" s="45" t="s">
        <v>270</v>
      </c>
      <c r="B100" s="45" t="s">
        <v>269</v>
      </c>
      <c r="C100" s="40">
        <v>3</v>
      </c>
      <c r="D100" s="46" t="s">
        <v>711</v>
      </c>
      <c r="E100" s="38" t="s">
        <v>590</v>
      </c>
      <c r="F100" s="40">
        <v>19</v>
      </c>
      <c r="G100" s="40" t="s">
        <v>877</v>
      </c>
      <c r="H100" s="40" t="str">
        <f t="shared" si="1"/>
        <v>_</v>
      </c>
      <c r="I100" s="38">
        <v>42</v>
      </c>
    </row>
    <row r="101" spans="1:9">
      <c r="A101" s="45" t="s">
        <v>270</v>
      </c>
      <c r="B101" s="45" t="s">
        <v>269</v>
      </c>
      <c r="C101" s="40">
        <v>3</v>
      </c>
      <c r="D101" s="46" t="s">
        <v>709</v>
      </c>
      <c r="E101" s="38" t="s">
        <v>590</v>
      </c>
      <c r="F101" s="40">
        <v>23</v>
      </c>
      <c r="G101" s="40" t="s">
        <v>877</v>
      </c>
      <c r="H101" s="40" t="str">
        <f t="shared" si="1"/>
        <v>_</v>
      </c>
      <c r="I101" s="38">
        <v>43</v>
      </c>
    </row>
    <row r="102" spans="1:9">
      <c r="A102" s="42" t="s">
        <v>270</v>
      </c>
      <c r="B102" s="42" t="s">
        <v>269</v>
      </c>
      <c r="C102" s="41">
        <v>3</v>
      </c>
      <c r="D102" s="43" t="s">
        <v>707</v>
      </c>
      <c r="E102" s="44" t="s">
        <v>590</v>
      </c>
      <c r="F102" s="41">
        <v>31</v>
      </c>
      <c r="G102" s="41" t="s">
        <v>877</v>
      </c>
      <c r="H102" s="40" t="str">
        <f t="shared" si="1"/>
        <v>_</v>
      </c>
      <c r="I102" s="38">
        <v>44</v>
      </c>
    </row>
    <row r="103" spans="1:9">
      <c r="A103" s="45" t="s">
        <v>270</v>
      </c>
      <c r="B103" s="45" t="s">
        <v>269</v>
      </c>
      <c r="C103" s="40">
        <v>3</v>
      </c>
      <c r="D103" s="46" t="s">
        <v>705</v>
      </c>
      <c r="E103" s="38" t="s">
        <v>590</v>
      </c>
      <c r="F103" s="40">
        <v>98</v>
      </c>
      <c r="G103" s="40" t="s">
        <v>877</v>
      </c>
      <c r="H103" s="40" t="str">
        <f t="shared" si="1"/>
        <v>_</v>
      </c>
      <c r="I103" s="38">
        <v>45</v>
      </c>
    </row>
    <row r="104" spans="1:9">
      <c r="A104" s="45" t="s">
        <v>270</v>
      </c>
      <c r="B104" s="45" t="s">
        <v>269</v>
      </c>
      <c r="C104" s="40">
        <v>3</v>
      </c>
      <c r="D104" s="46" t="s">
        <v>566</v>
      </c>
      <c r="E104" s="44" t="s">
        <v>446</v>
      </c>
      <c r="F104" s="40">
        <v>43</v>
      </c>
      <c r="G104" s="40" t="s">
        <v>877</v>
      </c>
      <c r="H104" s="40" t="str">
        <f t="shared" si="1"/>
        <v>_</v>
      </c>
      <c r="I104" s="38">
        <v>46</v>
      </c>
    </row>
    <row r="105" spans="1:9">
      <c r="A105" s="45" t="s">
        <v>270</v>
      </c>
      <c r="B105" s="45" t="s">
        <v>269</v>
      </c>
      <c r="C105" s="40">
        <v>3</v>
      </c>
      <c r="D105" s="46" t="s">
        <v>564</v>
      </c>
      <c r="E105" s="44" t="s">
        <v>446</v>
      </c>
      <c r="F105" s="40">
        <v>45</v>
      </c>
      <c r="G105" s="40" t="s">
        <v>877</v>
      </c>
      <c r="H105" s="40" t="str">
        <f t="shared" si="1"/>
        <v>_</v>
      </c>
      <c r="I105" s="38">
        <v>47</v>
      </c>
    </row>
    <row r="106" spans="1:9">
      <c r="A106" s="45" t="s">
        <v>270</v>
      </c>
      <c r="B106" s="45" t="s">
        <v>269</v>
      </c>
      <c r="C106" s="40">
        <v>3</v>
      </c>
      <c r="D106" s="46" t="s">
        <v>562</v>
      </c>
      <c r="E106" s="44" t="s">
        <v>446</v>
      </c>
      <c r="F106" s="40">
        <v>64</v>
      </c>
      <c r="G106" s="40" t="s">
        <v>877</v>
      </c>
      <c r="H106" s="40" t="str">
        <f t="shared" si="1"/>
        <v>_</v>
      </c>
      <c r="I106" s="38">
        <v>48</v>
      </c>
    </row>
    <row r="107" spans="1:9">
      <c r="A107" s="45" t="s">
        <v>270</v>
      </c>
      <c r="B107" s="45" t="s">
        <v>269</v>
      </c>
      <c r="C107" s="40">
        <v>3</v>
      </c>
      <c r="D107" s="46" t="s">
        <v>560</v>
      </c>
      <c r="E107" s="44" t="s">
        <v>446</v>
      </c>
      <c r="F107" s="40">
        <v>75</v>
      </c>
      <c r="G107" s="40" t="s">
        <v>877</v>
      </c>
      <c r="H107" s="40" t="str">
        <f t="shared" si="1"/>
        <v>_</v>
      </c>
      <c r="I107" s="38">
        <v>49</v>
      </c>
    </row>
    <row r="108" spans="1:9">
      <c r="A108" s="45" t="s">
        <v>270</v>
      </c>
      <c r="B108" s="45" t="s">
        <v>269</v>
      </c>
      <c r="C108" s="40">
        <v>3</v>
      </c>
      <c r="D108" s="46" t="s">
        <v>558</v>
      </c>
      <c r="E108" s="44" t="s">
        <v>446</v>
      </c>
      <c r="F108" s="40">
        <v>79</v>
      </c>
      <c r="G108" s="40" t="s">
        <v>877</v>
      </c>
      <c r="H108" s="40" t="str">
        <f t="shared" si="1"/>
        <v>_</v>
      </c>
      <c r="I108" s="38">
        <v>50</v>
      </c>
    </row>
    <row r="109" spans="1:9">
      <c r="A109" s="45" t="s">
        <v>270</v>
      </c>
      <c r="B109" s="45" t="s">
        <v>269</v>
      </c>
      <c r="C109" s="40">
        <v>3</v>
      </c>
      <c r="D109" s="46" t="s">
        <v>423</v>
      </c>
      <c r="E109" s="44" t="s">
        <v>302</v>
      </c>
      <c r="F109" s="40">
        <v>17</v>
      </c>
      <c r="G109" s="40" t="s">
        <v>877</v>
      </c>
      <c r="H109" s="40" t="str">
        <f t="shared" si="1"/>
        <v>_</v>
      </c>
      <c r="I109" s="38">
        <v>51</v>
      </c>
    </row>
    <row r="110" spans="1:9">
      <c r="A110" s="45" t="s">
        <v>270</v>
      </c>
      <c r="B110" s="45" t="s">
        <v>269</v>
      </c>
      <c r="C110" s="40">
        <v>3</v>
      </c>
      <c r="D110" s="46" t="s">
        <v>881</v>
      </c>
      <c r="E110" s="44" t="s">
        <v>302</v>
      </c>
      <c r="F110" s="40">
        <v>19</v>
      </c>
      <c r="G110" s="40" t="s">
        <v>877</v>
      </c>
      <c r="H110" s="40" t="str">
        <f t="shared" si="1"/>
        <v>_</v>
      </c>
      <c r="I110" s="38">
        <v>52</v>
      </c>
    </row>
    <row r="111" spans="1:9">
      <c r="A111" s="45" t="s">
        <v>270</v>
      </c>
      <c r="B111" s="45" t="s">
        <v>269</v>
      </c>
      <c r="C111" s="40">
        <v>3</v>
      </c>
      <c r="D111" s="46" t="s">
        <v>421</v>
      </c>
      <c r="E111" s="44" t="s">
        <v>302</v>
      </c>
      <c r="F111" s="40">
        <v>36</v>
      </c>
      <c r="G111" s="40" t="s">
        <v>877</v>
      </c>
      <c r="H111" s="40" t="str">
        <f t="shared" si="1"/>
        <v>_</v>
      </c>
      <c r="I111" s="38">
        <v>53</v>
      </c>
    </row>
    <row r="112" spans="1:9">
      <c r="A112" s="45" t="s">
        <v>270</v>
      </c>
      <c r="B112" s="45" t="s">
        <v>269</v>
      </c>
      <c r="C112" s="40">
        <v>3</v>
      </c>
      <c r="D112" s="46" t="s">
        <v>882</v>
      </c>
      <c r="E112" s="44" t="s">
        <v>302</v>
      </c>
      <c r="F112" s="40">
        <v>41</v>
      </c>
      <c r="G112" s="40" t="s">
        <v>877</v>
      </c>
      <c r="H112" s="40" t="str">
        <f t="shared" si="1"/>
        <v>_</v>
      </c>
      <c r="I112" s="38">
        <v>54</v>
      </c>
    </row>
    <row r="113" spans="1:10">
      <c r="A113" s="45" t="s">
        <v>270</v>
      </c>
      <c r="B113" s="45" t="s">
        <v>269</v>
      </c>
      <c r="C113" s="40">
        <v>3</v>
      </c>
      <c r="D113" s="46" t="s">
        <v>883</v>
      </c>
      <c r="E113" s="44" t="s">
        <v>302</v>
      </c>
      <c r="F113" s="40">
        <v>51</v>
      </c>
      <c r="G113" s="40" t="s">
        <v>877</v>
      </c>
      <c r="H113" s="40">
        <f t="shared" si="1"/>
        <v>999999</v>
      </c>
      <c r="I113" s="38">
        <v>55</v>
      </c>
    </row>
    <row r="114" spans="1:10">
      <c r="A114" s="45" t="s">
        <v>270</v>
      </c>
      <c r="B114" s="45" t="s">
        <v>269</v>
      </c>
      <c r="C114" s="40">
        <v>3</v>
      </c>
      <c r="D114" s="46" t="s">
        <v>277</v>
      </c>
      <c r="E114" s="46" t="s">
        <v>137</v>
      </c>
      <c r="F114" s="40">
        <v>51</v>
      </c>
      <c r="G114" s="40" t="s">
        <v>877</v>
      </c>
      <c r="H114" s="40" t="str">
        <f t="shared" si="1"/>
        <v>_</v>
      </c>
      <c r="I114" s="38">
        <v>56</v>
      </c>
    </row>
    <row r="115" spans="1:10">
      <c r="A115" s="45" t="s">
        <v>270</v>
      </c>
      <c r="B115" s="45" t="s">
        <v>269</v>
      </c>
      <c r="C115" s="40">
        <v>3</v>
      </c>
      <c r="D115" s="46" t="s">
        <v>275</v>
      </c>
      <c r="E115" s="46" t="s">
        <v>137</v>
      </c>
      <c r="F115" s="40">
        <v>78</v>
      </c>
      <c r="G115" s="40" t="s">
        <v>877</v>
      </c>
      <c r="H115" s="40" t="str">
        <f t="shared" si="1"/>
        <v>_</v>
      </c>
      <c r="I115" s="38">
        <v>57</v>
      </c>
    </row>
    <row r="116" spans="1:10">
      <c r="A116" s="45" t="s">
        <v>270</v>
      </c>
      <c r="B116" s="45" t="s">
        <v>269</v>
      </c>
      <c r="C116" s="40">
        <v>3</v>
      </c>
      <c r="D116" s="46" t="s">
        <v>273</v>
      </c>
      <c r="E116" s="46" t="s">
        <v>137</v>
      </c>
      <c r="F116" s="40">
        <v>79</v>
      </c>
      <c r="G116" s="40" t="s">
        <v>877</v>
      </c>
      <c r="H116" s="40" t="str">
        <f t="shared" si="1"/>
        <v>_</v>
      </c>
      <c r="I116" s="38">
        <v>58</v>
      </c>
    </row>
    <row r="117" spans="1:10">
      <c r="A117" s="45" t="s">
        <v>270</v>
      </c>
      <c r="B117" s="45" t="s">
        <v>269</v>
      </c>
      <c r="C117" s="40">
        <v>3</v>
      </c>
      <c r="D117" s="46" t="s">
        <v>884</v>
      </c>
      <c r="E117" s="46" t="s">
        <v>137</v>
      </c>
      <c r="F117" s="40">
        <v>81</v>
      </c>
      <c r="G117" s="40" t="s">
        <v>877</v>
      </c>
      <c r="H117" s="40" t="str">
        <f t="shared" si="1"/>
        <v>_</v>
      </c>
      <c r="I117" s="38">
        <v>59</v>
      </c>
      <c r="J117" s="38" t="s">
        <v>878</v>
      </c>
    </row>
    <row r="118" spans="1:10" s="44" customFormat="1">
      <c r="A118" s="45" t="s">
        <v>270</v>
      </c>
      <c r="B118" s="45" t="s">
        <v>269</v>
      </c>
      <c r="C118" s="40">
        <v>3</v>
      </c>
      <c r="D118" s="46" t="s">
        <v>266</v>
      </c>
      <c r="E118" s="46" t="s">
        <v>137</v>
      </c>
      <c r="F118" s="40">
        <v>85</v>
      </c>
      <c r="G118" s="40" t="s">
        <v>877</v>
      </c>
      <c r="H118" s="40" t="str">
        <f t="shared" si="1"/>
        <v>_</v>
      </c>
      <c r="I118" s="38">
        <v>60</v>
      </c>
      <c r="J118" s="38"/>
    </row>
    <row r="119" spans="1:10" s="44" customFormat="1">
      <c r="A119" s="42" t="s">
        <v>789</v>
      </c>
      <c r="B119" s="42" t="s">
        <v>790</v>
      </c>
      <c r="C119" s="42">
        <v>4</v>
      </c>
      <c r="D119" s="43" t="s">
        <v>885</v>
      </c>
      <c r="E119" s="44" t="s">
        <v>590</v>
      </c>
      <c r="F119" s="41">
        <v>18</v>
      </c>
      <c r="G119" s="41" t="s">
        <v>877</v>
      </c>
      <c r="H119" s="41" t="str">
        <f t="shared" si="1"/>
        <v>_</v>
      </c>
      <c r="I119" s="44">
        <v>61</v>
      </c>
      <c r="J119" s="44" t="s">
        <v>886</v>
      </c>
    </row>
    <row r="120" spans="1:10" s="44" customFormat="1">
      <c r="A120" s="42" t="s">
        <v>789</v>
      </c>
      <c r="B120" s="42" t="s">
        <v>790</v>
      </c>
      <c r="C120" s="42">
        <v>4</v>
      </c>
      <c r="D120" s="43" t="s">
        <v>887</v>
      </c>
      <c r="E120" s="44" t="s">
        <v>590</v>
      </c>
      <c r="F120" s="41">
        <v>27</v>
      </c>
      <c r="G120" s="41" t="s">
        <v>877</v>
      </c>
      <c r="H120" s="41" t="str">
        <f t="shared" si="1"/>
        <v>_</v>
      </c>
      <c r="I120" s="44">
        <v>62</v>
      </c>
      <c r="J120" s="44" t="s">
        <v>886</v>
      </c>
    </row>
    <row r="121" spans="1:10" s="44" customFormat="1">
      <c r="A121" s="42" t="s">
        <v>789</v>
      </c>
      <c r="B121" s="42" t="s">
        <v>790</v>
      </c>
      <c r="C121" s="42">
        <v>4</v>
      </c>
      <c r="D121" s="43" t="s">
        <v>888</v>
      </c>
      <c r="E121" s="44" t="s">
        <v>590</v>
      </c>
      <c r="F121" s="41">
        <v>45</v>
      </c>
      <c r="G121" s="41" t="s">
        <v>877</v>
      </c>
      <c r="H121" s="41" t="str">
        <f t="shared" si="1"/>
        <v>_</v>
      </c>
      <c r="I121" s="44">
        <v>63</v>
      </c>
      <c r="J121" s="44" t="s">
        <v>886</v>
      </c>
    </row>
    <row r="122" spans="1:10" s="44" customFormat="1">
      <c r="A122" s="42" t="s">
        <v>789</v>
      </c>
      <c r="B122" s="42" t="s">
        <v>790</v>
      </c>
      <c r="C122" s="42">
        <v>4</v>
      </c>
      <c r="D122" s="43" t="s">
        <v>889</v>
      </c>
      <c r="E122" s="44" t="s">
        <v>590</v>
      </c>
      <c r="F122" s="41">
        <v>49</v>
      </c>
      <c r="G122" s="41" t="s">
        <v>877</v>
      </c>
      <c r="H122" s="41" t="str">
        <f t="shared" si="1"/>
        <v>_</v>
      </c>
      <c r="I122" s="44">
        <v>64</v>
      </c>
      <c r="J122" s="44" t="s">
        <v>886</v>
      </c>
    </row>
    <row r="123" spans="1:10" s="44" customFormat="1">
      <c r="A123" s="42" t="s">
        <v>789</v>
      </c>
      <c r="B123" s="42" t="s">
        <v>790</v>
      </c>
      <c r="C123" s="42">
        <v>4</v>
      </c>
      <c r="D123" s="43" t="s">
        <v>890</v>
      </c>
      <c r="E123" s="44" t="s">
        <v>590</v>
      </c>
      <c r="F123" s="41">
        <v>70</v>
      </c>
      <c r="G123" s="41" t="s">
        <v>877</v>
      </c>
      <c r="H123" s="41" t="str">
        <f t="shared" si="1"/>
        <v>_</v>
      </c>
      <c r="I123" s="44">
        <v>65</v>
      </c>
      <c r="J123" s="44" t="s">
        <v>886</v>
      </c>
    </row>
    <row r="124" spans="1:10" s="44" customFormat="1">
      <c r="A124" s="42" t="s">
        <v>789</v>
      </c>
      <c r="B124" s="42" t="s">
        <v>790</v>
      </c>
      <c r="C124" s="42">
        <v>4</v>
      </c>
      <c r="D124" s="43" t="s">
        <v>891</v>
      </c>
      <c r="E124" s="44" t="s">
        <v>446</v>
      </c>
      <c r="F124" s="41">
        <v>41</v>
      </c>
      <c r="G124" s="41" t="s">
        <v>877</v>
      </c>
      <c r="H124" s="41" t="str">
        <f t="shared" si="1"/>
        <v>_</v>
      </c>
      <c r="I124" s="44">
        <v>66</v>
      </c>
      <c r="J124" s="44" t="s">
        <v>886</v>
      </c>
    </row>
    <row r="125" spans="1:10" s="44" customFormat="1">
      <c r="A125" s="42" t="s">
        <v>789</v>
      </c>
      <c r="B125" s="42" t="s">
        <v>790</v>
      </c>
      <c r="C125" s="42">
        <v>4</v>
      </c>
      <c r="D125" s="43" t="s">
        <v>892</v>
      </c>
      <c r="E125" s="44" t="s">
        <v>446</v>
      </c>
      <c r="F125" s="41">
        <v>80</v>
      </c>
      <c r="G125" s="41" t="s">
        <v>877</v>
      </c>
      <c r="H125" s="41" t="str">
        <f t="shared" si="1"/>
        <v>_</v>
      </c>
      <c r="I125" s="44">
        <v>67</v>
      </c>
      <c r="J125" s="44" t="s">
        <v>886</v>
      </c>
    </row>
    <row r="126" spans="1:10" s="44" customFormat="1">
      <c r="A126" s="42" t="s">
        <v>789</v>
      </c>
      <c r="B126" s="42" t="s">
        <v>790</v>
      </c>
      <c r="C126" s="42">
        <v>4</v>
      </c>
      <c r="D126" s="43" t="s">
        <v>893</v>
      </c>
      <c r="E126" s="44" t="s">
        <v>446</v>
      </c>
      <c r="F126" s="41">
        <v>85</v>
      </c>
      <c r="G126" s="41" t="s">
        <v>877</v>
      </c>
      <c r="H126" s="41" t="str">
        <f t="shared" si="1"/>
        <v>_</v>
      </c>
      <c r="I126" s="44">
        <v>68</v>
      </c>
      <c r="J126" s="44" t="s">
        <v>886</v>
      </c>
    </row>
    <row r="127" spans="1:10" s="44" customFormat="1">
      <c r="A127" s="42" t="s">
        <v>789</v>
      </c>
      <c r="B127" s="42" t="s">
        <v>790</v>
      </c>
      <c r="C127" s="42">
        <v>4</v>
      </c>
      <c r="D127" s="43" t="s">
        <v>894</v>
      </c>
      <c r="E127" s="44" t="s">
        <v>446</v>
      </c>
      <c r="F127" s="41">
        <v>91</v>
      </c>
      <c r="G127" s="41" t="s">
        <v>877</v>
      </c>
      <c r="H127" s="41" t="str">
        <f t="shared" si="1"/>
        <v>_</v>
      </c>
      <c r="I127" s="44">
        <v>69</v>
      </c>
      <c r="J127" s="44" t="s">
        <v>886</v>
      </c>
    </row>
    <row r="128" spans="1:10" s="44" customFormat="1">
      <c r="A128" s="42" t="s">
        <v>789</v>
      </c>
      <c r="B128" s="42" t="s">
        <v>790</v>
      </c>
      <c r="C128" s="42">
        <v>4</v>
      </c>
      <c r="D128" s="43" t="s">
        <v>895</v>
      </c>
      <c r="E128" s="44" t="s">
        <v>302</v>
      </c>
      <c r="F128" s="41">
        <v>2</v>
      </c>
      <c r="G128" s="41" t="s">
        <v>877</v>
      </c>
      <c r="H128" s="41" t="str">
        <f t="shared" si="1"/>
        <v>_</v>
      </c>
      <c r="I128" s="44">
        <v>70</v>
      </c>
      <c r="J128" s="44" t="s">
        <v>886</v>
      </c>
    </row>
    <row r="129" spans="1:10" s="44" customFormat="1">
      <c r="A129" s="42" t="s">
        <v>789</v>
      </c>
      <c r="B129" s="42" t="s">
        <v>790</v>
      </c>
      <c r="C129" s="42">
        <v>4</v>
      </c>
      <c r="D129" s="43" t="s">
        <v>896</v>
      </c>
      <c r="E129" s="44" t="s">
        <v>302</v>
      </c>
      <c r="F129" s="41">
        <v>9</v>
      </c>
      <c r="G129" s="41" t="s">
        <v>877</v>
      </c>
      <c r="H129" s="41" t="str">
        <f t="shared" si="1"/>
        <v>_</v>
      </c>
      <c r="I129" s="44">
        <v>71</v>
      </c>
      <c r="J129" s="44" t="s">
        <v>886</v>
      </c>
    </row>
    <row r="130" spans="1:10" s="44" customFormat="1">
      <c r="A130" s="42" t="s">
        <v>789</v>
      </c>
      <c r="B130" s="42" t="s">
        <v>790</v>
      </c>
      <c r="C130" s="42">
        <v>4</v>
      </c>
      <c r="D130" s="43" t="s">
        <v>897</v>
      </c>
      <c r="E130" s="44" t="s">
        <v>302</v>
      </c>
      <c r="F130" s="41">
        <v>10</v>
      </c>
      <c r="G130" s="41" t="s">
        <v>877</v>
      </c>
      <c r="H130" s="41" t="str">
        <f t="shared" ref="H130:H137" si="2">IF(F130=F131, 999999, "_")</f>
        <v>_</v>
      </c>
      <c r="I130" s="44">
        <v>72</v>
      </c>
      <c r="J130" s="44" t="s">
        <v>886</v>
      </c>
    </row>
    <row r="131" spans="1:10" s="44" customFormat="1">
      <c r="A131" s="42" t="s">
        <v>789</v>
      </c>
      <c r="B131" s="42" t="s">
        <v>790</v>
      </c>
      <c r="C131" s="42">
        <v>4</v>
      </c>
      <c r="D131" s="43" t="s">
        <v>898</v>
      </c>
      <c r="E131" s="44" t="s">
        <v>302</v>
      </c>
      <c r="F131" s="41">
        <v>21</v>
      </c>
      <c r="G131" s="41" t="s">
        <v>877</v>
      </c>
      <c r="H131" s="41" t="str">
        <f t="shared" si="2"/>
        <v>_</v>
      </c>
      <c r="I131" s="44">
        <v>73</v>
      </c>
      <c r="J131" s="44" t="s">
        <v>886</v>
      </c>
    </row>
    <row r="132" spans="1:10" s="44" customFormat="1">
      <c r="A132" s="42" t="s">
        <v>789</v>
      </c>
      <c r="B132" s="42" t="s">
        <v>790</v>
      </c>
      <c r="C132" s="42">
        <v>4</v>
      </c>
      <c r="D132" s="43" t="s">
        <v>899</v>
      </c>
      <c r="E132" s="44" t="s">
        <v>302</v>
      </c>
      <c r="F132" s="41">
        <v>26</v>
      </c>
      <c r="G132" s="41" t="s">
        <v>877</v>
      </c>
      <c r="H132" s="41" t="str">
        <f t="shared" si="2"/>
        <v>_</v>
      </c>
      <c r="I132" s="44">
        <v>74</v>
      </c>
      <c r="J132" s="44" t="s">
        <v>886</v>
      </c>
    </row>
    <row r="133" spans="1:10" s="44" customFormat="1">
      <c r="A133" s="42" t="s">
        <v>789</v>
      </c>
      <c r="B133" s="42" t="s">
        <v>790</v>
      </c>
      <c r="C133" s="42">
        <v>4</v>
      </c>
      <c r="D133" s="43" t="s">
        <v>900</v>
      </c>
      <c r="E133" s="44" t="s">
        <v>302</v>
      </c>
      <c r="F133" s="41">
        <v>53</v>
      </c>
      <c r="G133" s="41" t="s">
        <v>877</v>
      </c>
      <c r="H133" s="41" t="str">
        <f t="shared" si="2"/>
        <v>_</v>
      </c>
      <c r="I133" s="44">
        <v>75</v>
      </c>
      <c r="J133" s="44" t="s">
        <v>886</v>
      </c>
    </row>
    <row r="134" spans="1:10" s="44" customFormat="1">
      <c r="A134" s="42" t="s">
        <v>789</v>
      </c>
      <c r="B134" s="42" t="s">
        <v>790</v>
      </c>
      <c r="C134" s="42">
        <v>4</v>
      </c>
      <c r="D134" s="43" t="s">
        <v>901</v>
      </c>
      <c r="E134" s="43" t="s">
        <v>137</v>
      </c>
      <c r="F134" s="41">
        <v>54</v>
      </c>
      <c r="G134" s="41" t="s">
        <v>877</v>
      </c>
      <c r="H134" s="41" t="str">
        <f t="shared" si="2"/>
        <v>_</v>
      </c>
      <c r="I134" s="44">
        <v>76</v>
      </c>
      <c r="J134" s="44" t="s">
        <v>886</v>
      </c>
    </row>
    <row r="135" spans="1:10" s="44" customFormat="1">
      <c r="A135" s="42" t="s">
        <v>789</v>
      </c>
      <c r="B135" s="42" t="s">
        <v>790</v>
      </c>
      <c r="C135" s="42">
        <v>4</v>
      </c>
      <c r="D135" s="43" t="s">
        <v>902</v>
      </c>
      <c r="E135" s="43" t="s">
        <v>137</v>
      </c>
      <c r="F135" s="41">
        <v>55</v>
      </c>
      <c r="G135" s="41" t="s">
        <v>877</v>
      </c>
      <c r="H135" s="41" t="str">
        <f t="shared" si="2"/>
        <v>_</v>
      </c>
      <c r="I135" s="44">
        <v>77</v>
      </c>
      <c r="J135" s="44" t="s">
        <v>886</v>
      </c>
    </row>
    <row r="136" spans="1:10" s="44" customFormat="1">
      <c r="A136" s="42" t="s">
        <v>789</v>
      </c>
      <c r="B136" s="42" t="s">
        <v>790</v>
      </c>
      <c r="C136" s="42">
        <v>4</v>
      </c>
      <c r="D136" s="43" t="s">
        <v>903</v>
      </c>
      <c r="E136" s="43" t="s">
        <v>137</v>
      </c>
      <c r="F136" s="41">
        <v>71</v>
      </c>
      <c r="G136" s="41" t="s">
        <v>903</v>
      </c>
      <c r="H136" s="41" t="str">
        <f t="shared" si="2"/>
        <v>_</v>
      </c>
      <c r="I136" s="44">
        <v>78</v>
      </c>
      <c r="J136" s="44" t="s">
        <v>886</v>
      </c>
    </row>
    <row r="137" spans="1:10" s="44" customFormat="1">
      <c r="A137" s="42" t="s">
        <v>789</v>
      </c>
      <c r="B137" s="42" t="s">
        <v>790</v>
      </c>
      <c r="C137" s="42">
        <v>4</v>
      </c>
      <c r="D137" s="43" t="s">
        <v>904</v>
      </c>
      <c r="E137" s="43" t="s">
        <v>137</v>
      </c>
      <c r="F137" s="41">
        <v>73</v>
      </c>
      <c r="G137" s="41" t="s">
        <v>877</v>
      </c>
      <c r="H137" s="41" t="str">
        <f t="shared" si="2"/>
        <v>_</v>
      </c>
      <c r="I137" s="44">
        <v>79</v>
      </c>
      <c r="J137" s="44" t="s">
        <v>886</v>
      </c>
    </row>
    <row r="138" spans="1:10">
      <c r="A138" s="42" t="s">
        <v>789</v>
      </c>
      <c r="B138" s="42" t="s">
        <v>790</v>
      </c>
      <c r="C138" s="42">
        <v>4</v>
      </c>
      <c r="D138" s="43" t="s">
        <v>905</v>
      </c>
      <c r="E138" s="43" t="s">
        <v>137</v>
      </c>
      <c r="F138" s="41">
        <v>92</v>
      </c>
      <c r="G138" s="41" t="s">
        <v>877</v>
      </c>
      <c r="H138" s="41" t="e">
        <f>IF(F138=#REF!, 999999, "_")</f>
        <v>#REF!</v>
      </c>
      <c r="I138" s="44">
        <v>80</v>
      </c>
      <c r="J138" s="44" t="s">
        <v>886</v>
      </c>
    </row>
    <row r="139" spans="1:10">
      <c r="A139" s="42" t="s">
        <v>226</v>
      </c>
      <c r="B139" s="45" t="s">
        <v>257</v>
      </c>
      <c r="C139" s="42">
        <v>5</v>
      </c>
      <c r="D139" s="46" t="s">
        <v>703</v>
      </c>
      <c r="E139" s="38" t="s">
        <v>590</v>
      </c>
      <c r="F139" s="40">
        <v>77</v>
      </c>
      <c r="G139" s="40" t="s">
        <v>877</v>
      </c>
      <c r="H139" s="40" t="str">
        <f t="shared" ref="H139:H202" si="3">IF(F139=F140, 999999, "_")</f>
        <v>_</v>
      </c>
      <c r="I139" s="38">
        <v>82</v>
      </c>
    </row>
    <row r="140" spans="1:10">
      <c r="A140" s="42" t="s">
        <v>226</v>
      </c>
      <c r="B140" s="45" t="s">
        <v>257</v>
      </c>
      <c r="C140" s="42">
        <v>5</v>
      </c>
      <c r="D140" s="46" t="s">
        <v>701</v>
      </c>
      <c r="E140" s="38" t="s">
        <v>590</v>
      </c>
      <c r="F140" s="40">
        <v>87</v>
      </c>
      <c r="G140" s="40" t="s">
        <v>877</v>
      </c>
      <c r="H140" s="40" t="str">
        <f t="shared" si="3"/>
        <v>_</v>
      </c>
      <c r="I140" s="38">
        <v>83</v>
      </c>
    </row>
    <row r="141" spans="1:10">
      <c r="A141" s="42" t="s">
        <v>226</v>
      </c>
      <c r="B141" s="45" t="s">
        <v>257</v>
      </c>
      <c r="C141" s="42">
        <v>5</v>
      </c>
      <c r="D141" s="46" t="s">
        <v>699</v>
      </c>
      <c r="E141" s="38" t="s">
        <v>590</v>
      </c>
      <c r="F141" s="40">
        <v>91</v>
      </c>
      <c r="G141" s="40" t="s">
        <v>877</v>
      </c>
      <c r="H141" s="40" t="str">
        <f t="shared" si="3"/>
        <v>_</v>
      </c>
      <c r="I141" s="38">
        <v>84</v>
      </c>
    </row>
    <row r="142" spans="1:10">
      <c r="A142" s="42" t="s">
        <v>226</v>
      </c>
      <c r="B142" s="45" t="s">
        <v>257</v>
      </c>
      <c r="C142" s="42">
        <v>5</v>
      </c>
      <c r="D142" s="46" t="s">
        <v>697</v>
      </c>
      <c r="E142" s="38" t="s">
        <v>590</v>
      </c>
      <c r="F142" s="40">
        <v>92</v>
      </c>
      <c r="G142" s="40" t="s">
        <v>877</v>
      </c>
      <c r="H142" s="40" t="str">
        <f t="shared" si="3"/>
        <v>_</v>
      </c>
      <c r="I142" s="38">
        <v>85</v>
      </c>
    </row>
    <row r="143" spans="1:10">
      <c r="A143" s="42" t="s">
        <v>226</v>
      </c>
      <c r="B143" s="45" t="s">
        <v>257</v>
      </c>
      <c r="C143" s="42">
        <v>5</v>
      </c>
      <c r="D143" s="46" t="s">
        <v>695</v>
      </c>
      <c r="E143" s="38" t="s">
        <v>590</v>
      </c>
      <c r="F143" s="40">
        <v>96</v>
      </c>
      <c r="G143" s="40" t="s">
        <v>877</v>
      </c>
      <c r="H143" s="40" t="str">
        <f t="shared" si="3"/>
        <v>_</v>
      </c>
      <c r="I143" s="38">
        <v>86</v>
      </c>
    </row>
    <row r="144" spans="1:10">
      <c r="A144" s="42" t="s">
        <v>226</v>
      </c>
      <c r="B144" s="45" t="s">
        <v>257</v>
      </c>
      <c r="C144" s="42">
        <v>5</v>
      </c>
      <c r="D144" s="46" t="s">
        <v>556</v>
      </c>
      <c r="E144" s="44" t="s">
        <v>446</v>
      </c>
      <c r="F144" s="40">
        <v>40</v>
      </c>
      <c r="G144" s="40" t="s">
        <v>877</v>
      </c>
      <c r="H144" s="40" t="str">
        <f t="shared" si="3"/>
        <v>_</v>
      </c>
      <c r="I144" s="38">
        <v>87</v>
      </c>
    </row>
    <row r="145" spans="1:9">
      <c r="A145" s="42" t="s">
        <v>226</v>
      </c>
      <c r="B145" s="45" t="s">
        <v>257</v>
      </c>
      <c r="C145" s="42">
        <v>5</v>
      </c>
      <c r="D145" s="46" t="s">
        <v>554</v>
      </c>
      <c r="E145" s="44" t="s">
        <v>446</v>
      </c>
      <c r="F145" s="40">
        <v>48</v>
      </c>
      <c r="G145" s="40" t="s">
        <v>877</v>
      </c>
      <c r="H145" s="40" t="str">
        <f t="shared" si="3"/>
        <v>_</v>
      </c>
      <c r="I145" s="38">
        <v>88</v>
      </c>
    </row>
    <row r="146" spans="1:9">
      <c r="A146" s="42" t="s">
        <v>226</v>
      </c>
      <c r="B146" s="45" t="s">
        <v>257</v>
      </c>
      <c r="C146" s="42">
        <v>5</v>
      </c>
      <c r="D146" s="46" t="s">
        <v>552</v>
      </c>
      <c r="E146" s="44" t="s">
        <v>446</v>
      </c>
      <c r="F146" s="40">
        <v>54</v>
      </c>
      <c r="G146" s="40" t="s">
        <v>877</v>
      </c>
      <c r="H146" s="40" t="str">
        <f t="shared" si="3"/>
        <v>_</v>
      </c>
      <c r="I146" s="38">
        <v>89</v>
      </c>
    </row>
    <row r="147" spans="1:9">
      <c r="A147" s="42" t="s">
        <v>226</v>
      </c>
      <c r="B147" s="45" t="s">
        <v>257</v>
      </c>
      <c r="C147" s="42">
        <v>5</v>
      </c>
      <c r="D147" s="46" t="s">
        <v>550</v>
      </c>
      <c r="E147" s="44" t="s">
        <v>446</v>
      </c>
      <c r="F147" s="40">
        <v>65</v>
      </c>
      <c r="G147" s="40" t="s">
        <v>877</v>
      </c>
      <c r="H147" s="40" t="str">
        <f t="shared" si="3"/>
        <v>_</v>
      </c>
      <c r="I147" s="38">
        <v>90</v>
      </c>
    </row>
    <row r="148" spans="1:9">
      <c r="A148" s="42" t="s">
        <v>226</v>
      </c>
      <c r="B148" s="45" t="s">
        <v>257</v>
      </c>
      <c r="C148" s="42">
        <v>5</v>
      </c>
      <c r="D148" s="46" t="s">
        <v>548</v>
      </c>
      <c r="E148" s="44" t="s">
        <v>446</v>
      </c>
      <c r="F148" s="40">
        <v>73</v>
      </c>
      <c r="G148" s="40" t="s">
        <v>877</v>
      </c>
      <c r="H148" s="40" t="str">
        <f t="shared" si="3"/>
        <v>_</v>
      </c>
      <c r="I148" s="38">
        <v>91</v>
      </c>
    </row>
    <row r="149" spans="1:9">
      <c r="A149" s="42" t="s">
        <v>226</v>
      </c>
      <c r="B149" s="45" t="s">
        <v>257</v>
      </c>
      <c r="C149" s="42">
        <v>5</v>
      </c>
      <c r="D149" s="46" t="s">
        <v>414</v>
      </c>
      <c r="E149" s="44" t="s">
        <v>302</v>
      </c>
      <c r="F149" s="40">
        <v>11</v>
      </c>
      <c r="G149" s="40" t="s">
        <v>877</v>
      </c>
      <c r="H149" s="40" t="str">
        <f t="shared" si="3"/>
        <v>_</v>
      </c>
      <c r="I149" s="38">
        <v>92</v>
      </c>
    </row>
    <row r="150" spans="1:9">
      <c r="A150" s="42" t="s">
        <v>226</v>
      </c>
      <c r="B150" s="45" t="s">
        <v>257</v>
      </c>
      <c r="C150" s="42">
        <v>5</v>
      </c>
      <c r="D150" s="46" t="s">
        <v>412</v>
      </c>
      <c r="E150" s="44" t="s">
        <v>302</v>
      </c>
      <c r="F150" s="40">
        <v>22</v>
      </c>
      <c r="G150" s="40" t="s">
        <v>877</v>
      </c>
      <c r="H150" s="40" t="str">
        <f t="shared" si="3"/>
        <v>_</v>
      </c>
      <c r="I150" s="38">
        <v>93</v>
      </c>
    </row>
    <row r="151" spans="1:9">
      <c r="A151" s="42" t="s">
        <v>226</v>
      </c>
      <c r="B151" s="45" t="s">
        <v>257</v>
      </c>
      <c r="C151" s="42">
        <v>5</v>
      </c>
      <c r="D151" s="46" t="s">
        <v>906</v>
      </c>
      <c r="E151" s="44" t="s">
        <v>302</v>
      </c>
      <c r="F151" s="40">
        <v>46</v>
      </c>
      <c r="G151" s="40" t="s">
        <v>877</v>
      </c>
      <c r="H151" s="40" t="str">
        <f t="shared" si="3"/>
        <v>_</v>
      </c>
      <c r="I151" s="38">
        <v>94</v>
      </c>
    </row>
    <row r="152" spans="1:9">
      <c r="A152" s="42" t="s">
        <v>226</v>
      </c>
      <c r="B152" s="45" t="s">
        <v>257</v>
      </c>
      <c r="C152" s="42">
        <v>5</v>
      </c>
      <c r="D152" s="46" t="s">
        <v>907</v>
      </c>
      <c r="E152" s="44" t="s">
        <v>302</v>
      </c>
      <c r="F152" s="40">
        <v>48</v>
      </c>
      <c r="G152" s="40" t="s">
        <v>877</v>
      </c>
      <c r="H152" s="40" t="str">
        <f t="shared" si="3"/>
        <v>_</v>
      </c>
      <c r="I152" s="38">
        <v>95</v>
      </c>
    </row>
    <row r="153" spans="1:9">
      <c r="A153" s="42" t="s">
        <v>226</v>
      </c>
      <c r="B153" s="45" t="s">
        <v>257</v>
      </c>
      <c r="C153" s="42">
        <v>5</v>
      </c>
      <c r="D153" s="46" t="s">
        <v>908</v>
      </c>
      <c r="E153" s="44" t="s">
        <v>302</v>
      </c>
      <c r="F153" s="40">
        <v>54</v>
      </c>
      <c r="G153" s="40" t="s">
        <v>877</v>
      </c>
      <c r="H153" s="40" t="str">
        <f t="shared" si="3"/>
        <v>_</v>
      </c>
      <c r="I153" s="38">
        <v>96</v>
      </c>
    </row>
    <row r="154" spans="1:9">
      <c r="A154" s="42" t="s">
        <v>226</v>
      </c>
      <c r="B154" s="45" t="s">
        <v>257</v>
      </c>
      <c r="C154" s="42">
        <v>5</v>
      </c>
      <c r="D154" s="46" t="s">
        <v>264</v>
      </c>
      <c r="E154" s="46" t="s">
        <v>137</v>
      </c>
      <c r="F154" s="40">
        <v>14</v>
      </c>
      <c r="G154" s="40" t="s">
        <v>877</v>
      </c>
      <c r="H154" s="40" t="str">
        <f t="shared" si="3"/>
        <v>_</v>
      </c>
      <c r="I154" s="38">
        <v>97</v>
      </c>
    </row>
    <row r="155" spans="1:9">
      <c r="A155" s="42" t="s">
        <v>226</v>
      </c>
      <c r="B155" s="45" t="s">
        <v>257</v>
      </c>
      <c r="C155" s="42">
        <v>5</v>
      </c>
      <c r="D155" s="46" t="s">
        <v>262</v>
      </c>
      <c r="E155" s="46" t="s">
        <v>137</v>
      </c>
      <c r="F155" s="40">
        <v>48</v>
      </c>
      <c r="G155" s="40" t="s">
        <v>877</v>
      </c>
      <c r="H155" s="40" t="str">
        <f t="shared" si="3"/>
        <v>_</v>
      </c>
      <c r="I155" s="38">
        <v>98</v>
      </c>
    </row>
    <row r="156" spans="1:9">
      <c r="A156" s="42" t="s">
        <v>226</v>
      </c>
      <c r="B156" s="45" t="s">
        <v>257</v>
      </c>
      <c r="C156" s="42">
        <v>5</v>
      </c>
      <c r="D156" s="43" t="s">
        <v>260</v>
      </c>
      <c r="E156" s="44" t="s">
        <v>137</v>
      </c>
      <c r="F156" s="41">
        <v>57</v>
      </c>
      <c r="G156" s="41" t="s">
        <v>877</v>
      </c>
      <c r="H156" s="40" t="str">
        <f t="shared" si="3"/>
        <v>_</v>
      </c>
      <c r="I156" s="38">
        <v>99</v>
      </c>
    </row>
    <row r="157" spans="1:9">
      <c r="A157" s="42" t="s">
        <v>226</v>
      </c>
      <c r="B157" s="45" t="s">
        <v>257</v>
      </c>
      <c r="C157" s="40">
        <v>5</v>
      </c>
      <c r="D157" s="46" t="s">
        <v>258</v>
      </c>
      <c r="E157" s="46" t="s">
        <v>137</v>
      </c>
      <c r="F157" s="40">
        <v>69</v>
      </c>
      <c r="G157" s="40" t="s">
        <v>258</v>
      </c>
      <c r="H157" s="40" t="str">
        <f t="shared" si="3"/>
        <v>_</v>
      </c>
      <c r="I157" s="38">
        <v>100</v>
      </c>
    </row>
    <row r="158" spans="1:9">
      <c r="A158" s="42" t="s">
        <v>226</v>
      </c>
      <c r="B158" s="45" t="s">
        <v>257</v>
      </c>
      <c r="C158" s="42">
        <v>5</v>
      </c>
      <c r="D158" s="46" t="s">
        <v>255</v>
      </c>
      <c r="E158" s="46" t="s">
        <v>137</v>
      </c>
      <c r="F158" s="40">
        <v>76</v>
      </c>
      <c r="G158" s="40" t="s">
        <v>877</v>
      </c>
      <c r="H158" s="40" t="str">
        <f t="shared" si="3"/>
        <v>_</v>
      </c>
      <c r="I158" s="38">
        <v>101</v>
      </c>
    </row>
    <row r="159" spans="1:9">
      <c r="A159" s="42" t="s">
        <v>226</v>
      </c>
      <c r="B159" s="45" t="s">
        <v>248</v>
      </c>
      <c r="C159" s="40">
        <v>6</v>
      </c>
      <c r="D159" s="46" t="s">
        <v>693</v>
      </c>
      <c r="E159" s="38" t="s">
        <v>590</v>
      </c>
      <c r="F159" s="40">
        <v>80</v>
      </c>
      <c r="G159" s="40" t="s">
        <v>877</v>
      </c>
      <c r="H159" s="40" t="str">
        <f t="shared" si="3"/>
        <v>_</v>
      </c>
      <c r="I159" s="38">
        <v>306</v>
      </c>
    </row>
    <row r="160" spans="1:9">
      <c r="A160" s="42" t="s">
        <v>226</v>
      </c>
      <c r="B160" s="45" t="s">
        <v>248</v>
      </c>
      <c r="C160" s="40">
        <v>6</v>
      </c>
      <c r="D160" s="46" t="s">
        <v>691</v>
      </c>
      <c r="E160" s="38" t="s">
        <v>590</v>
      </c>
      <c r="F160" s="40">
        <v>86</v>
      </c>
      <c r="G160" s="40" t="s">
        <v>877</v>
      </c>
      <c r="H160" s="40" t="str">
        <f t="shared" si="3"/>
        <v>_</v>
      </c>
      <c r="I160" s="38">
        <v>307</v>
      </c>
    </row>
    <row r="161" spans="1:10">
      <c r="A161" s="42" t="s">
        <v>226</v>
      </c>
      <c r="B161" s="45" t="s">
        <v>248</v>
      </c>
      <c r="C161" s="40">
        <v>6</v>
      </c>
      <c r="D161" s="46" t="s">
        <v>689</v>
      </c>
      <c r="E161" s="38" t="s">
        <v>590</v>
      </c>
      <c r="F161" s="40">
        <v>88</v>
      </c>
      <c r="G161" s="40" t="s">
        <v>877</v>
      </c>
      <c r="H161" s="40" t="str">
        <f t="shared" si="3"/>
        <v>_</v>
      </c>
      <c r="I161" s="38">
        <v>308</v>
      </c>
    </row>
    <row r="162" spans="1:10">
      <c r="A162" s="42" t="s">
        <v>226</v>
      </c>
      <c r="B162" s="45" t="s">
        <v>248</v>
      </c>
      <c r="C162" s="40">
        <v>6</v>
      </c>
      <c r="D162" s="46" t="s">
        <v>687</v>
      </c>
      <c r="E162" s="38" t="s">
        <v>590</v>
      </c>
      <c r="F162" s="40">
        <v>89</v>
      </c>
      <c r="G162" s="40" t="s">
        <v>877</v>
      </c>
      <c r="H162" s="40" t="str">
        <f t="shared" si="3"/>
        <v>_</v>
      </c>
      <c r="I162" s="38">
        <v>309</v>
      </c>
    </row>
    <row r="163" spans="1:10">
      <c r="A163" s="42" t="s">
        <v>226</v>
      </c>
      <c r="B163" s="45" t="s">
        <v>248</v>
      </c>
      <c r="C163" s="40">
        <v>6</v>
      </c>
      <c r="D163" s="46" t="s">
        <v>685</v>
      </c>
      <c r="E163" s="38" t="s">
        <v>590</v>
      </c>
      <c r="F163" s="40">
        <v>99</v>
      </c>
      <c r="G163" s="40" t="s">
        <v>877</v>
      </c>
      <c r="H163" s="40" t="str">
        <f t="shared" si="3"/>
        <v>_</v>
      </c>
      <c r="I163" s="38">
        <v>310</v>
      </c>
    </row>
    <row r="164" spans="1:10">
      <c r="A164" s="42" t="s">
        <v>226</v>
      </c>
      <c r="B164" s="45" t="s">
        <v>248</v>
      </c>
      <c r="C164" s="40">
        <v>6</v>
      </c>
      <c r="D164" s="46" t="s">
        <v>546</v>
      </c>
      <c r="E164" s="44" t="s">
        <v>446</v>
      </c>
      <c r="F164" s="40">
        <v>52</v>
      </c>
      <c r="G164" s="40" t="s">
        <v>877</v>
      </c>
      <c r="H164" s="40" t="str">
        <f t="shared" si="3"/>
        <v>_</v>
      </c>
      <c r="I164" s="38">
        <v>311</v>
      </c>
    </row>
    <row r="165" spans="1:10">
      <c r="A165" s="42" t="s">
        <v>226</v>
      </c>
      <c r="B165" s="45" t="s">
        <v>248</v>
      </c>
      <c r="C165" s="40">
        <v>6</v>
      </c>
      <c r="D165" s="46" t="s">
        <v>544</v>
      </c>
      <c r="E165" s="44" t="s">
        <v>446</v>
      </c>
      <c r="F165" s="40">
        <v>59</v>
      </c>
      <c r="G165" s="40" t="s">
        <v>877</v>
      </c>
      <c r="H165" s="40" t="str">
        <f t="shared" si="3"/>
        <v>_</v>
      </c>
      <c r="I165" s="38">
        <v>312</v>
      </c>
    </row>
    <row r="166" spans="1:10">
      <c r="A166" s="42" t="s">
        <v>226</v>
      </c>
      <c r="B166" s="45" t="s">
        <v>248</v>
      </c>
      <c r="C166" s="40">
        <v>6</v>
      </c>
      <c r="D166" s="46" t="s">
        <v>542</v>
      </c>
      <c r="E166" s="44" t="s">
        <v>446</v>
      </c>
      <c r="F166" s="40">
        <v>74</v>
      </c>
      <c r="G166" s="40" t="s">
        <v>877</v>
      </c>
      <c r="H166" s="40" t="str">
        <f t="shared" si="3"/>
        <v>_</v>
      </c>
      <c r="I166" s="38">
        <v>313</v>
      </c>
    </row>
    <row r="167" spans="1:10">
      <c r="A167" s="42" t="s">
        <v>226</v>
      </c>
      <c r="B167" s="45" t="s">
        <v>248</v>
      </c>
      <c r="C167" s="40">
        <v>6</v>
      </c>
      <c r="D167" s="46" t="s">
        <v>909</v>
      </c>
      <c r="E167" s="44" t="s">
        <v>446</v>
      </c>
      <c r="F167" s="40">
        <v>78</v>
      </c>
      <c r="G167" s="40" t="s">
        <v>910</v>
      </c>
      <c r="H167" s="40" t="str">
        <f t="shared" si="3"/>
        <v>_</v>
      </c>
      <c r="I167" s="38">
        <v>314</v>
      </c>
      <c r="J167" s="38" t="s">
        <v>911</v>
      </c>
    </row>
    <row r="168" spans="1:10">
      <c r="A168" s="42" t="s">
        <v>226</v>
      </c>
      <c r="B168" s="45" t="s">
        <v>248</v>
      </c>
      <c r="C168" s="40">
        <v>6</v>
      </c>
      <c r="D168" s="46" t="s">
        <v>540</v>
      </c>
      <c r="E168" s="44" t="s">
        <v>446</v>
      </c>
      <c r="F168" s="40">
        <v>86</v>
      </c>
      <c r="G168" s="40" t="s">
        <v>877</v>
      </c>
      <c r="H168" s="40" t="str">
        <f t="shared" si="3"/>
        <v>_</v>
      </c>
      <c r="I168" s="38">
        <v>315</v>
      </c>
    </row>
    <row r="169" spans="1:10">
      <c r="A169" s="42" t="s">
        <v>226</v>
      </c>
      <c r="B169" s="45" t="s">
        <v>248</v>
      </c>
      <c r="C169" s="40">
        <v>6</v>
      </c>
      <c r="D169" s="46" t="s">
        <v>912</v>
      </c>
      <c r="E169" s="44" t="s">
        <v>302</v>
      </c>
      <c r="F169" s="40">
        <v>3</v>
      </c>
      <c r="G169" s="40" t="s">
        <v>910</v>
      </c>
      <c r="H169" s="40" t="str">
        <f t="shared" si="3"/>
        <v>_</v>
      </c>
      <c r="I169" s="38">
        <v>316</v>
      </c>
      <c r="J169" s="38" t="s">
        <v>911</v>
      </c>
    </row>
    <row r="170" spans="1:10">
      <c r="A170" s="42" t="s">
        <v>226</v>
      </c>
      <c r="B170" s="45" t="s">
        <v>248</v>
      </c>
      <c r="C170" s="40">
        <v>6</v>
      </c>
      <c r="D170" s="46" t="s">
        <v>913</v>
      </c>
      <c r="E170" s="44" t="s">
        <v>302</v>
      </c>
      <c r="F170" s="40">
        <v>50</v>
      </c>
      <c r="G170" s="40" t="s">
        <v>877</v>
      </c>
      <c r="H170" s="40" t="str">
        <f t="shared" si="3"/>
        <v>_</v>
      </c>
      <c r="I170" s="38">
        <v>317</v>
      </c>
    </row>
    <row r="171" spans="1:10">
      <c r="A171" s="42" t="s">
        <v>226</v>
      </c>
      <c r="B171" s="45" t="s">
        <v>248</v>
      </c>
      <c r="C171" s="40">
        <v>6</v>
      </c>
      <c r="D171" s="46" t="s">
        <v>914</v>
      </c>
      <c r="E171" s="44" t="s">
        <v>302</v>
      </c>
      <c r="F171" s="40">
        <v>72</v>
      </c>
      <c r="G171" s="40" t="s">
        <v>877</v>
      </c>
      <c r="H171" s="40" t="str">
        <f t="shared" si="3"/>
        <v>_</v>
      </c>
      <c r="I171" s="38">
        <v>318</v>
      </c>
    </row>
    <row r="172" spans="1:10">
      <c r="A172" s="42" t="s">
        <v>226</v>
      </c>
      <c r="B172" s="45" t="s">
        <v>248</v>
      </c>
      <c r="C172" s="40">
        <v>6</v>
      </c>
      <c r="D172" s="46" t="s">
        <v>915</v>
      </c>
      <c r="E172" s="44" t="s">
        <v>302</v>
      </c>
      <c r="F172" s="40">
        <v>75</v>
      </c>
      <c r="G172" s="40" t="s">
        <v>877</v>
      </c>
      <c r="H172" s="40" t="str">
        <f t="shared" si="3"/>
        <v>_</v>
      </c>
      <c r="I172" s="38">
        <v>319</v>
      </c>
    </row>
    <row r="173" spans="1:10">
      <c r="A173" s="42" t="s">
        <v>226</v>
      </c>
      <c r="B173" s="45" t="s">
        <v>248</v>
      </c>
      <c r="C173" s="40">
        <v>6</v>
      </c>
      <c r="D173" s="46" t="s">
        <v>916</v>
      </c>
      <c r="E173" s="44" t="s">
        <v>302</v>
      </c>
      <c r="F173" s="40">
        <v>76</v>
      </c>
      <c r="G173" s="40" t="s">
        <v>877</v>
      </c>
      <c r="H173" s="40" t="str">
        <f t="shared" si="3"/>
        <v>_</v>
      </c>
      <c r="I173" s="38">
        <v>320</v>
      </c>
    </row>
    <row r="174" spans="1:10">
      <c r="A174" s="42" t="s">
        <v>226</v>
      </c>
      <c r="B174" s="45" t="s">
        <v>248</v>
      </c>
      <c r="C174" s="40">
        <v>6</v>
      </c>
      <c r="D174" s="46" t="s">
        <v>253</v>
      </c>
      <c r="E174" s="46" t="s">
        <v>137</v>
      </c>
      <c r="F174" s="40">
        <v>61</v>
      </c>
      <c r="G174" s="40" t="s">
        <v>877</v>
      </c>
      <c r="H174" s="40" t="str">
        <f t="shared" si="3"/>
        <v>_</v>
      </c>
      <c r="I174" s="38">
        <v>321</v>
      </c>
    </row>
    <row r="175" spans="1:10">
      <c r="A175" s="42" t="s">
        <v>226</v>
      </c>
      <c r="B175" s="45" t="s">
        <v>248</v>
      </c>
      <c r="C175" s="40">
        <v>6</v>
      </c>
      <c r="D175" s="46" t="s">
        <v>251</v>
      </c>
      <c r="E175" s="46" t="s">
        <v>137</v>
      </c>
      <c r="F175" s="40">
        <v>68</v>
      </c>
      <c r="G175" s="40" t="s">
        <v>251</v>
      </c>
      <c r="H175" s="40" t="str">
        <f t="shared" si="3"/>
        <v>_</v>
      </c>
      <c r="I175" s="38">
        <v>103</v>
      </c>
    </row>
    <row r="176" spans="1:10">
      <c r="A176" s="42" t="s">
        <v>226</v>
      </c>
      <c r="B176" s="45" t="s">
        <v>248</v>
      </c>
      <c r="C176" s="40">
        <v>6</v>
      </c>
      <c r="D176" s="46" t="s">
        <v>249</v>
      </c>
      <c r="E176" s="46" t="s">
        <v>137</v>
      </c>
      <c r="F176" s="40">
        <v>84</v>
      </c>
      <c r="G176" s="40" t="s">
        <v>877</v>
      </c>
      <c r="H176" s="40" t="str">
        <f t="shared" si="3"/>
        <v>_</v>
      </c>
      <c r="I176" s="38">
        <v>322</v>
      </c>
    </row>
    <row r="177" spans="1:10">
      <c r="A177" s="42" t="s">
        <v>226</v>
      </c>
      <c r="B177" s="45" t="s">
        <v>248</v>
      </c>
      <c r="C177" s="40">
        <v>6</v>
      </c>
      <c r="D177" s="46" t="s">
        <v>246</v>
      </c>
      <c r="E177" s="46" t="s">
        <v>137</v>
      </c>
      <c r="F177" s="40">
        <v>94</v>
      </c>
      <c r="G177" s="40" t="s">
        <v>877</v>
      </c>
      <c r="H177" s="40" t="str">
        <f t="shared" si="3"/>
        <v>_</v>
      </c>
      <c r="I177" s="38">
        <v>323</v>
      </c>
    </row>
    <row r="178" spans="1:10">
      <c r="A178" s="42" t="s">
        <v>226</v>
      </c>
      <c r="B178" s="45" t="s">
        <v>248</v>
      </c>
      <c r="C178" s="40">
        <v>6</v>
      </c>
      <c r="D178" s="46" t="s">
        <v>917</v>
      </c>
      <c r="E178" s="46" t="s">
        <v>137</v>
      </c>
      <c r="F178" s="40">
        <v>96</v>
      </c>
      <c r="G178" s="40" t="s">
        <v>910</v>
      </c>
      <c r="H178" s="40" t="str">
        <f t="shared" si="3"/>
        <v>_</v>
      </c>
      <c r="I178" s="38">
        <v>324</v>
      </c>
      <c r="J178" s="38" t="s">
        <v>911</v>
      </c>
    </row>
    <row r="179" spans="1:10">
      <c r="A179" s="42" t="s">
        <v>226</v>
      </c>
      <c r="B179" s="45" t="s">
        <v>237</v>
      </c>
      <c r="C179" s="40">
        <v>7</v>
      </c>
      <c r="D179" s="46" t="s">
        <v>683</v>
      </c>
      <c r="E179" s="38" t="s">
        <v>590</v>
      </c>
      <c r="F179" s="40">
        <v>62</v>
      </c>
      <c r="G179" s="40" t="s">
        <v>877</v>
      </c>
      <c r="H179" s="40" t="str">
        <f t="shared" si="3"/>
        <v>_</v>
      </c>
      <c r="I179" s="38">
        <v>104</v>
      </c>
    </row>
    <row r="180" spans="1:10">
      <c r="A180" s="42" t="s">
        <v>226</v>
      </c>
      <c r="B180" s="45" t="s">
        <v>237</v>
      </c>
      <c r="C180" s="40">
        <v>7</v>
      </c>
      <c r="D180" s="46" t="s">
        <v>681</v>
      </c>
      <c r="E180" s="38" t="s">
        <v>590</v>
      </c>
      <c r="F180" s="40">
        <v>64</v>
      </c>
      <c r="G180" s="40" t="s">
        <v>877</v>
      </c>
      <c r="H180" s="40" t="str">
        <f t="shared" si="3"/>
        <v>_</v>
      </c>
      <c r="I180" s="38">
        <v>105</v>
      </c>
    </row>
    <row r="181" spans="1:10">
      <c r="A181" s="42" t="s">
        <v>226</v>
      </c>
      <c r="B181" s="45" t="s">
        <v>237</v>
      </c>
      <c r="C181" s="40">
        <v>7</v>
      </c>
      <c r="D181" s="46" t="s">
        <v>679</v>
      </c>
      <c r="E181" s="38" t="s">
        <v>590</v>
      </c>
      <c r="F181" s="40">
        <v>65</v>
      </c>
      <c r="G181" s="40" t="s">
        <v>877</v>
      </c>
      <c r="H181" s="40" t="str">
        <f t="shared" si="3"/>
        <v>_</v>
      </c>
      <c r="I181" s="38">
        <v>106</v>
      </c>
    </row>
    <row r="182" spans="1:10">
      <c r="A182" s="42" t="s">
        <v>226</v>
      </c>
      <c r="B182" s="41" t="s">
        <v>918</v>
      </c>
      <c r="C182" s="41">
        <v>7</v>
      </c>
      <c r="D182" s="43" t="s">
        <v>677</v>
      </c>
      <c r="E182" s="44" t="s">
        <v>590</v>
      </c>
      <c r="F182" s="41">
        <v>68</v>
      </c>
      <c r="G182" s="41" t="s">
        <v>877</v>
      </c>
      <c r="H182" s="40" t="str">
        <f t="shared" si="3"/>
        <v>_</v>
      </c>
      <c r="I182" s="38">
        <v>107</v>
      </c>
    </row>
    <row r="183" spans="1:10">
      <c r="A183" s="42" t="s">
        <v>226</v>
      </c>
      <c r="B183" s="45" t="s">
        <v>237</v>
      </c>
      <c r="C183" s="40">
        <v>7</v>
      </c>
      <c r="D183" s="46" t="s">
        <v>675</v>
      </c>
      <c r="E183" s="38" t="s">
        <v>590</v>
      </c>
      <c r="F183" s="40">
        <v>73</v>
      </c>
      <c r="G183" s="40" t="s">
        <v>877</v>
      </c>
      <c r="H183" s="40" t="str">
        <f t="shared" si="3"/>
        <v>_</v>
      </c>
      <c r="I183" s="38">
        <v>108</v>
      </c>
    </row>
    <row r="184" spans="1:10">
      <c r="A184" s="42" t="s">
        <v>226</v>
      </c>
      <c r="B184" s="45" t="s">
        <v>237</v>
      </c>
      <c r="C184" s="40">
        <v>7</v>
      </c>
      <c r="D184" s="46" t="s">
        <v>532</v>
      </c>
      <c r="E184" s="44" t="s">
        <v>446</v>
      </c>
      <c r="F184" s="40">
        <v>5</v>
      </c>
      <c r="G184" s="40" t="s">
        <v>877</v>
      </c>
      <c r="H184" s="40" t="str">
        <f t="shared" si="3"/>
        <v>_</v>
      </c>
      <c r="I184" s="38">
        <v>109</v>
      </c>
    </row>
    <row r="185" spans="1:10">
      <c r="A185" s="42" t="s">
        <v>226</v>
      </c>
      <c r="B185" s="45" t="s">
        <v>237</v>
      </c>
      <c r="C185" s="40">
        <v>7</v>
      </c>
      <c r="D185" s="46" t="s">
        <v>538</v>
      </c>
      <c r="E185" s="44" t="s">
        <v>446</v>
      </c>
      <c r="F185" s="40">
        <v>26</v>
      </c>
      <c r="G185" s="40" t="s">
        <v>877</v>
      </c>
      <c r="H185" s="40" t="str">
        <f t="shared" si="3"/>
        <v>_</v>
      </c>
      <c r="I185" s="38">
        <v>110</v>
      </c>
    </row>
    <row r="186" spans="1:10">
      <c r="A186" s="42" t="s">
        <v>226</v>
      </c>
      <c r="B186" s="45" t="s">
        <v>237</v>
      </c>
      <c r="C186" s="40">
        <v>7</v>
      </c>
      <c r="D186" s="46" t="s">
        <v>536</v>
      </c>
      <c r="E186" s="44" t="s">
        <v>446</v>
      </c>
      <c r="F186" s="40">
        <v>42</v>
      </c>
      <c r="G186" s="40" t="s">
        <v>877</v>
      </c>
      <c r="H186" s="40" t="str">
        <f t="shared" si="3"/>
        <v>_</v>
      </c>
      <c r="I186" s="38">
        <v>111</v>
      </c>
    </row>
    <row r="187" spans="1:10">
      <c r="A187" s="42" t="s">
        <v>226</v>
      </c>
      <c r="B187" s="45" t="s">
        <v>237</v>
      </c>
      <c r="C187" s="40">
        <v>7</v>
      </c>
      <c r="D187" s="46" t="s">
        <v>534</v>
      </c>
      <c r="E187" s="44" t="s">
        <v>446</v>
      </c>
      <c r="F187" s="40">
        <v>47</v>
      </c>
      <c r="G187" s="40" t="s">
        <v>877</v>
      </c>
      <c r="H187" s="40" t="str">
        <f t="shared" si="3"/>
        <v>_</v>
      </c>
      <c r="I187" s="38">
        <v>112</v>
      </c>
    </row>
    <row r="188" spans="1:10">
      <c r="A188" s="42" t="s">
        <v>226</v>
      </c>
      <c r="B188" s="45" t="s">
        <v>237</v>
      </c>
      <c r="C188" s="40">
        <v>7</v>
      </c>
      <c r="D188" s="46" t="s">
        <v>530</v>
      </c>
      <c r="E188" s="44" t="s">
        <v>446</v>
      </c>
      <c r="F188" s="40">
        <v>66</v>
      </c>
      <c r="G188" s="40" t="s">
        <v>877</v>
      </c>
      <c r="H188" s="40" t="str">
        <f t="shared" si="3"/>
        <v>_</v>
      </c>
      <c r="I188" s="38">
        <v>113</v>
      </c>
    </row>
    <row r="189" spans="1:10">
      <c r="A189" s="42" t="s">
        <v>226</v>
      </c>
      <c r="B189" s="45" t="s">
        <v>237</v>
      </c>
      <c r="C189" s="40">
        <v>7</v>
      </c>
      <c r="D189" s="46" t="s">
        <v>396</v>
      </c>
      <c r="E189" s="44" t="s">
        <v>302</v>
      </c>
      <c r="F189" s="40">
        <v>28</v>
      </c>
      <c r="G189" s="40" t="s">
        <v>877</v>
      </c>
      <c r="H189" s="40" t="str">
        <f t="shared" si="3"/>
        <v>_</v>
      </c>
      <c r="I189" s="38">
        <v>114</v>
      </c>
    </row>
    <row r="190" spans="1:10">
      <c r="A190" s="42" t="s">
        <v>226</v>
      </c>
      <c r="B190" s="45" t="s">
        <v>237</v>
      </c>
      <c r="C190" s="40">
        <v>7</v>
      </c>
      <c r="D190" s="46" t="s">
        <v>919</v>
      </c>
      <c r="E190" s="44" t="s">
        <v>302</v>
      </c>
      <c r="F190" s="40">
        <v>85</v>
      </c>
      <c r="G190" s="40" t="s">
        <v>877</v>
      </c>
      <c r="H190" s="40" t="str">
        <f t="shared" si="3"/>
        <v>_</v>
      </c>
      <c r="I190" s="38">
        <v>115</v>
      </c>
    </row>
    <row r="191" spans="1:10">
      <c r="A191" s="42" t="s">
        <v>226</v>
      </c>
      <c r="B191" s="45" t="s">
        <v>237</v>
      </c>
      <c r="C191" s="40">
        <v>7</v>
      </c>
      <c r="D191" s="46" t="s">
        <v>920</v>
      </c>
      <c r="E191" s="44" t="s">
        <v>302</v>
      </c>
      <c r="F191" s="40">
        <v>87</v>
      </c>
      <c r="G191" s="40" t="s">
        <v>877</v>
      </c>
      <c r="H191" s="40" t="str">
        <f t="shared" si="3"/>
        <v>_</v>
      </c>
      <c r="I191" s="38">
        <v>116</v>
      </c>
    </row>
    <row r="192" spans="1:10">
      <c r="A192" s="42" t="s">
        <v>226</v>
      </c>
      <c r="B192" s="42" t="s">
        <v>237</v>
      </c>
      <c r="C192" s="41">
        <v>7</v>
      </c>
      <c r="D192" s="46" t="s">
        <v>921</v>
      </c>
      <c r="E192" s="44" t="s">
        <v>302</v>
      </c>
      <c r="F192" s="40">
        <v>89</v>
      </c>
      <c r="G192" s="40" t="s">
        <v>390</v>
      </c>
      <c r="H192" s="40" t="str">
        <f t="shared" si="3"/>
        <v>_</v>
      </c>
      <c r="I192" s="38">
        <v>117</v>
      </c>
    </row>
    <row r="193" spans="1:9">
      <c r="A193" s="42" t="s">
        <v>226</v>
      </c>
      <c r="B193" s="45" t="s">
        <v>237</v>
      </c>
      <c r="C193" s="40">
        <v>7</v>
      </c>
      <c r="D193" s="46" t="s">
        <v>922</v>
      </c>
      <c r="E193" s="44" t="s">
        <v>302</v>
      </c>
      <c r="F193" s="40">
        <v>94</v>
      </c>
      <c r="G193" s="40" t="s">
        <v>877</v>
      </c>
      <c r="H193" s="40" t="str">
        <f t="shared" si="3"/>
        <v>_</v>
      </c>
      <c r="I193" s="38">
        <v>118</v>
      </c>
    </row>
    <row r="194" spans="1:9">
      <c r="A194" s="42" t="s">
        <v>226</v>
      </c>
      <c r="B194" s="45" t="s">
        <v>237</v>
      </c>
      <c r="C194" s="40">
        <v>7</v>
      </c>
      <c r="D194" s="46" t="s">
        <v>244</v>
      </c>
      <c r="E194" s="46" t="s">
        <v>137</v>
      </c>
      <c r="F194" s="40">
        <v>49</v>
      </c>
      <c r="G194" s="40" t="s">
        <v>877</v>
      </c>
      <c r="H194" s="40" t="str">
        <f t="shared" si="3"/>
        <v>_</v>
      </c>
      <c r="I194" s="38">
        <v>119</v>
      </c>
    </row>
    <row r="195" spans="1:9">
      <c r="A195" s="42" t="s">
        <v>226</v>
      </c>
      <c r="B195" s="45" t="s">
        <v>237</v>
      </c>
      <c r="C195" s="40">
        <v>7</v>
      </c>
      <c r="D195" s="46" t="s">
        <v>242</v>
      </c>
      <c r="E195" s="46" t="s">
        <v>137</v>
      </c>
      <c r="F195" s="40">
        <v>56</v>
      </c>
      <c r="G195" s="40" t="s">
        <v>877</v>
      </c>
      <c r="H195" s="40" t="str">
        <f t="shared" si="3"/>
        <v>_</v>
      </c>
      <c r="I195" s="38">
        <v>120</v>
      </c>
    </row>
    <row r="196" spans="1:9">
      <c r="A196" s="42" t="s">
        <v>226</v>
      </c>
      <c r="B196" s="45" t="s">
        <v>237</v>
      </c>
      <c r="C196" s="40">
        <v>7</v>
      </c>
      <c r="D196" s="46" t="s">
        <v>240</v>
      </c>
      <c r="E196" s="46" t="s">
        <v>137</v>
      </c>
      <c r="F196" s="40">
        <v>72</v>
      </c>
      <c r="G196" s="40" t="s">
        <v>877</v>
      </c>
      <c r="H196" s="40" t="str">
        <f t="shared" si="3"/>
        <v>_</v>
      </c>
      <c r="I196" s="38">
        <v>121</v>
      </c>
    </row>
    <row r="197" spans="1:9">
      <c r="A197" s="42" t="s">
        <v>226</v>
      </c>
      <c r="B197" s="45" t="s">
        <v>237</v>
      </c>
      <c r="C197" s="40">
        <v>7</v>
      </c>
      <c r="D197" s="46" t="s">
        <v>238</v>
      </c>
      <c r="E197" s="46" t="s">
        <v>137</v>
      </c>
      <c r="F197" s="40">
        <v>93</v>
      </c>
      <c r="G197" s="40" t="s">
        <v>877</v>
      </c>
      <c r="H197" s="40" t="str">
        <f t="shared" si="3"/>
        <v>_</v>
      </c>
      <c r="I197" s="38">
        <v>122</v>
      </c>
    </row>
    <row r="198" spans="1:9">
      <c r="A198" s="42" t="s">
        <v>226</v>
      </c>
      <c r="B198" s="45" t="s">
        <v>237</v>
      </c>
      <c r="C198" s="40">
        <v>7</v>
      </c>
      <c r="D198" s="46" t="s">
        <v>235</v>
      </c>
      <c r="E198" s="46" t="s">
        <v>137</v>
      </c>
      <c r="F198" s="40">
        <v>95</v>
      </c>
      <c r="G198" s="40" t="s">
        <v>877</v>
      </c>
      <c r="H198" s="40" t="str">
        <f t="shared" si="3"/>
        <v>_</v>
      </c>
      <c r="I198" s="38">
        <v>123</v>
      </c>
    </row>
    <row r="199" spans="1:9">
      <c r="A199" s="42" t="s">
        <v>226</v>
      </c>
      <c r="B199" s="45" t="s">
        <v>225</v>
      </c>
      <c r="C199" s="40">
        <v>8</v>
      </c>
      <c r="D199" s="46" t="s">
        <v>673</v>
      </c>
      <c r="E199" s="38" t="s">
        <v>590</v>
      </c>
      <c r="F199" s="40">
        <v>67</v>
      </c>
      <c r="G199" s="40" t="s">
        <v>877</v>
      </c>
      <c r="H199" s="40" t="str">
        <f t="shared" si="3"/>
        <v>_</v>
      </c>
      <c r="I199" s="38">
        <v>124</v>
      </c>
    </row>
    <row r="200" spans="1:9">
      <c r="A200" s="42" t="s">
        <v>226</v>
      </c>
      <c r="B200" s="45" t="s">
        <v>225</v>
      </c>
      <c r="C200" s="40">
        <v>8</v>
      </c>
      <c r="D200" s="46" t="s">
        <v>671</v>
      </c>
      <c r="E200" s="38" t="s">
        <v>590</v>
      </c>
      <c r="F200" s="40">
        <v>71</v>
      </c>
      <c r="G200" s="40" t="s">
        <v>877</v>
      </c>
      <c r="H200" s="40" t="str">
        <f t="shared" si="3"/>
        <v>_</v>
      </c>
      <c r="I200" s="38">
        <v>125</v>
      </c>
    </row>
    <row r="201" spans="1:9">
      <c r="A201" s="42" t="s">
        <v>226</v>
      </c>
      <c r="B201" s="45" t="s">
        <v>225</v>
      </c>
      <c r="C201" s="40">
        <v>8</v>
      </c>
      <c r="D201" s="46" t="s">
        <v>669</v>
      </c>
      <c r="E201" s="38" t="s">
        <v>590</v>
      </c>
      <c r="F201" s="40">
        <v>79</v>
      </c>
      <c r="G201" s="40" t="s">
        <v>877</v>
      </c>
      <c r="H201" s="40" t="str">
        <f t="shared" si="3"/>
        <v>_</v>
      </c>
      <c r="I201" s="38">
        <v>126</v>
      </c>
    </row>
    <row r="202" spans="1:9">
      <c r="A202" s="42" t="s">
        <v>226</v>
      </c>
      <c r="B202" s="45" t="s">
        <v>225</v>
      </c>
      <c r="C202" s="40">
        <v>8</v>
      </c>
      <c r="D202" s="46" t="s">
        <v>667</v>
      </c>
      <c r="E202" s="38" t="s">
        <v>590</v>
      </c>
      <c r="F202" s="40">
        <v>81</v>
      </c>
      <c r="G202" s="40" t="s">
        <v>877</v>
      </c>
      <c r="H202" s="40" t="str">
        <f t="shared" si="3"/>
        <v>_</v>
      </c>
      <c r="I202" s="38">
        <v>127</v>
      </c>
    </row>
    <row r="203" spans="1:9">
      <c r="A203" s="42" t="s">
        <v>226</v>
      </c>
      <c r="B203" s="45" t="s">
        <v>225</v>
      </c>
      <c r="C203" s="40">
        <v>8</v>
      </c>
      <c r="D203" s="46" t="s">
        <v>665</v>
      </c>
      <c r="E203" s="38" t="s">
        <v>590</v>
      </c>
      <c r="F203" s="40">
        <v>84</v>
      </c>
      <c r="G203" s="40" t="s">
        <v>877</v>
      </c>
      <c r="H203" s="40" t="str">
        <f t="shared" ref="H203:H266" si="4">IF(F203=F204, 999999, "_")</f>
        <v>_</v>
      </c>
      <c r="I203" s="38">
        <v>128</v>
      </c>
    </row>
    <row r="204" spans="1:9">
      <c r="A204" s="42" t="s">
        <v>226</v>
      </c>
      <c r="B204" s="45" t="s">
        <v>225</v>
      </c>
      <c r="C204" s="40">
        <v>8</v>
      </c>
      <c r="D204" s="46" t="s">
        <v>528</v>
      </c>
      <c r="E204" s="44" t="s">
        <v>446</v>
      </c>
      <c r="F204" s="40">
        <v>25</v>
      </c>
      <c r="G204" s="40" t="s">
        <v>877</v>
      </c>
      <c r="H204" s="40" t="str">
        <f t="shared" si="4"/>
        <v>_</v>
      </c>
      <c r="I204" s="38">
        <v>129</v>
      </c>
    </row>
    <row r="205" spans="1:9">
      <c r="A205" s="42" t="s">
        <v>226</v>
      </c>
      <c r="B205" s="45" t="s">
        <v>225</v>
      </c>
      <c r="C205" s="40">
        <v>8</v>
      </c>
      <c r="D205" s="46" t="s">
        <v>526</v>
      </c>
      <c r="E205" s="44" t="s">
        <v>446</v>
      </c>
      <c r="F205" s="40">
        <v>28</v>
      </c>
      <c r="G205" s="40" t="s">
        <v>877</v>
      </c>
      <c r="H205" s="40" t="str">
        <f t="shared" si="4"/>
        <v>_</v>
      </c>
      <c r="I205" s="38">
        <v>130</v>
      </c>
    </row>
    <row r="206" spans="1:9">
      <c r="A206" s="42" t="s">
        <v>226</v>
      </c>
      <c r="B206" s="45" t="s">
        <v>225</v>
      </c>
      <c r="C206" s="40">
        <v>8</v>
      </c>
      <c r="D206" s="46" t="s">
        <v>524</v>
      </c>
      <c r="E206" s="44" t="s">
        <v>446</v>
      </c>
      <c r="F206" s="40">
        <v>62</v>
      </c>
      <c r="G206" s="40" t="s">
        <v>877</v>
      </c>
      <c r="H206" s="40" t="str">
        <f t="shared" si="4"/>
        <v>_</v>
      </c>
      <c r="I206" s="38">
        <v>131</v>
      </c>
    </row>
    <row r="207" spans="1:9">
      <c r="A207" s="42" t="s">
        <v>226</v>
      </c>
      <c r="B207" s="45" t="s">
        <v>225</v>
      </c>
      <c r="C207" s="40">
        <v>8</v>
      </c>
      <c r="D207" s="46" t="s">
        <v>522</v>
      </c>
      <c r="E207" s="44" t="s">
        <v>446</v>
      </c>
      <c r="F207" s="40">
        <v>81</v>
      </c>
      <c r="G207" s="40" t="s">
        <v>877</v>
      </c>
      <c r="H207" s="40" t="str">
        <f t="shared" si="4"/>
        <v>_</v>
      </c>
      <c r="I207" s="38">
        <v>132</v>
      </c>
    </row>
    <row r="208" spans="1:9">
      <c r="A208" s="42" t="s">
        <v>226</v>
      </c>
      <c r="B208" s="45" t="s">
        <v>225</v>
      </c>
      <c r="C208" s="40">
        <v>8</v>
      </c>
      <c r="D208" s="46" t="s">
        <v>520</v>
      </c>
      <c r="E208" s="44" t="s">
        <v>446</v>
      </c>
      <c r="F208" s="40">
        <v>84</v>
      </c>
      <c r="G208" s="40" t="s">
        <v>877</v>
      </c>
      <c r="H208" s="40" t="str">
        <f t="shared" si="4"/>
        <v>_</v>
      </c>
      <c r="I208" s="38">
        <v>133</v>
      </c>
    </row>
    <row r="209" spans="1:9">
      <c r="A209" s="42" t="s">
        <v>226</v>
      </c>
      <c r="B209" s="45" t="s">
        <v>225</v>
      </c>
      <c r="C209" s="40">
        <v>8</v>
      </c>
      <c r="D209" s="46" t="s">
        <v>386</v>
      </c>
      <c r="E209" s="44" t="s">
        <v>302</v>
      </c>
      <c r="F209" s="40">
        <v>1</v>
      </c>
      <c r="G209" s="40" t="s">
        <v>877</v>
      </c>
      <c r="H209" s="40" t="str">
        <f t="shared" si="4"/>
        <v>_</v>
      </c>
      <c r="I209" s="38">
        <v>134</v>
      </c>
    </row>
    <row r="210" spans="1:9">
      <c r="A210" s="42" t="s">
        <v>226</v>
      </c>
      <c r="B210" s="45" t="s">
        <v>225</v>
      </c>
      <c r="C210" s="40">
        <v>8</v>
      </c>
      <c r="D210" s="46" t="s">
        <v>378</v>
      </c>
      <c r="E210" s="44" t="s">
        <v>302</v>
      </c>
      <c r="F210" s="40">
        <v>8</v>
      </c>
      <c r="G210" s="40" t="s">
        <v>877</v>
      </c>
      <c r="H210" s="40" t="str">
        <f t="shared" si="4"/>
        <v>_</v>
      </c>
      <c r="I210" s="38">
        <v>135</v>
      </c>
    </row>
    <row r="211" spans="1:9">
      <c r="A211" s="42" t="s">
        <v>226</v>
      </c>
      <c r="B211" s="45" t="s">
        <v>225</v>
      </c>
      <c r="C211" s="40">
        <v>8</v>
      </c>
      <c r="D211" s="46" t="s">
        <v>384</v>
      </c>
      <c r="E211" s="44" t="s">
        <v>302</v>
      </c>
      <c r="F211" s="40">
        <v>37</v>
      </c>
      <c r="G211" s="40" t="s">
        <v>877</v>
      </c>
      <c r="H211" s="40" t="str">
        <f t="shared" si="4"/>
        <v>_</v>
      </c>
      <c r="I211" s="38">
        <v>136</v>
      </c>
    </row>
    <row r="212" spans="1:9">
      <c r="A212" s="42" t="s">
        <v>226</v>
      </c>
      <c r="B212" s="45" t="s">
        <v>225</v>
      </c>
      <c r="C212" s="40">
        <v>8</v>
      </c>
      <c r="D212" s="46" t="s">
        <v>923</v>
      </c>
      <c r="E212" s="44" t="s">
        <v>302</v>
      </c>
      <c r="F212" s="40">
        <v>43</v>
      </c>
      <c r="G212" s="40" t="s">
        <v>877</v>
      </c>
      <c r="H212" s="40" t="str">
        <f t="shared" si="4"/>
        <v>_</v>
      </c>
      <c r="I212" s="38">
        <v>137</v>
      </c>
    </row>
    <row r="213" spans="1:9">
      <c r="A213" s="42" t="s">
        <v>226</v>
      </c>
      <c r="B213" s="45" t="s">
        <v>225</v>
      </c>
      <c r="C213" s="40">
        <v>8</v>
      </c>
      <c r="D213" s="46" t="s">
        <v>924</v>
      </c>
      <c r="E213" s="44" t="s">
        <v>302</v>
      </c>
      <c r="F213" s="40">
        <v>52</v>
      </c>
      <c r="G213" s="40" t="s">
        <v>877</v>
      </c>
      <c r="H213" s="40" t="str">
        <f t="shared" si="4"/>
        <v>_</v>
      </c>
      <c r="I213" s="38">
        <v>138</v>
      </c>
    </row>
    <row r="214" spans="1:9">
      <c r="A214" s="42" t="s">
        <v>226</v>
      </c>
      <c r="B214" s="45" t="s">
        <v>225</v>
      </c>
      <c r="C214" s="40">
        <v>8</v>
      </c>
      <c r="D214" s="46" t="s">
        <v>233</v>
      </c>
      <c r="E214" s="46" t="s">
        <v>137</v>
      </c>
      <c r="F214" s="40">
        <v>66</v>
      </c>
      <c r="G214" s="40" t="s">
        <v>877</v>
      </c>
      <c r="H214" s="40" t="str">
        <f t="shared" si="4"/>
        <v>_</v>
      </c>
      <c r="I214" s="38">
        <v>139</v>
      </c>
    </row>
    <row r="215" spans="1:9">
      <c r="A215" s="42" t="s">
        <v>226</v>
      </c>
      <c r="B215" s="45" t="s">
        <v>225</v>
      </c>
      <c r="C215" s="40">
        <v>8</v>
      </c>
      <c r="D215" s="46" t="s">
        <v>231</v>
      </c>
      <c r="E215" s="46" t="s">
        <v>137</v>
      </c>
      <c r="F215" s="40">
        <v>77</v>
      </c>
      <c r="G215" s="40" t="s">
        <v>877</v>
      </c>
      <c r="H215" s="40" t="str">
        <f t="shared" si="4"/>
        <v>_</v>
      </c>
      <c r="I215" s="38">
        <v>140</v>
      </c>
    </row>
    <row r="216" spans="1:9">
      <c r="A216" s="42" t="s">
        <v>226</v>
      </c>
      <c r="B216" s="45" t="s">
        <v>225</v>
      </c>
      <c r="C216" s="40">
        <v>8</v>
      </c>
      <c r="D216" s="46" t="s">
        <v>229</v>
      </c>
      <c r="E216" s="46" t="s">
        <v>137</v>
      </c>
      <c r="F216" s="40">
        <v>97</v>
      </c>
      <c r="G216" s="40" t="s">
        <v>877</v>
      </c>
      <c r="H216" s="40" t="str">
        <f t="shared" si="4"/>
        <v>_</v>
      </c>
      <c r="I216" s="38">
        <v>141</v>
      </c>
    </row>
    <row r="217" spans="1:9">
      <c r="A217" s="42" t="s">
        <v>226</v>
      </c>
      <c r="B217" s="45" t="s">
        <v>225</v>
      </c>
      <c r="C217" s="40">
        <v>8</v>
      </c>
      <c r="D217" s="46" t="s">
        <v>227</v>
      </c>
      <c r="E217" s="46" t="s">
        <v>137</v>
      </c>
      <c r="F217" s="40">
        <v>98</v>
      </c>
      <c r="G217" s="40" t="s">
        <v>877</v>
      </c>
      <c r="H217" s="40" t="str">
        <f t="shared" si="4"/>
        <v>_</v>
      </c>
      <c r="I217" s="38">
        <v>142</v>
      </c>
    </row>
    <row r="218" spans="1:9">
      <c r="A218" s="42" t="s">
        <v>226</v>
      </c>
      <c r="B218" s="45" t="s">
        <v>225</v>
      </c>
      <c r="C218" s="40">
        <v>8</v>
      </c>
      <c r="D218" s="46" t="s">
        <v>222</v>
      </c>
      <c r="E218" s="46" t="s">
        <v>137</v>
      </c>
      <c r="F218" s="40">
        <v>99</v>
      </c>
      <c r="G218" s="40" t="s">
        <v>877</v>
      </c>
      <c r="H218" s="40" t="str">
        <f t="shared" si="4"/>
        <v>_</v>
      </c>
      <c r="I218" s="38">
        <v>143</v>
      </c>
    </row>
    <row r="219" spans="1:9">
      <c r="A219" s="45" t="s">
        <v>200</v>
      </c>
      <c r="B219" s="45" t="s">
        <v>163</v>
      </c>
      <c r="C219" s="40">
        <v>9</v>
      </c>
      <c r="D219" s="46" t="s">
        <v>655</v>
      </c>
      <c r="E219" s="38" t="s">
        <v>590</v>
      </c>
      <c r="F219" s="40">
        <v>7</v>
      </c>
      <c r="G219" s="40" t="s">
        <v>877</v>
      </c>
      <c r="H219" s="40" t="str">
        <f t="shared" si="4"/>
        <v>_</v>
      </c>
      <c r="I219" s="38">
        <v>325</v>
      </c>
    </row>
    <row r="220" spans="1:9">
      <c r="A220" s="45" t="s">
        <v>200</v>
      </c>
      <c r="B220" s="45" t="s">
        <v>163</v>
      </c>
      <c r="C220" s="40">
        <v>9</v>
      </c>
      <c r="D220" s="46" t="s">
        <v>663</v>
      </c>
      <c r="E220" s="38" t="s">
        <v>590</v>
      </c>
      <c r="F220" s="40">
        <v>11</v>
      </c>
      <c r="G220" s="40" t="s">
        <v>877</v>
      </c>
      <c r="H220" s="40" t="str">
        <f t="shared" si="4"/>
        <v>_</v>
      </c>
      <c r="I220" s="38">
        <v>326</v>
      </c>
    </row>
    <row r="221" spans="1:9">
      <c r="A221" s="45" t="s">
        <v>200</v>
      </c>
      <c r="B221" s="45" t="s">
        <v>163</v>
      </c>
      <c r="C221" s="40">
        <v>9</v>
      </c>
      <c r="D221" s="46" t="s">
        <v>661</v>
      </c>
      <c r="E221" s="38" t="s">
        <v>590</v>
      </c>
      <c r="F221" s="40">
        <v>14</v>
      </c>
      <c r="G221" s="40" t="s">
        <v>877</v>
      </c>
      <c r="H221" s="40" t="str">
        <f t="shared" si="4"/>
        <v>_</v>
      </c>
      <c r="I221" s="38">
        <v>327</v>
      </c>
    </row>
    <row r="222" spans="1:9">
      <c r="A222" s="45" t="s">
        <v>200</v>
      </c>
      <c r="B222" s="45" t="s">
        <v>163</v>
      </c>
      <c r="C222" s="40">
        <v>9</v>
      </c>
      <c r="D222" s="46" t="s">
        <v>659</v>
      </c>
      <c r="E222" s="38" t="s">
        <v>590</v>
      </c>
      <c r="F222" s="40">
        <v>20</v>
      </c>
      <c r="G222" s="40" t="s">
        <v>877</v>
      </c>
      <c r="H222" s="40" t="str">
        <f t="shared" si="4"/>
        <v>_</v>
      </c>
      <c r="I222" s="38">
        <v>328</v>
      </c>
    </row>
    <row r="223" spans="1:9">
      <c r="A223" s="45" t="s">
        <v>200</v>
      </c>
      <c r="B223" s="45" t="s">
        <v>163</v>
      </c>
      <c r="C223" s="40">
        <v>9</v>
      </c>
      <c r="D223" s="46" t="s">
        <v>657</v>
      </c>
      <c r="E223" s="38" t="s">
        <v>590</v>
      </c>
      <c r="F223" s="40">
        <v>22</v>
      </c>
      <c r="G223" s="40" t="s">
        <v>877</v>
      </c>
      <c r="H223" s="40" t="str">
        <f t="shared" si="4"/>
        <v>_</v>
      </c>
      <c r="I223" s="38">
        <v>329</v>
      </c>
    </row>
    <row r="224" spans="1:9">
      <c r="A224" s="45" t="s">
        <v>200</v>
      </c>
      <c r="B224" s="45" t="s">
        <v>163</v>
      </c>
      <c r="C224" s="40">
        <v>9</v>
      </c>
      <c r="D224" s="46" t="s">
        <v>518</v>
      </c>
      <c r="E224" s="44" t="s">
        <v>446</v>
      </c>
      <c r="F224" s="40">
        <v>21</v>
      </c>
      <c r="G224" s="40" t="s">
        <v>877</v>
      </c>
      <c r="H224" s="40" t="str">
        <f t="shared" si="4"/>
        <v>_</v>
      </c>
      <c r="I224" s="38">
        <v>330</v>
      </c>
    </row>
    <row r="225" spans="1:10">
      <c r="A225" s="45" t="s">
        <v>200</v>
      </c>
      <c r="B225" s="45" t="s">
        <v>163</v>
      </c>
      <c r="C225" s="40">
        <v>9</v>
      </c>
      <c r="D225" s="46" t="s">
        <v>516</v>
      </c>
      <c r="E225" s="44" t="s">
        <v>446</v>
      </c>
      <c r="F225" s="40">
        <v>32</v>
      </c>
      <c r="G225" s="40" t="s">
        <v>877</v>
      </c>
      <c r="H225" s="40" t="str">
        <f t="shared" si="4"/>
        <v>_</v>
      </c>
      <c r="I225" s="38">
        <v>331</v>
      </c>
    </row>
    <row r="226" spans="1:10">
      <c r="A226" s="45" t="s">
        <v>200</v>
      </c>
      <c r="B226" s="45" t="s">
        <v>163</v>
      </c>
      <c r="C226" s="40">
        <v>9</v>
      </c>
      <c r="D226" s="46" t="s">
        <v>514</v>
      </c>
      <c r="E226" s="44" t="s">
        <v>446</v>
      </c>
      <c r="F226" s="40">
        <v>37</v>
      </c>
      <c r="G226" s="40" t="s">
        <v>877</v>
      </c>
      <c r="H226" s="40" t="str">
        <f t="shared" si="4"/>
        <v>_</v>
      </c>
      <c r="I226" s="38">
        <v>332</v>
      </c>
    </row>
    <row r="227" spans="1:10">
      <c r="A227" s="45" t="s">
        <v>200</v>
      </c>
      <c r="B227" s="45" t="s">
        <v>163</v>
      </c>
      <c r="C227" s="40">
        <v>9</v>
      </c>
      <c r="D227" s="46" t="s">
        <v>512</v>
      </c>
      <c r="E227" s="44" t="s">
        <v>446</v>
      </c>
      <c r="F227" s="40">
        <v>46</v>
      </c>
      <c r="G227" s="40" t="s">
        <v>877</v>
      </c>
      <c r="H227" s="40" t="str">
        <f t="shared" si="4"/>
        <v>_</v>
      </c>
      <c r="I227" s="38">
        <v>333</v>
      </c>
    </row>
    <row r="228" spans="1:10">
      <c r="A228" s="45" t="s">
        <v>200</v>
      </c>
      <c r="B228" s="45" t="s">
        <v>163</v>
      </c>
      <c r="C228" s="40">
        <v>9</v>
      </c>
      <c r="D228" s="46" t="s">
        <v>510</v>
      </c>
      <c r="E228" s="44" t="s">
        <v>446</v>
      </c>
      <c r="F228" s="40">
        <v>96</v>
      </c>
      <c r="G228" s="40" t="s">
        <v>877</v>
      </c>
      <c r="H228" s="40" t="str">
        <f t="shared" si="4"/>
        <v>_</v>
      </c>
      <c r="I228" s="38">
        <v>334</v>
      </c>
    </row>
    <row r="229" spans="1:10">
      <c r="A229" s="45" t="s">
        <v>200</v>
      </c>
      <c r="B229" s="45" t="s">
        <v>163</v>
      </c>
      <c r="C229" s="40">
        <v>9</v>
      </c>
      <c r="D229" s="46" t="s">
        <v>376</v>
      </c>
      <c r="E229" s="44" t="s">
        <v>302</v>
      </c>
      <c r="F229" s="40">
        <v>12</v>
      </c>
      <c r="G229" s="40" t="s">
        <v>877</v>
      </c>
      <c r="H229" s="40" t="str">
        <f t="shared" si="4"/>
        <v>_</v>
      </c>
      <c r="I229" s="38">
        <v>335</v>
      </c>
    </row>
    <row r="230" spans="1:10">
      <c r="A230" s="45" t="s">
        <v>200</v>
      </c>
      <c r="B230" s="45" t="s">
        <v>163</v>
      </c>
      <c r="C230" s="40">
        <v>9</v>
      </c>
      <c r="D230" s="46" t="s">
        <v>374</v>
      </c>
      <c r="E230" s="44" t="s">
        <v>302</v>
      </c>
      <c r="F230" s="40">
        <v>25</v>
      </c>
      <c r="G230" s="40" t="s">
        <v>877</v>
      </c>
      <c r="H230" s="40" t="str">
        <f t="shared" si="4"/>
        <v>_</v>
      </c>
      <c r="I230" s="38">
        <v>336</v>
      </c>
    </row>
    <row r="231" spans="1:10">
      <c r="A231" s="45" t="s">
        <v>200</v>
      </c>
      <c r="B231" s="45" t="s">
        <v>163</v>
      </c>
      <c r="C231" s="40">
        <v>9</v>
      </c>
      <c r="D231" s="46" t="s">
        <v>925</v>
      </c>
      <c r="E231" s="44" t="s">
        <v>302</v>
      </c>
      <c r="F231" s="40">
        <v>60</v>
      </c>
      <c r="G231" s="40" t="s">
        <v>877</v>
      </c>
      <c r="H231" s="40" t="str">
        <f t="shared" si="4"/>
        <v>_</v>
      </c>
      <c r="I231" s="38">
        <v>337</v>
      </c>
    </row>
    <row r="232" spans="1:10">
      <c r="A232" s="45" t="s">
        <v>200</v>
      </c>
      <c r="B232" s="45" t="s">
        <v>163</v>
      </c>
      <c r="C232" s="40">
        <v>9</v>
      </c>
      <c r="D232" s="46" t="s">
        <v>926</v>
      </c>
      <c r="E232" s="44" t="s">
        <v>302</v>
      </c>
      <c r="F232" s="40">
        <v>79</v>
      </c>
      <c r="G232" s="40" t="s">
        <v>877</v>
      </c>
      <c r="H232" s="40" t="str">
        <f t="shared" si="4"/>
        <v>_</v>
      </c>
      <c r="I232" s="38">
        <v>338</v>
      </c>
    </row>
    <row r="233" spans="1:10">
      <c r="A233" s="45" t="s">
        <v>200</v>
      </c>
      <c r="B233" s="45" t="s">
        <v>163</v>
      </c>
      <c r="C233" s="40">
        <v>9</v>
      </c>
      <c r="D233" s="46" t="s">
        <v>927</v>
      </c>
      <c r="E233" s="44" t="s">
        <v>302</v>
      </c>
      <c r="F233" s="40">
        <v>80</v>
      </c>
      <c r="G233" s="40" t="s">
        <v>877</v>
      </c>
      <c r="H233" s="40" t="str">
        <f t="shared" si="4"/>
        <v>_</v>
      </c>
      <c r="I233" s="38">
        <v>339</v>
      </c>
    </row>
    <row r="234" spans="1:10">
      <c r="A234" s="45" t="s">
        <v>200</v>
      </c>
      <c r="B234" s="45" t="s">
        <v>163</v>
      </c>
      <c r="C234" s="40">
        <v>9</v>
      </c>
      <c r="D234" s="46" t="s">
        <v>220</v>
      </c>
      <c r="E234" s="46" t="s">
        <v>137</v>
      </c>
      <c r="F234" s="40">
        <v>31</v>
      </c>
      <c r="G234" s="40" t="s">
        <v>877</v>
      </c>
      <c r="H234" s="40" t="str">
        <f t="shared" si="4"/>
        <v>_</v>
      </c>
      <c r="I234" s="38">
        <v>340</v>
      </c>
    </row>
    <row r="235" spans="1:10">
      <c r="A235" s="45" t="s">
        <v>200</v>
      </c>
      <c r="B235" s="45" t="s">
        <v>163</v>
      </c>
      <c r="C235" s="40">
        <v>9</v>
      </c>
      <c r="D235" s="46" t="s">
        <v>218</v>
      </c>
      <c r="E235" s="46" t="s">
        <v>137</v>
      </c>
      <c r="F235" s="40">
        <v>33</v>
      </c>
      <c r="G235" s="40" t="s">
        <v>877</v>
      </c>
      <c r="H235" s="40" t="str">
        <f t="shared" si="4"/>
        <v>_</v>
      </c>
      <c r="I235" s="38">
        <v>341</v>
      </c>
    </row>
    <row r="236" spans="1:10">
      <c r="A236" s="45" t="s">
        <v>200</v>
      </c>
      <c r="B236" s="45" t="s">
        <v>163</v>
      </c>
      <c r="C236" s="40">
        <v>9</v>
      </c>
      <c r="D236" s="46" t="s">
        <v>216</v>
      </c>
      <c r="E236" s="46" t="s">
        <v>137</v>
      </c>
      <c r="F236" s="40">
        <v>34</v>
      </c>
      <c r="G236" s="40" t="s">
        <v>877</v>
      </c>
      <c r="H236" s="40" t="str">
        <f t="shared" si="4"/>
        <v>_</v>
      </c>
      <c r="I236" s="38">
        <v>342</v>
      </c>
    </row>
    <row r="237" spans="1:10">
      <c r="A237" s="45" t="s">
        <v>200</v>
      </c>
      <c r="B237" s="45" t="s">
        <v>163</v>
      </c>
      <c r="C237" s="40">
        <v>9</v>
      </c>
      <c r="D237" s="46" t="s">
        <v>214</v>
      </c>
      <c r="E237" s="46" t="s">
        <v>137</v>
      </c>
      <c r="F237" s="40">
        <v>43</v>
      </c>
      <c r="G237" s="40" t="s">
        <v>877</v>
      </c>
      <c r="H237" s="40" t="str">
        <f t="shared" si="4"/>
        <v>_</v>
      </c>
      <c r="I237" s="38">
        <v>343</v>
      </c>
    </row>
    <row r="238" spans="1:10">
      <c r="A238" s="45" t="s">
        <v>200</v>
      </c>
      <c r="B238" s="45" t="s">
        <v>163</v>
      </c>
      <c r="C238" s="40">
        <v>9</v>
      </c>
      <c r="D238" s="46" t="s">
        <v>212</v>
      </c>
      <c r="E238" s="46" t="s">
        <v>137</v>
      </c>
      <c r="F238" s="40">
        <v>44</v>
      </c>
      <c r="G238" s="40" t="s">
        <v>877</v>
      </c>
      <c r="H238" s="40" t="str">
        <f t="shared" si="4"/>
        <v>_</v>
      </c>
      <c r="I238" s="38">
        <v>344</v>
      </c>
    </row>
    <row r="239" spans="1:10">
      <c r="A239" s="45" t="s">
        <v>200</v>
      </c>
      <c r="B239" s="45" t="s">
        <v>211</v>
      </c>
      <c r="C239" s="40">
        <v>10</v>
      </c>
      <c r="D239" s="46" t="s">
        <v>928</v>
      </c>
      <c r="E239" s="38" t="s">
        <v>590</v>
      </c>
      <c r="F239" s="40">
        <v>4</v>
      </c>
      <c r="G239" s="40" t="s">
        <v>877</v>
      </c>
      <c r="H239" s="40" t="str">
        <f t="shared" si="4"/>
        <v>_</v>
      </c>
      <c r="I239" s="38">
        <v>286</v>
      </c>
      <c r="J239" s="38" t="s">
        <v>886</v>
      </c>
    </row>
    <row r="240" spans="1:10">
      <c r="A240" s="45" t="s">
        <v>200</v>
      </c>
      <c r="B240" s="45" t="s">
        <v>211</v>
      </c>
      <c r="C240" s="40">
        <v>10</v>
      </c>
      <c r="D240" s="46" t="s">
        <v>929</v>
      </c>
      <c r="E240" s="38" t="s">
        <v>590</v>
      </c>
      <c r="F240" s="40">
        <v>15</v>
      </c>
      <c r="G240" s="40" t="s">
        <v>877</v>
      </c>
      <c r="H240" s="40" t="str">
        <f t="shared" si="4"/>
        <v>_</v>
      </c>
      <c r="I240" s="38">
        <v>287</v>
      </c>
    </row>
    <row r="241" spans="1:10">
      <c r="A241" s="45" t="s">
        <v>200</v>
      </c>
      <c r="B241" s="45" t="s">
        <v>211</v>
      </c>
      <c r="C241" s="40">
        <v>10</v>
      </c>
      <c r="D241" s="46" t="s">
        <v>653</v>
      </c>
      <c r="E241" s="38" t="s">
        <v>590</v>
      </c>
      <c r="F241" s="40">
        <v>24</v>
      </c>
      <c r="G241" s="40" t="s">
        <v>877</v>
      </c>
      <c r="H241" s="40" t="str">
        <f t="shared" si="4"/>
        <v>_</v>
      </c>
      <c r="I241" s="38">
        <v>288</v>
      </c>
    </row>
    <row r="242" spans="1:10">
      <c r="A242" s="45" t="s">
        <v>200</v>
      </c>
      <c r="B242" s="45" t="s">
        <v>211</v>
      </c>
      <c r="C242" s="40">
        <v>10</v>
      </c>
      <c r="D242" s="46" t="s">
        <v>930</v>
      </c>
      <c r="E242" s="38" t="s">
        <v>590</v>
      </c>
      <c r="F242" s="40">
        <v>59</v>
      </c>
      <c r="G242" s="40" t="s">
        <v>877</v>
      </c>
      <c r="H242" s="40" t="str">
        <f t="shared" si="4"/>
        <v>_</v>
      </c>
      <c r="I242" s="38">
        <v>289</v>
      </c>
      <c r="J242" s="38" t="s">
        <v>886</v>
      </c>
    </row>
    <row r="243" spans="1:10">
      <c r="A243" s="45" t="s">
        <v>200</v>
      </c>
      <c r="B243" s="45" t="s">
        <v>211</v>
      </c>
      <c r="C243" s="40">
        <v>10</v>
      </c>
      <c r="D243" s="46" t="s">
        <v>651</v>
      </c>
      <c r="E243" s="38" t="s">
        <v>590</v>
      </c>
      <c r="F243" s="40">
        <v>66</v>
      </c>
      <c r="G243" s="40" t="s">
        <v>877</v>
      </c>
      <c r="H243" s="40" t="str">
        <f t="shared" si="4"/>
        <v>_</v>
      </c>
      <c r="I243" s="38">
        <v>290</v>
      </c>
    </row>
    <row r="244" spans="1:10">
      <c r="A244" s="45" t="s">
        <v>200</v>
      </c>
      <c r="B244" s="45" t="s">
        <v>211</v>
      </c>
      <c r="C244" s="40">
        <v>10</v>
      </c>
      <c r="D244" s="46" t="s">
        <v>931</v>
      </c>
      <c r="E244" s="44" t="s">
        <v>446</v>
      </c>
      <c r="F244" s="40">
        <v>2</v>
      </c>
      <c r="G244" s="40" t="s">
        <v>877</v>
      </c>
      <c r="H244" s="40" t="str">
        <f t="shared" si="4"/>
        <v>_</v>
      </c>
      <c r="I244" s="38">
        <v>291</v>
      </c>
    </row>
    <row r="245" spans="1:10">
      <c r="A245" s="45" t="s">
        <v>200</v>
      </c>
      <c r="B245" s="45" t="s">
        <v>211</v>
      </c>
      <c r="C245" s="40">
        <v>10</v>
      </c>
      <c r="D245" s="46" t="s">
        <v>932</v>
      </c>
      <c r="E245" s="44" t="s">
        <v>446</v>
      </c>
      <c r="F245" s="40">
        <v>3</v>
      </c>
      <c r="G245" s="40" t="s">
        <v>877</v>
      </c>
      <c r="H245" s="40" t="str">
        <f t="shared" si="4"/>
        <v>_</v>
      </c>
      <c r="I245" s="38">
        <v>292</v>
      </c>
      <c r="J245" s="38" t="s">
        <v>886</v>
      </c>
    </row>
    <row r="246" spans="1:10">
      <c r="A246" s="45" t="s">
        <v>200</v>
      </c>
      <c r="B246" s="45" t="s">
        <v>211</v>
      </c>
      <c r="C246" s="40">
        <v>10</v>
      </c>
      <c r="D246" s="46" t="s">
        <v>933</v>
      </c>
      <c r="E246" s="44" t="s">
        <v>446</v>
      </c>
      <c r="F246" s="40">
        <v>53</v>
      </c>
      <c r="G246" s="40" t="s">
        <v>877</v>
      </c>
      <c r="H246" s="40" t="str">
        <f t="shared" si="4"/>
        <v>_</v>
      </c>
      <c r="I246" s="38">
        <v>293</v>
      </c>
      <c r="J246" s="38" t="s">
        <v>886</v>
      </c>
    </row>
    <row r="247" spans="1:10">
      <c r="A247" s="45" t="s">
        <v>200</v>
      </c>
      <c r="B247" s="45" t="s">
        <v>211</v>
      </c>
      <c r="C247" s="40">
        <v>10</v>
      </c>
      <c r="D247" s="46" t="s">
        <v>508</v>
      </c>
      <c r="E247" s="44" t="s">
        <v>446</v>
      </c>
      <c r="F247" s="40">
        <v>61</v>
      </c>
      <c r="G247" s="40" t="s">
        <v>877</v>
      </c>
      <c r="H247" s="40" t="str">
        <f t="shared" si="4"/>
        <v>_</v>
      </c>
      <c r="I247" s="38">
        <v>294</v>
      </c>
    </row>
    <row r="248" spans="1:10">
      <c r="A248" s="45" t="s">
        <v>200</v>
      </c>
      <c r="B248" s="45" t="s">
        <v>211</v>
      </c>
      <c r="C248" s="40">
        <v>10</v>
      </c>
      <c r="D248" s="46" t="s">
        <v>506</v>
      </c>
      <c r="E248" s="44" t="s">
        <v>446</v>
      </c>
      <c r="F248" s="40">
        <v>92</v>
      </c>
      <c r="G248" s="40" t="s">
        <v>877</v>
      </c>
      <c r="H248" s="40" t="str">
        <f t="shared" si="4"/>
        <v>_</v>
      </c>
      <c r="I248" s="38">
        <v>295</v>
      </c>
    </row>
    <row r="249" spans="1:10">
      <c r="A249" s="45" t="s">
        <v>200</v>
      </c>
      <c r="B249" s="45" t="s">
        <v>211</v>
      </c>
      <c r="C249" s="40">
        <v>10</v>
      </c>
      <c r="D249" s="46" t="s">
        <v>934</v>
      </c>
      <c r="E249" s="44" t="s">
        <v>302</v>
      </c>
      <c r="F249" s="40">
        <v>7</v>
      </c>
      <c r="G249" s="40" t="s">
        <v>877</v>
      </c>
      <c r="H249" s="40" t="str">
        <f t="shared" si="4"/>
        <v>_</v>
      </c>
      <c r="I249" s="38">
        <v>296</v>
      </c>
      <c r="J249" s="38" t="s">
        <v>886</v>
      </c>
    </row>
    <row r="250" spans="1:10">
      <c r="A250" s="45" t="s">
        <v>200</v>
      </c>
      <c r="B250" s="45" t="s">
        <v>211</v>
      </c>
      <c r="C250" s="40">
        <v>10</v>
      </c>
      <c r="D250" s="46" t="s">
        <v>366</v>
      </c>
      <c r="E250" s="44" t="s">
        <v>302</v>
      </c>
      <c r="F250" s="40">
        <v>20</v>
      </c>
      <c r="G250" s="40" t="s">
        <v>877</v>
      </c>
      <c r="H250" s="40" t="str">
        <f t="shared" si="4"/>
        <v>_</v>
      </c>
      <c r="I250" s="38">
        <v>297</v>
      </c>
    </row>
    <row r="251" spans="1:10">
      <c r="A251" s="45" t="s">
        <v>200</v>
      </c>
      <c r="B251" s="45" t="s">
        <v>211</v>
      </c>
      <c r="C251" s="40">
        <v>10</v>
      </c>
      <c r="D251" s="46" t="s">
        <v>935</v>
      </c>
      <c r="E251" s="44" t="s">
        <v>302</v>
      </c>
      <c r="F251" s="40">
        <v>59</v>
      </c>
      <c r="G251" s="40" t="s">
        <v>877</v>
      </c>
      <c r="H251" s="40" t="str">
        <f t="shared" si="4"/>
        <v>_</v>
      </c>
      <c r="I251" s="38">
        <v>298</v>
      </c>
    </row>
    <row r="252" spans="1:10">
      <c r="A252" s="45" t="s">
        <v>200</v>
      </c>
      <c r="B252" s="45" t="s">
        <v>211</v>
      </c>
      <c r="C252" s="40">
        <v>10</v>
      </c>
      <c r="D252" s="46" t="s">
        <v>936</v>
      </c>
      <c r="E252" s="44" t="s">
        <v>302</v>
      </c>
      <c r="F252" s="40">
        <v>88</v>
      </c>
      <c r="G252" s="40" t="s">
        <v>877</v>
      </c>
      <c r="H252" s="40" t="str">
        <f t="shared" si="4"/>
        <v>_</v>
      </c>
      <c r="I252" s="38">
        <v>299</v>
      </c>
      <c r="J252" s="38" t="s">
        <v>886</v>
      </c>
    </row>
    <row r="253" spans="1:10">
      <c r="A253" s="42" t="s">
        <v>200</v>
      </c>
      <c r="B253" s="45" t="s">
        <v>211</v>
      </c>
      <c r="C253" s="40">
        <v>10</v>
      </c>
      <c r="D253" s="43" t="s">
        <v>937</v>
      </c>
      <c r="E253" s="44" t="s">
        <v>302</v>
      </c>
      <c r="F253" s="41">
        <v>92</v>
      </c>
      <c r="G253" s="41" t="s">
        <v>937</v>
      </c>
      <c r="H253" s="40" t="str">
        <f t="shared" si="4"/>
        <v>_</v>
      </c>
      <c r="I253" s="38">
        <v>300</v>
      </c>
    </row>
    <row r="254" spans="1:10">
      <c r="A254" s="45" t="s">
        <v>200</v>
      </c>
      <c r="B254" s="45" t="s">
        <v>211</v>
      </c>
      <c r="C254" s="40">
        <v>10</v>
      </c>
      <c r="D254" s="46" t="s">
        <v>209</v>
      </c>
      <c r="E254" s="46" t="s">
        <v>137</v>
      </c>
      <c r="F254" s="40">
        <v>17</v>
      </c>
      <c r="G254" s="40" t="s">
        <v>877</v>
      </c>
      <c r="H254" s="40" t="str">
        <f t="shared" si="4"/>
        <v>_</v>
      </c>
      <c r="I254" s="38">
        <v>301</v>
      </c>
    </row>
    <row r="255" spans="1:10">
      <c r="A255" s="45" t="s">
        <v>200</v>
      </c>
      <c r="B255" s="45" t="s">
        <v>211</v>
      </c>
      <c r="C255" s="40">
        <v>10</v>
      </c>
      <c r="D255" s="46" t="s">
        <v>938</v>
      </c>
      <c r="E255" s="46" t="s">
        <v>137</v>
      </c>
      <c r="F255" s="40">
        <v>18</v>
      </c>
      <c r="G255" s="40" t="s">
        <v>877</v>
      </c>
      <c r="H255" s="40" t="str">
        <f t="shared" si="4"/>
        <v>_</v>
      </c>
      <c r="I255" s="38">
        <v>302</v>
      </c>
      <c r="J255" s="38" t="s">
        <v>886</v>
      </c>
    </row>
    <row r="256" spans="1:10">
      <c r="A256" s="45" t="s">
        <v>200</v>
      </c>
      <c r="B256" s="45" t="s">
        <v>211</v>
      </c>
      <c r="C256" s="40">
        <v>10</v>
      </c>
      <c r="D256" s="46" t="s">
        <v>939</v>
      </c>
      <c r="E256" s="46" t="s">
        <v>137</v>
      </c>
      <c r="F256" s="40">
        <v>24</v>
      </c>
      <c r="G256" s="40" t="s">
        <v>877</v>
      </c>
      <c r="H256" s="40" t="str">
        <f t="shared" si="4"/>
        <v>_</v>
      </c>
      <c r="I256" s="38">
        <v>303</v>
      </c>
      <c r="J256" s="38" t="s">
        <v>886</v>
      </c>
    </row>
    <row r="257" spans="1:10">
      <c r="A257" s="45" t="s">
        <v>200</v>
      </c>
      <c r="B257" s="45" t="s">
        <v>211</v>
      </c>
      <c r="C257" s="40">
        <v>10</v>
      </c>
      <c r="D257" s="46" t="s">
        <v>940</v>
      </c>
      <c r="E257" s="46" t="s">
        <v>137</v>
      </c>
      <c r="F257" s="40">
        <v>28</v>
      </c>
      <c r="G257" s="40" t="s">
        <v>877</v>
      </c>
      <c r="H257" s="40" t="str">
        <f t="shared" si="4"/>
        <v>_</v>
      </c>
      <c r="I257" s="38">
        <v>304</v>
      </c>
      <c r="J257" s="38" t="s">
        <v>886</v>
      </c>
    </row>
    <row r="258" spans="1:10">
      <c r="A258" s="45" t="s">
        <v>200</v>
      </c>
      <c r="B258" s="45" t="s">
        <v>211</v>
      </c>
      <c r="C258" s="40">
        <v>10</v>
      </c>
      <c r="D258" s="46" t="s">
        <v>941</v>
      </c>
      <c r="E258" s="46" t="s">
        <v>137</v>
      </c>
      <c r="F258" s="40">
        <v>37</v>
      </c>
      <c r="G258" s="40" t="s">
        <v>877</v>
      </c>
      <c r="H258" s="40" t="str">
        <f t="shared" si="4"/>
        <v>_</v>
      </c>
      <c r="I258" s="38">
        <v>305</v>
      </c>
      <c r="J258" s="38" t="s">
        <v>886</v>
      </c>
    </row>
    <row r="259" spans="1:10">
      <c r="A259" s="45" t="s">
        <v>200</v>
      </c>
      <c r="B259" s="45" t="s">
        <v>199</v>
      </c>
      <c r="C259" s="40">
        <v>11</v>
      </c>
      <c r="D259" s="46" t="s">
        <v>646</v>
      </c>
      <c r="E259" s="38" t="s">
        <v>590</v>
      </c>
      <c r="F259" s="40">
        <v>17</v>
      </c>
      <c r="G259" s="40" t="s">
        <v>877</v>
      </c>
      <c r="H259" s="40" t="str">
        <f t="shared" si="4"/>
        <v>_</v>
      </c>
      <c r="I259" s="38">
        <v>266</v>
      </c>
    </row>
    <row r="260" spans="1:10">
      <c r="A260" s="45" t="s">
        <v>200</v>
      </c>
      <c r="B260" s="45" t="s">
        <v>199</v>
      </c>
      <c r="C260" s="40">
        <v>11</v>
      </c>
      <c r="D260" s="46" t="s">
        <v>644</v>
      </c>
      <c r="E260" s="38" t="s">
        <v>590</v>
      </c>
      <c r="F260" s="40">
        <v>39</v>
      </c>
      <c r="G260" s="40" t="s">
        <v>877</v>
      </c>
      <c r="H260" s="40" t="str">
        <f t="shared" si="4"/>
        <v>_</v>
      </c>
      <c r="I260" s="38">
        <v>267</v>
      </c>
    </row>
    <row r="261" spans="1:10">
      <c r="A261" s="45" t="s">
        <v>200</v>
      </c>
      <c r="B261" s="45" t="s">
        <v>199</v>
      </c>
      <c r="C261" s="40">
        <v>11</v>
      </c>
      <c r="D261" s="46" t="s">
        <v>642</v>
      </c>
      <c r="E261" s="38" t="s">
        <v>590</v>
      </c>
      <c r="F261" s="40">
        <v>40</v>
      </c>
      <c r="G261" s="40" t="s">
        <v>877</v>
      </c>
      <c r="H261" s="40" t="str">
        <f t="shared" si="4"/>
        <v>_</v>
      </c>
      <c r="I261" s="38">
        <v>268</v>
      </c>
    </row>
    <row r="262" spans="1:10">
      <c r="A262" s="45" t="s">
        <v>200</v>
      </c>
      <c r="B262" s="45" t="s">
        <v>199</v>
      </c>
      <c r="C262" s="40">
        <v>11</v>
      </c>
      <c r="D262" s="46" t="s">
        <v>640</v>
      </c>
      <c r="E262" s="38" t="s">
        <v>590</v>
      </c>
      <c r="F262" s="40">
        <v>43</v>
      </c>
      <c r="G262" s="40" t="s">
        <v>877</v>
      </c>
      <c r="H262" s="40" t="str">
        <f t="shared" si="4"/>
        <v>_</v>
      </c>
      <c r="I262" s="38">
        <v>269</v>
      </c>
    </row>
    <row r="263" spans="1:10">
      <c r="A263" s="45" t="s">
        <v>200</v>
      </c>
      <c r="B263" s="45" t="s">
        <v>199</v>
      </c>
      <c r="C263" s="40">
        <v>11</v>
      </c>
      <c r="D263" s="46" t="s">
        <v>638</v>
      </c>
      <c r="E263" s="38" t="s">
        <v>590</v>
      </c>
      <c r="F263" s="40">
        <v>85</v>
      </c>
      <c r="G263" s="40" t="s">
        <v>877</v>
      </c>
      <c r="H263" s="40" t="str">
        <f t="shared" si="4"/>
        <v>_</v>
      </c>
      <c r="I263" s="38">
        <v>270</v>
      </c>
    </row>
    <row r="264" spans="1:10">
      <c r="A264" s="45" t="s">
        <v>200</v>
      </c>
      <c r="B264" s="45" t="s">
        <v>199</v>
      </c>
      <c r="C264" s="40">
        <v>11</v>
      </c>
      <c r="D264" s="46" t="s">
        <v>504</v>
      </c>
      <c r="E264" s="44" t="s">
        <v>446</v>
      </c>
      <c r="F264" s="40">
        <v>39</v>
      </c>
      <c r="G264" s="40" t="s">
        <v>877</v>
      </c>
      <c r="H264" s="40" t="str">
        <f t="shared" si="4"/>
        <v>_</v>
      </c>
      <c r="I264" s="38">
        <v>271</v>
      </c>
    </row>
    <row r="265" spans="1:10">
      <c r="A265" s="45" t="s">
        <v>200</v>
      </c>
      <c r="B265" s="45" t="s">
        <v>199</v>
      </c>
      <c r="C265" s="40">
        <v>11</v>
      </c>
      <c r="D265" s="46" t="s">
        <v>502</v>
      </c>
      <c r="E265" s="44" t="s">
        <v>446</v>
      </c>
      <c r="F265" s="40">
        <v>60</v>
      </c>
      <c r="G265" s="40" t="s">
        <v>877</v>
      </c>
      <c r="H265" s="40" t="str">
        <f t="shared" si="4"/>
        <v>_</v>
      </c>
      <c r="I265" s="38">
        <v>272</v>
      </c>
    </row>
    <row r="266" spans="1:10">
      <c r="A266" s="45" t="s">
        <v>200</v>
      </c>
      <c r="B266" s="45" t="s">
        <v>199</v>
      </c>
      <c r="C266" s="40">
        <v>11</v>
      </c>
      <c r="D266" s="46" t="s">
        <v>500</v>
      </c>
      <c r="E266" s="44" t="s">
        <v>446</v>
      </c>
      <c r="F266" s="40">
        <v>77</v>
      </c>
      <c r="G266" s="40" t="s">
        <v>877</v>
      </c>
      <c r="H266" s="40" t="str">
        <f t="shared" si="4"/>
        <v>_</v>
      </c>
      <c r="I266" s="38">
        <v>273</v>
      </c>
    </row>
    <row r="267" spans="1:10">
      <c r="A267" s="45" t="s">
        <v>200</v>
      </c>
      <c r="B267" s="45" t="s">
        <v>199</v>
      </c>
      <c r="C267" s="40">
        <v>11</v>
      </c>
      <c r="D267" s="46" t="s">
        <v>498</v>
      </c>
      <c r="E267" s="44" t="s">
        <v>446</v>
      </c>
      <c r="F267" s="40">
        <v>82</v>
      </c>
      <c r="G267" s="40" t="s">
        <v>877</v>
      </c>
      <c r="H267" s="40" t="str">
        <f t="shared" ref="H267:H330" si="5">IF(F267=F268, 999999, "_")</f>
        <v>_</v>
      </c>
      <c r="I267" s="38">
        <v>274</v>
      </c>
    </row>
    <row r="268" spans="1:10">
      <c r="A268" s="45" t="s">
        <v>200</v>
      </c>
      <c r="B268" s="45" t="s">
        <v>199</v>
      </c>
      <c r="C268" s="40">
        <v>11</v>
      </c>
      <c r="D268" s="46" t="s">
        <v>496</v>
      </c>
      <c r="E268" s="44" t="s">
        <v>446</v>
      </c>
      <c r="F268" s="40">
        <v>90</v>
      </c>
      <c r="G268" s="40" t="s">
        <v>877</v>
      </c>
      <c r="H268" s="40" t="str">
        <f t="shared" si="5"/>
        <v>_</v>
      </c>
      <c r="I268" s="38">
        <v>275</v>
      </c>
    </row>
    <row r="269" spans="1:10">
      <c r="A269" s="45" t="s">
        <v>200</v>
      </c>
      <c r="B269" s="45" t="s">
        <v>199</v>
      </c>
      <c r="C269" s="40">
        <v>11</v>
      </c>
      <c r="D269" s="46" t="s">
        <v>358</v>
      </c>
      <c r="E269" s="44" t="s">
        <v>302</v>
      </c>
      <c r="F269" s="40">
        <v>24</v>
      </c>
      <c r="G269" s="40" t="s">
        <v>877</v>
      </c>
      <c r="H269" s="40" t="str">
        <f t="shared" si="5"/>
        <v>_</v>
      </c>
      <c r="I269" s="38">
        <v>276</v>
      </c>
    </row>
    <row r="270" spans="1:10">
      <c r="A270" s="45" t="s">
        <v>200</v>
      </c>
      <c r="B270" s="45" t="s">
        <v>199</v>
      </c>
      <c r="C270" s="40">
        <v>11</v>
      </c>
      <c r="D270" s="46" t="s">
        <v>942</v>
      </c>
      <c r="E270" s="44" t="s">
        <v>302</v>
      </c>
      <c r="F270" s="40">
        <v>70</v>
      </c>
      <c r="G270" s="40" t="s">
        <v>877</v>
      </c>
      <c r="H270" s="40" t="str">
        <f t="shared" si="5"/>
        <v>_</v>
      </c>
      <c r="I270" s="38">
        <v>277</v>
      </c>
    </row>
    <row r="271" spans="1:10">
      <c r="A271" s="45" t="s">
        <v>200</v>
      </c>
      <c r="B271" s="45" t="s">
        <v>199</v>
      </c>
      <c r="C271" s="40">
        <v>11</v>
      </c>
      <c r="D271" s="46" t="s">
        <v>943</v>
      </c>
      <c r="E271" s="44" t="s">
        <v>302</v>
      </c>
      <c r="F271" s="40">
        <v>83</v>
      </c>
      <c r="G271" s="40" t="s">
        <v>877</v>
      </c>
      <c r="H271" s="40" t="str">
        <f t="shared" si="5"/>
        <v>_</v>
      </c>
      <c r="I271" s="38">
        <v>278</v>
      </c>
    </row>
    <row r="272" spans="1:10">
      <c r="A272" s="45" t="s">
        <v>200</v>
      </c>
      <c r="B272" s="45" t="s">
        <v>199</v>
      </c>
      <c r="C272" s="40">
        <v>11</v>
      </c>
      <c r="D272" s="46" t="s">
        <v>944</v>
      </c>
      <c r="E272" s="44" t="s">
        <v>302</v>
      </c>
      <c r="F272" s="40">
        <v>98</v>
      </c>
      <c r="G272" s="40" t="s">
        <v>877</v>
      </c>
      <c r="H272" s="40" t="str">
        <f t="shared" si="5"/>
        <v>_</v>
      </c>
      <c r="I272" s="38">
        <v>279</v>
      </c>
    </row>
    <row r="273" spans="1:9">
      <c r="A273" s="45" t="s">
        <v>200</v>
      </c>
      <c r="B273" s="45" t="s">
        <v>199</v>
      </c>
      <c r="C273" s="40">
        <v>11</v>
      </c>
      <c r="D273" s="46" t="s">
        <v>945</v>
      </c>
      <c r="E273" s="44" t="s">
        <v>302</v>
      </c>
      <c r="F273" s="40">
        <v>100</v>
      </c>
      <c r="G273" s="40" t="s">
        <v>877</v>
      </c>
      <c r="H273" s="40" t="str">
        <f t="shared" si="5"/>
        <v>_</v>
      </c>
      <c r="I273" s="38">
        <v>280</v>
      </c>
    </row>
    <row r="274" spans="1:9">
      <c r="A274" s="45" t="s">
        <v>200</v>
      </c>
      <c r="B274" s="45" t="s">
        <v>199</v>
      </c>
      <c r="C274" s="40">
        <v>11</v>
      </c>
      <c r="D274" s="46" t="s">
        <v>203</v>
      </c>
      <c r="E274" s="46" t="s">
        <v>137</v>
      </c>
      <c r="F274" s="40">
        <v>2</v>
      </c>
      <c r="G274" s="40" t="s">
        <v>877</v>
      </c>
      <c r="H274" s="40" t="str">
        <f t="shared" si="5"/>
        <v>_</v>
      </c>
      <c r="I274" s="38">
        <v>281</v>
      </c>
    </row>
    <row r="275" spans="1:9">
      <c r="A275" s="45" t="s">
        <v>200</v>
      </c>
      <c r="B275" s="45" t="s">
        <v>199</v>
      </c>
      <c r="C275" s="40">
        <v>11</v>
      </c>
      <c r="D275" s="46" t="s">
        <v>196</v>
      </c>
      <c r="E275" s="46" t="s">
        <v>137</v>
      </c>
      <c r="F275" s="40">
        <v>5</v>
      </c>
      <c r="G275" s="40" t="s">
        <v>877</v>
      </c>
      <c r="H275" s="40" t="str">
        <f t="shared" si="5"/>
        <v>_</v>
      </c>
      <c r="I275" s="38">
        <v>282</v>
      </c>
    </row>
    <row r="276" spans="1:9">
      <c r="A276" s="45" t="s">
        <v>200</v>
      </c>
      <c r="B276" s="45" t="s">
        <v>199</v>
      </c>
      <c r="C276" s="40">
        <v>11</v>
      </c>
      <c r="D276" s="46" t="s">
        <v>207</v>
      </c>
      <c r="E276" s="46" t="s">
        <v>137</v>
      </c>
      <c r="F276" s="40">
        <v>11</v>
      </c>
      <c r="G276" s="40" t="s">
        <v>877</v>
      </c>
      <c r="H276" s="40" t="str">
        <f t="shared" si="5"/>
        <v>_</v>
      </c>
      <c r="I276" s="38">
        <v>283</v>
      </c>
    </row>
    <row r="277" spans="1:9">
      <c r="A277" s="45" t="s">
        <v>200</v>
      </c>
      <c r="B277" s="45" t="s">
        <v>199</v>
      </c>
      <c r="C277" s="40">
        <v>11</v>
      </c>
      <c r="D277" s="46" t="s">
        <v>205</v>
      </c>
      <c r="E277" s="46" t="s">
        <v>137</v>
      </c>
      <c r="F277" s="40">
        <v>13</v>
      </c>
      <c r="G277" s="40" t="s">
        <v>877</v>
      </c>
      <c r="H277" s="40" t="str">
        <f t="shared" si="5"/>
        <v>_</v>
      </c>
      <c r="I277" s="38">
        <v>284</v>
      </c>
    </row>
    <row r="278" spans="1:9">
      <c r="A278" s="45" t="s">
        <v>200</v>
      </c>
      <c r="B278" s="45" t="s">
        <v>199</v>
      </c>
      <c r="C278" s="40">
        <v>11</v>
      </c>
      <c r="D278" s="46" t="s">
        <v>201</v>
      </c>
      <c r="E278" s="46" t="s">
        <v>137</v>
      </c>
      <c r="F278" s="40">
        <v>36</v>
      </c>
      <c r="G278" s="40" t="s">
        <v>877</v>
      </c>
      <c r="H278" s="40" t="str">
        <f t="shared" si="5"/>
        <v>_</v>
      </c>
      <c r="I278" s="38">
        <v>285</v>
      </c>
    </row>
    <row r="279" spans="1:9" ht="15">
      <c r="A279" s="45" t="s">
        <v>176</v>
      </c>
      <c r="B279" s="45" t="s">
        <v>946</v>
      </c>
      <c r="C279" s="40">
        <v>12</v>
      </c>
      <c r="D279" s="46" t="s">
        <v>636</v>
      </c>
      <c r="E279" s="38" t="s">
        <v>590</v>
      </c>
      <c r="F279" s="40">
        <v>30</v>
      </c>
      <c r="G279" s="40" t="s">
        <v>877</v>
      </c>
      <c r="H279" s="40" t="str">
        <f t="shared" si="5"/>
        <v>_</v>
      </c>
      <c r="I279" s="38">
        <v>144</v>
      </c>
    </row>
    <row r="280" spans="1:9" ht="15">
      <c r="A280" s="45" t="s">
        <v>176</v>
      </c>
      <c r="B280" s="45" t="s">
        <v>946</v>
      </c>
      <c r="C280" s="40">
        <v>12</v>
      </c>
      <c r="D280" s="46" t="s">
        <v>634</v>
      </c>
      <c r="E280" s="38" t="s">
        <v>590</v>
      </c>
      <c r="F280" s="40">
        <v>34</v>
      </c>
      <c r="G280" s="40" t="s">
        <v>877</v>
      </c>
      <c r="H280" s="40" t="str">
        <f t="shared" si="5"/>
        <v>_</v>
      </c>
      <c r="I280" s="38">
        <v>145</v>
      </c>
    </row>
    <row r="281" spans="1:9" ht="15">
      <c r="A281" s="45" t="s">
        <v>176</v>
      </c>
      <c r="B281" s="45" t="s">
        <v>946</v>
      </c>
      <c r="C281" s="40">
        <v>12</v>
      </c>
      <c r="D281" s="46" t="s">
        <v>632</v>
      </c>
      <c r="E281" s="38" t="s">
        <v>590</v>
      </c>
      <c r="F281" s="40">
        <v>50</v>
      </c>
      <c r="G281" s="40" t="s">
        <v>877</v>
      </c>
      <c r="H281" s="40" t="str">
        <f t="shared" si="5"/>
        <v>_</v>
      </c>
      <c r="I281" s="38">
        <v>146</v>
      </c>
    </row>
    <row r="282" spans="1:9" ht="15">
      <c r="A282" s="45" t="s">
        <v>176</v>
      </c>
      <c r="B282" s="45" t="s">
        <v>946</v>
      </c>
      <c r="C282" s="40">
        <v>12</v>
      </c>
      <c r="D282" s="46" t="s">
        <v>630</v>
      </c>
      <c r="E282" s="38" t="s">
        <v>590</v>
      </c>
      <c r="F282" s="40">
        <v>58</v>
      </c>
      <c r="G282" s="40" t="s">
        <v>877</v>
      </c>
      <c r="H282" s="40" t="str">
        <f t="shared" si="5"/>
        <v>_</v>
      </c>
      <c r="I282" s="38">
        <v>147</v>
      </c>
    </row>
    <row r="283" spans="1:9" ht="15">
      <c r="A283" s="45" t="s">
        <v>176</v>
      </c>
      <c r="B283" s="45" t="s">
        <v>946</v>
      </c>
      <c r="C283" s="40">
        <v>12</v>
      </c>
      <c r="D283" s="46" t="s">
        <v>628</v>
      </c>
      <c r="E283" s="38" t="s">
        <v>590</v>
      </c>
      <c r="F283" s="40">
        <v>69</v>
      </c>
      <c r="G283" s="40" t="s">
        <v>877</v>
      </c>
      <c r="H283" s="40" t="str">
        <f t="shared" si="5"/>
        <v>_</v>
      </c>
      <c r="I283" s="38">
        <v>148</v>
      </c>
    </row>
    <row r="284" spans="1:9" ht="15">
      <c r="A284" s="45" t="s">
        <v>176</v>
      </c>
      <c r="B284" s="45" t="s">
        <v>946</v>
      </c>
      <c r="C284" s="40">
        <v>12</v>
      </c>
      <c r="D284" s="46" t="s">
        <v>486</v>
      </c>
      <c r="E284" s="44" t="s">
        <v>446</v>
      </c>
      <c r="F284" s="40">
        <v>9</v>
      </c>
      <c r="G284" s="40" t="s">
        <v>877</v>
      </c>
      <c r="H284" s="40" t="str">
        <f t="shared" si="5"/>
        <v>_</v>
      </c>
      <c r="I284" s="38">
        <v>149</v>
      </c>
    </row>
    <row r="285" spans="1:9" ht="15">
      <c r="A285" s="45" t="s">
        <v>176</v>
      </c>
      <c r="B285" s="45" t="s">
        <v>946</v>
      </c>
      <c r="C285" s="40">
        <v>12</v>
      </c>
      <c r="D285" s="46" t="s">
        <v>494</v>
      </c>
      <c r="E285" s="38" t="s">
        <v>446</v>
      </c>
      <c r="F285" s="40">
        <v>10</v>
      </c>
      <c r="G285" s="40" t="s">
        <v>877</v>
      </c>
      <c r="H285" s="40" t="str">
        <f t="shared" si="5"/>
        <v>_</v>
      </c>
      <c r="I285" s="38">
        <v>150</v>
      </c>
    </row>
    <row r="286" spans="1:9" ht="15">
      <c r="A286" s="45" t="s">
        <v>176</v>
      </c>
      <c r="B286" s="45" t="s">
        <v>946</v>
      </c>
      <c r="C286" s="40">
        <v>12</v>
      </c>
      <c r="D286" s="46" t="s">
        <v>490</v>
      </c>
      <c r="E286" s="44" t="s">
        <v>446</v>
      </c>
      <c r="F286" s="40">
        <v>36</v>
      </c>
      <c r="G286" s="40" t="s">
        <v>877</v>
      </c>
      <c r="H286" s="40" t="str">
        <f t="shared" si="5"/>
        <v>_</v>
      </c>
      <c r="I286" s="38">
        <v>151</v>
      </c>
    </row>
    <row r="287" spans="1:9" ht="15">
      <c r="A287" s="45" t="s">
        <v>176</v>
      </c>
      <c r="B287" s="45" t="s">
        <v>946</v>
      </c>
      <c r="C287" s="40">
        <v>12</v>
      </c>
      <c r="D287" s="46" t="s">
        <v>488</v>
      </c>
      <c r="E287" s="44" t="s">
        <v>446</v>
      </c>
      <c r="F287" s="40">
        <v>50</v>
      </c>
      <c r="G287" s="40" t="s">
        <v>877</v>
      </c>
      <c r="H287" s="40" t="str">
        <f t="shared" si="5"/>
        <v>_</v>
      </c>
      <c r="I287" s="38">
        <v>152</v>
      </c>
    </row>
    <row r="288" spans="1:9" ht="15">
      <c r="A288" s="45" t="s">
        <v>176</v>
      </c>
      <c r="B288" s="45" t="s">
        <v>946</v>
      </c>
      <c r="C288" s="40">
        <v>12</v>
      </c>
      <c r="D288" s="46" t="s">
        <v>492</v>
      </c>
      <c r="E288" s="44" t="s">
        <v>446</v>
      </c>
      <c r="F288" s="40">
        <v>100</v>
      </c>
      <c r="G288" s="40" t="s">
        <v>877</v>
      </c>
      <c r="H288" s="40" t="str">
        <f t="shared" si="5"/>
        <v>_</v>
      </c>
      <c r="I288" s="38">
        <v>153</v>
      </c>
    </row>
    <row r="289" spans="1:10" ht="15">
      <c r="A289" s="45" t="s">
        <v>176</v>
      </c>
      <c r="B289" s="45" t="s">
        <v>946</v>
      </c>
      <c r="C289" s="40">
        <v>12</v>
      </c>
      <c r="D289" s="46" t="s">
        <v>350</v>
      </c>
      <c r="E289" s="44" t="s">
        <v>302</v>
      </c>
      <c r="F289" s="40">
        <v>33</v>
      </c>
      <c r="G289" s="40" t="s">
        <v>877</v>
      </c>
      <c r="H289" s="40" t="str">
        <f t="shared" si="5"/>
        <v>_</v>
      </c>
      <c r="I289" s="38">
        <v>154</v>
      </c>
    </row>
    <row r="290" spans="1:10" ht="15">
      <c r="A290" s="45" t="s">
        <v>176</v>
      </c>
      <c r="B290" s="45" t="s">
        <v>946</v>
      </c>
      <c r="C290" s="40">
        <v>12</v>
      </c>
      <c r="D290" s="46" t="s">
        <v>947</v>
      </c>
      <c r="E290" s="44" t="s">
        <v>302</v>
      </c>
      <c r="F290" s="40">
        <v>64</v>
      </c>
      <c r="G290" s="40" t="s">
        <v>877</v>
      </c>
      <c r="H290" s="40" t="str">
        <f t="shared" si="5"/>
        <v>_</v>
      </c>
      <c r="I290" s="38">
        <v>155</v>
      </c>
    </row>
    <row r="291" spans="1:10" ht="15">
      <c r="A291" s="45" t="s">
        <v>176</v>
      </c>
      <c r="B291" s="45" t="s">
        <v>946</v>
      </c>
      <c r="C291" s="40">
        <v>12</v>
      </c>
      <c r="D291" s="46" t="s">
        <v>948</v>
      </c>
      <c r="E291" s="44" t="s">
        <v>302</v>
      </c>
      <c r="F291" s="40">
        <v>66</v>
      </c>
      <c r="G291" s="40" t="s">
        <v>877</v>
      </c>
      <c r="H291" s="40" t="str">
        <f t="shared" si="5"/>
        <v>_</v>
      </c>
      <c r="I291" s="38">
        <v>156</v>
      </c>
    </row>
    <row r="292" spans="1:10" ht="15">
      <c r="A292" s="45" t="s">
        <v>176</v>
      </c>
      <c r="B292" s="45" t="s">
        <v>946</v>
      </c>
      <c r="C292" s="40">
        <v>12</v>
      </c>
      <c r="D292" s="46" t="s">
        <v>949</v>
      </c>
      <c r="E292" s="44" t="s">
        <v>302</v>
      </c>
      <c r="F292" s="40">
        <v>69</v>
      </c>
      <c r="G292" s="40" t="s">
        <v>877</v>
      </c>
      <c r="H292" s="40" t="str">
        <f t="shared" si="5"/>
        <v>_</v>
      </c>
      <c r="I292" s="38">
        <v>157</v>
      </c>
    </row>
    <row r="293" spans="1:10" ht="15">
      <c r="A293" s="45" t="s">
        <v>176</v>
      </c>
      <c r="B293" s="45" t="s">
        <v>946</v>
      </c>
      <c r="C293" s="40">
        <v>12</v>
      </c>
      <c r="D293" s="46" t="s">
        <v>950</v>
      </c>
      <c r="E293" s="44" t="s">
        <v>302</v>
      </c>
      <c r="F293" s="40">
        <v>84</v>
      </c>
      <c r="G293" s="40" t="s">
        <v>877</v>
      </c>
      <c r="H293" s="40" t="str">
        <f t="shared" si="5"/>
        <v>_</v>
      </c>
      <c r="I293" s="38">
        <v>158</v>
      </c>
    </row>
    <row r="294" spans="1:10" ht="15">
      <c r="A294" s="45" t="s">
        <v>176</v>
      </c>
      <c r="B294" s="45" t="s">
        <v>946</v>
      </c>
      <c r="C294" s="40">
        <v>12</v>
      </c>
      <c r="D294" s="46" t="s">
        <v>194</v>
      </c>
      <c r="E294" s="46" t="s">
        <v>137</v>
      </c>
      <c r="F294" s="40">
        <v>25</v>
      </c>
      <c r="G294" s="40" t="s">
        <v>877</v>
      </c>
      <c r="H294" s="40" t="str">
        <f t="shared" si="5"/>
        <v>_</v>
      </c>
      <c r="I294" s="38">
        <v>159</v>
      </c>
    </row>
    <row r="295" spans="1:10" ht="15">
      <c r="A295" s="45" t="s">
        <v>176</v>
      </c>
      <c r="B295" s="45" t="s">
        <v>946</v>
      </c>
      <c r="C295" s="40">
        <v>12</v>
      </c>
      <c r="D295" s="46" t="s">
        <v>192</v>
      </c>
      <c r="E295" s="46" t="s">
        <v>137</v>
      </c>
      <c r="F295" s="40">
        <v>32</v>
      </c>
      <c r="G295" s="40" t="s">
        <v>877</v>
      </c>
      <c r="H295" s="40" t="str">
        <f t="shared" si="5"/>
        <v>_</v>
      </c>
      <c r="I295" s="38">
        <v>160</v>
      </c>
    </row>
    <row r="296" spans="1:10" ht="15">
      <c r="A296" s="45" t="s">
        <v>176</v>
      </c>
      <c r="B296" s="45" t="s">
        <v>946</v>
      </c>
      <c r="C296" s="40">
        <v>12</v>
      </c>
      <c r="D296" s="46" t="s">
        <v>190</v>
      </c>
      <c r="E296" s="46" t="s">
        <v>137</v>
      </c>
      <c r="F296" s="40">
        <v>38</v>
      </c>
      <c r="G296" s="40" t="s">
        <v>877</v>
      </c>
      <c r="H296" s="40" t="str">
        <f t="shared" si="5"/>
        <v>_</v>
      </c>
      <c r="I296" s="38">
        <v>161</v>
      </c>
    </row>
    <row r="297" spans="1:10" ht="15">
      <c r="A297" s="45" t="s">
        <v>176</v>
      </c>
      <c r="B297" s="45" t="s">
        <v>946</v>
      </c>
      <c r="C297" s="40">
        <v>12</v>
      </c>
      <c r="D297" s="46" t="s">
        <v>188</v>
      </c>
      <c r="E297" s="46" t="s">
        <v>137</v>
      </c>
      <c r="F297" s="40">
        <v>39</v>
      </c>
      <c r="G297" s="40" t="s">
        <v>877</v>
      </c>
      <c r="H297" s="40" t="str">
        <f t="shared" si="5"/>
        <v>_</v>
      </c>
      <c r="I297" s="38">
        <v>162</v>
      </c>
    </row>
    <row r="298" spans="1:10" ht="15">
      <c r="A298" s="45" t="s">
        <v>176</v>
      </c>
      <c r="B298" s="45" t="s">
        <v>946</v>
      </c>
      <c r="C298" s="40">
        <v>12</v>
      </c>
      <c r="D298" s="46" t="s">
        <v>185</v>
      </c>
      <c r="E298" s="46" t="s">
        <v>137</v>
      </c>
      <c r="F298" s="40">
        <v>67</v>
      </c>
      <c r="G298" s="40" t="s">
        <v>877</v>
      </c>
      <c r="H298" s="40" t="str">
        <f t="shared" si="5"/>
        <v>_</v>
      </c>
      <c r="I298" s="38">
        <v>163</v>
      </c>
    </row>
    <row r="299" spans="1:10">
      <c r="A299" s="45" t="s">
        <v>951</v>
      </c>
      <c r="B299" s="45" t="s">
        <v>163</v>
      </c>
      <c r="C299" s="40">
        <v>13</v>
      </c>
      <c r="D299" s="46" t="s">
        <v>952</v>
      </c>
      <c r="E299" s="38" t="s">
        <v>590</v>
      </c>
      <c r="F299" s="40">
        <v>1</v>
      </c>
      <c r="G299" s="40" t="s">
        <v>877</v>
      </c>
      <c r="H299" s="40" t="str">
        <f t="shared" si="5"/>
        <v>_</v>
      </c>
      <c r="I299" s="38">
        <v>164</v>
      </c>
      <c r="J299" s="38" t="s">
        <v>886</v>
      </c>
    </row>
    <row r="300" spans="1:10">
      <c r="A300" s="45" t="s">
        <v>176</v>
      </c>
      <c r="B300" s="45" t="s">
        <v>163</v>
      </c>
      <c r="C300" s="40">
        <v>13</v>
      </c>
      <c r="D300" s="46" t="s">
        <v>953</v>
      </c>
      <c r="E300" s="38" t="s">
        <v>590</v>
      </c>
      <c r="F300" s="40">
        <v>2</v>
      </c>
      <c r="G300" s="40" t="s">
        <v>877</v>
      </c>
      <c r="H300" s="40" t="str">
        <f t="shared" si="5"/>
        <v>_</v>
      </c>
      <c r="I300" s="38">
        <v>165</v>
      </c>
      <c r="J300" s="38" t="s">
        <v>886</v>
      </c>
    </row>
    <row r="301" spans="1:10">
      <c r="A301" s="45" t="s">
        <v>176</v>
      </c>
      <c r="B301" s="45" t="s">
        <v>163</v>
      </c>
      <c r="C301" s="40">
        <v>13</v>
      </c>
      <c r="D301" s="46" t="s">
        <v>954</v>
      </c>
      <c r="E301" s="38" t="s">
        <v>590</v>
      </c>
      <c r="F301" s="40">
        <v>13</v>
      </c>
      <c r="G301" s="40" t="s">
        <v>877</v>
      </c>
      <c r="H301" s="40" t="str">
        <f t="shared" si="5"/>
        <v>_</v>
      </c>
      <c r="I301" s="38">
        <v>166</v>
      </c>
      <c r="J301" s="38" t="s">
        <v>886</v>
      </c>
    </row>
    <row r="302" spans="1:10">
      <c r="A302" s="45" t="s">
        <v>176</v>
      </c>
      <c r="B302" s="45" t="s">
        <v>163</v>
      </c>
      <c r="C302" s="40">
        <v>13</v>
      </c>
      <c r="D302" s="46" t="s">
        <v>955</v>
      </c>
      <c r="E302" s="38" t="s">
        <v>590</v>
      </c>
      <c r="F302" s="40">
        <v>53</v>
      </c>
      <c r="G302" s="40" t="s">
        <v>877</v>
      </c>
      <c r="H302" s="40" t="str">
        <f t="shared" si="5"/>
        <v>_</v>
      </c>
      <c r="I302" s="38">
        <v>167</v>
      </c>
      <c r="J302" s="38" t="s">
        <v>886</v>
      </c>
    </row>
    <row r="303" spans="1:10">
      <c r="A303" s="45" t="s">
        <v>176</v>
      </c>
      <c r="B303" s="45" t="s">
        <v>163</v>
      </c>
      <c r="C303" s="40">
        <v>13</v>
      </c>
      <c r="D303" s="46" t="s">
        <v>956</v>
      </c>
      <c r="E303" s="38" t="s">
        <v>590</v>
      </c>
      <c r="F303" s="40">
        <v>55</v>
      </c>
      <c r="G303" s="40" t="s">
        <v>877</v>
      </c>
      <c r="H303" s="40" t="str">
        <f t="shared" si="5"/>
        <v>_</v>
      </c>
      <c r="I303" s="38">
        <v>168</v>
      </c>
      <c r="J303" s="38" t="s">
        <v>886</v>
      </c>
    </row>
    <row r="304" spans="1:10">
      <c r="A304" s="45" t="s">
        <v>176</v>
      </c>
      <c r="B304" s="45" t="s">
        <v>163</v>
      </c>
      <c r="C304" s="40">
        <v>13</v>
      </c>
      <c r="D304" s="46" t="s">
        <v>957</v>
      </c>
      <c r="E304" s="44" t="s">
        <v>446</v>
      </c>
      <c r="F304" s="40">
        <v>7</v>
      </c>
      <c r="G304" s="40" t="s">
        <v>877</v>
      </c>
      <c r="H304" s="40" t="str">
        <f t="shared" si="5"/>
        <v>_</v>
      </c>
      <c r="I304" s="38">
        <v>169</v>
      </c>
      <c r="J304" s="38" t="s">
        <v>886</v>
      </c>
    </row>
    <row r="305" spans="1:10">
      <c r="A305" s="45" t="s">
        <v>176</v>
      </c>
      <c r="B305" s="45" t="s">
        <v>163</v>
      </c>
      <c r="C305" s="40">
        <v>13</v>
      </c>
      <c r="D305" s="46" t="s">
        <v>958</v>
      </c>
      <c r="E305" s="44" t="s">
        <v>446</v>
      </c>
      <c r="F305" s="40">
        <v>16</v>
      </c>
      <c r="G305" s="40" t="s">
        <v>877</v>
      </c>
      <c r="H305" s="40" t="str">
        <f t="shared" si="5"/>
        <v>_</v>
      </c>
      <c r="I305" s="38">
        <v>170</v>
      </c>
      <c r="J305" s="38" t="s">
        <v>886</v>
      </c>
    </row>
    <row r="306" spans="1:10">
      <c r="A306" s="45" t="s">
        <v>176</v>
      </c>
      <c r="B306" s="45" t="s">
        <v>163</v>
      </c>
      <c r="C306" s="40">
        <v>13</v>
      </c>
      <c r="D306" s="46" t="s">
        <v>959</v>
      </c>
      <c r="E306" s="44" t="s">
        <v>446</v>
      </c>
      <c r="F306" s="40">
        <v>18</v>
      </c>
      <c r="G306" s="40" t="s">
        <v>877</v>
      </c>
      <c r="H306" s="40" t="str">
        <f t="shared" si="5"/>
        <v>_</v>
      </c>
      <c r="I306" s="38">
        <v>171</v>
      </c>
      <c r="J306" s="38" t="s">
        <v>886</v>
      </c>
    </row>
    <row r="307" spans="1:10">
      <c r="A307" s="45" t="s">
        <v>176</v>
      </c>
      <c r="B307" s="45" t="s">
        <v>163</v>
      </c>
      <c r="C307" s="40">
        <v>13</v>
      </c>
      <c r="D307" s="46" t="s">
        <v>960</v>
      </c>
      <c r="E307" s="44" t="s">
        <v>446</v>
      </c>
      <c r="F307" s="40">
        <v>24</v>
      </c>
      <c r="G307" s="40" t="s">
        <v>877</v>
      </c>
      <c r="H307" s="40" t="str">
        <f t="shared" si="5"/>
        <v>_</v>
      </c>
      <c r="I307" s="38">
        <v>172</v>
      </c>
      <c r="J307" s="38" t="s">
        <v>886</v>
      </c>
    </row>
    <row r="308" spans="1:10">
      <c r="A308" s="45" t="s">
        <v>176</v>
      </c>
      <c r="B308" s="45" t="s">
        <v>163</v>
      </c>
      <c r="C308" s="40">
        <v>13</v>
      </c>
      <c r="D308" s="46" t="s">
        <v>961</v>
      </c>
      <c r="E308" s="44" t="s">
        <v>446</v>
      </c>
      <c r="F308" s="40">
        <v>56</v>
      </c>
      <c r="G308" s="40" t="s">
        <v>877</v>
      </c>
      <c r="H308" s="40" t="str">
        <f t="shared" si="5"/>
        <v>_</v>
      </c>
      <c r="I308" s="38">
        <v>173</v>
      </c>
      <c r="J308" s="38" t="s">
        <v>886</v>
      </c>
    </row>
    <row r="309" spans="1:10">
      <c r="A309" s="45" t="s">
        <v>176</v>
      </c>
      <c r="B309" s="45" t="s">
        <v>163</v>
      </c>
      <c r="C309" s="40">
        <v>13</v>
      </c>
      <c r="D309" s="46" t="s">
        <v>962</v>
      </c>
      <c r="E309" s="44" t="s">
        <v>302</v>
      </c>
      <c r="F309" s="40">
        <v>5</v>
      </c>
      <c r="G309" s="40" t="s">
        <v>877</v>
      </c>
      <c r="H309" s="40" t="str">
        <f t="shared" si="5"/>
        <v>_</v>
      </c>
      <c r="I309" s="38">
        <v>174</v>
      </c>
      <c r="J309" s="38" t="s">
        <v>886</v>
      </c>
    </row>
    <row r="310" spans="1:10">
      <c r="A310" s="45" t="s">
        <v>176</v>
      </c>
      <c r="B310" s="45" t="s">
        <v>163</v>
      </c>
      <c r="C310" s="40">
        <v>13</v>
      </c>
      <c r="D310" s="46" t="s">
        <v>963</v>
      </c>
      <c r="E310" s="44" t="s">
        <v>302</v>
      </c>
      <c r="F310" s="40">
        <v>62</v>
      </c>
      <c r="G310" s="40" t="s">
        <v>877</v>
      </c>
      <c r="H310" s="40" t="str">
        <f t="shared" si="5"/>
        <v>_</v>
      </c>
      <c r="I310" s="38">
        <v>175</v>
      </c>
      <c r="J310" s="38" t="s">
        <v>886</v>
      </c>
    </row>
    <row r="311" spans="1:10">
      <c r="A311" s="45" t="s">
        <v>176</v>
      </c>
      <c r="B311" s="45" t="s">
        <v>163</v>
      </c>
      <c r="C311" s="40">
        <v>13</v>
      </c>
      <c r="D311" s="46" t="s">
        <v>964</v>
      </c>
      <c r="E311" s="44" t="s">
        <v>302</v>
      </c>
      <c r="F311" s="40">
        <v>74</v>
      </c>
      <c r="G311" s="40" t="s">
        <v>877</v>
      </c>
      <c r="H311" s="40" t="str">
        <f t="shared" si="5"/>
        <v>_</v>
      </c>
      <c r="I311" s="38">
        <v>176</v>
      </c>
      <c r="J311" s="38" t="s">
        <v>886</v>
      </c>
    </row>
    <row r="312" spans="1:10">
      <c r="A312" s="45" t="s">
        <v>176</v>
      </c>
      <c r="B312" s="45" t="s">
        <v>163</v>
      </c>
      <c r="C312" s="40">
        <v>13</v>
      </c>
      <c r="D312" s="46" t="s">
        <v>965</v>
      </c>
      <c r="E312" s="44" t="s">
        <v>302</v>
      </c>
      <c r="F312" s="40">
        <v>90</v>
      </c>
      <c r="G312" s="40" t="s">
        <v>877</v>
      </c>
      <c r="H312" s="40" t="str">
        <f t="shared" si="5"/>
        <v>_</v>
      </c>
      <c r="I312" s="38">
        <v>177</v>
      </c>
      <c r="J312" s="38" t="s">
        <v>886</v>
      </c>
    </row>
    <row r="313" spans="1:10">
      <c r="A313" s="45" t="s">
        <v>176</v>
      </c>
      <c r="B313" s="45" t="s">
        <v>163</v>
      </c>
      <c r="C313" s="40">
        <v>13</v>
      </c>
      <c r="D313" s="46" t="s">
        <v>966</v>
      </c>
      <c r="E313" s="44" t="s">
        <v>302</v>
      </c>
      <c r="F313" s="40">
        <v>99</v>
      </c>
      <c r="G313" s="40" t="s">
        <v>877</v>
      </c>
      <c r="H313" s="40" t="str">
        <f t="shared" si="5"/>
        <v>_</v>
      </c>
      <c r="I313" s="38">
        <v>178</v>
      </c>
      <c r="J313" s="38" t="s">
        <v>886</v>
      </c>
    </row>
    <row r="314" spans="1:10">
      <c r="A314" s="45" t="s">
        <v>176</v>
      </c>
      <c r="B314" s="45" t="s">
        <v>163</v>
      </c>
      <c r="C314" s="40">
        <v>13</v>
      </c>
      <c r="D314" s="46" t="s">
        <v>967</v>
      </c>
      <c r="E314" s="46" t="s">
        <v>137</v>
      </c>
      <c r="F314" s="40">
        <v>42</v>
      </c>
      <c r="G314" s="40" t="s">
        <v>877</v>
      </c>
      <c r="H314" s="40" t="str">
        <f t="shared" si="5"/>
        <v>_</v>
      </c>
      <c r="I314" s="38">
        <v>179</v>
      </c>
      <c r="J314" s="38" t="s">
        <v>886</v>
      </c>
    </row>
    <row r="315" spans="1:10">
      <c r="A315" s="45" t="s">
        <v>176</v>
      </c>
      <c r="B315" s="45" t="s">
        <v>163</v>
      </c>
      <c r="C315" s="40">
        <v>13</v>
      </c>
      <c r="D315" s="46" t="s">
        <v>968</v>
      </c>
      <c r="E315" s="46" t="s">
        <v>137</v>
      </c>
      <c r="F315" s="40">
        <v>47</v>
      </c>
      <c r="G315" s="40" t="s">
        <v>877</v>
      </c>
      <c r="H315" s="40" t="str">
        <f t="shared" si="5"/>
        <v>_</v>
      </c>
      <c r="I315" s="38">
        <v>180</v>
      </c>
      <c r="J315" s="38" t="s">
        <v>886</v>
      </c>
    </row>
    <row r="316" spans="1:10">
      <c r="A316" s="45" t="s">
        <v>176</v>
      </c>
      <c r="B316" s="45" t="s">
        <v>163</v>
      </c>
      <c r="C316" s="40">
        <v>13</v>
      </c>
      <c r="D316" s="46" t="s">
        <v>969</v>
      </c>
      <c r="E316" s="46" t="s">
        <v>137</v>
      </c>
      <c r="F316" s="40">
        <v>59</v>
      </c>
      <c r="G316" s="40" t="s">
        <v>877</v>
      </c>
      <c r="H316" s="40" t="str">
        <f t="shared" si="5"/>
        <v>_</v>
      </c>
      <c r="I316" s="38">
        <v>181</v>
      </c>
      <c r="J316" s="38" t="s">
        <v>886</v>
      </c>
    </row>
    <row r="317" spans="1:10">
      <c r="A317" s="45" t="s">
        <v>176</v>
      </c>
      <c r="B317" s="45" t="s">
        <v>163</v>
      </c>
      <c r="C317" s="40">
        <v>13</v>
      </c>
      <c r="D317" s="46" t="s">
        <v>970</v>
      </c>
      <c r="E317" s="46" t="s">
        <v>137</v>
      </c>
      <c r="F317" s="40">
        <v>63</v>
      </c>
      <c r="G317" s="40" t="s">
        <v>877</v>
      </c>
      <c r="H317" s="40" t="str">
        <f t="shared" si="5"/>
        <v>_</v>
      </c>
      <c r="I317" s="38">
        <v>182</v>
      </c>
      <c r="J317" s="38" t="s">
        <v>886</v>
      </c>
    </row>
    <row r="318" spans="1:10">
      <c r="A318" s="45" t="s">
        <v>176</v>
      </c>
      <c r="B318" s="45" t="s">
        <v>163</v>
      </c>
      <c r="C318" s="40">
        <v>13</v>
      </c>
      <c r="D318" s="46" t="s">
        <v>971</v>
      </c>
      <c r="E318" s="46" t="s">
        <v>137</v>
      </c>
      <c r="F318" s="40">
        <v>91</v>
      </c>
      <c r="G318" s="40" t="s">
        <v>877</v>
      </c>
      <c r="H318" s="40" t="str">
        <f t="shared" si="5"/>
        <v>_</v>
      </c>
      <c r="I318" s="38">
        <v>183</v>
      </c>
      <c r="J318" s="38" t="s">
        <v>886</v>
      </c>
    </row>
    <row r="319" spans="1:10">
      <c r="A319" s="45" t="s">
        <v>176</v>
      </c>
      <c r="B319" s="45" t="s">
        <v>175</v>
      </c>
      <c r="C319" s="40">
        <v>14</v>
      </c>
      <c r="D319" s="46" t="s">
        <v>626</v>
      </c>
      <c r="E319" s="38" t="s">
        <v>590</v>
      </c>
      <c r="F319" s="40">
        <v>21</v>
      </c>
      <c r="G319" s="40" t="s">
        <v>877</v>
      </c>
      <c r="H319" s="40" t="str">
        <f t="shared" si="5"/>
        <v>_</v>
      </c>
      <c r="I319" s="38">
        <v>184</v>
      </c>
    </row>
    <row r="320" spans="1:10">
      <c r="A320" s="45" t="s">
        <v>176</v>
      </c>
      <c r="B320" s="45" t="s">
        <v>175</v>
      </c>
      <c r="C320" s="40">
        <v>14</v>
      </c>
      <c r="D320" s="46" t="s">
        <v>624</v>
      </c>
      <c r="E320" s="38" t="s">
        <v>590</v>
      </c>
      <c r="F320" s="40">
        <v>25</v>
      </c>
      <c r="G320" s="40" t="s">
        <v>877</v>
      </c>
      <c r="H320" s="40" t="str">
        <f t="shared" si="5"/>
        <v>_</v>
      </c>
      <c r="I320" s="38">
        <v>185</v>
      </c>
    </row>
    <row r="321" spans="1:9">
      <c r="A321" s="45" t="s">
        <v>176</v>
      </c>
      <c r="B321" s="45" t="s">
        <v>175</v>
      </c>
      <c r="C321" s="40">
        <v>14</v>
      </c>
      <c r="D321" s="46" t="s">
        <v>622</v>
      </c>
      <c r="E321" s="38" t="s">
        <v>590</v>
      </c>
      <c r="F321" s="40">
        <v>35</v>
      </c>
      <c r="G321" s="40" t="s">
        <v>877</v>
      </c>
      <c r="H321" s="40" t="str">
        <f t="shared" si="5"/>
        <v>_</v>
      </c>
      <c r="I321" s="38">
        <v>186</v>
      </c>
    </row>
    <row r="322" spans="1:9">
      <c r="A322" s="45" t="s">
        <v>176</v>
      </c>
      <c r="B322" s="45" t="s">
        <v>175</v>
      </c>
      <c r="C322" s="40">
        <v>14</v>
      </c>
      <c r="D322" s="46" t="s">
        <v>620</v>
      </c>
      <c r="E322" s="38" t="s">
        <v>590</v>
      </c>
      <c r="F322" s="40">
        <v>37</v>
      </c>
      <c r="G322" s="40" t="s">
        <v>877</v>
      </c>
      <c r="H322" s="40" t="str">
        <f t="shared" si="5"/>
        <v>_</v>
      </c>
      <c r="I322" s="38">
        <v>187</v>
      </c>
    </row>
    <row r="323" spans="1:9">
      <c r="A323" s="45" t="s">
        <v>176</v>
      </c>
      <c r="B323" s="45" t="s">
        <v>175</v>
      </c>
      <c r="C323" s="40">
        <v>14</v>
      </c>
      <c r="D323" s="46" t="s">
        <v>618</v>
      </c>
      <c r="E323" s="38" t="s">
        <v>590</v>
      </c>
      <c r="F323" s="40">
        <v>78</v>
      </c>
      <c r="G323" s="40" t="s">
        <v>877</v>
      </c>
      <c r="H323" s="40" t="str">
        <f t="shared" si="5"/>
        <v>_</v>
      </c>
      <c r="I323" s="38">
        <v>188</v>
      </c>
    </row>
    <row r="324" spans="1:9">
      <c r="A324" s="45" t="s">
        <v>176</v>
      </c>
      <c r="B324" s="45" t="s">
        <v>175</v>
      </c>
      <c r="C324" s="40">
        <v>14</v>
      </c>
      <c r="D324" s="46" t="s">
        <v>484</v>
      </c>
      <c r="E324" s="44" t="s">
        <v>446</v>
      </c>
      <c r="F324" s="40">
        <v>15</v>
      </c>
      <c r="G324" s="40" t="s">
        <v>877</v>
      </c>
      <c r="H324" s="40" t="str">
        <f t="shared" si="5"/>
        <v>_</v>
      </c>
      <c r="I324" s="38">
        <v>189</v>
      </c>
    </row>
    <row r="325" spans="1:9">
      <c r="A325" s="45" t="s">
        <v>176</v>
      </c>
      <c r="B325" s="45" t="s">
        <v>175</v>
      </c>
      <c r="C325" s="40">
        <v>14</v>
      </c>
      <c r="D325" s="46" t="s">
        <v>482</v>
      </c>
      <c r="E325" s="44" t="s">
        <v>446</v>
      </c>
      <c r="F325" s="40">
        <v>20</v>
      </c>
      <c r="G325" s="40" t="s">
        <v>877</v>
      </c>
      <c r="H325" s="40" t="str">
        <f t="shared" si="5"/>
        <v>_</v>
      </c>
      <c r="I325" s="38">
        <v>190</v>
      </c>
    </row>
    <row r="326" spans="1:9">
      <c r="A326" s="45" t="s">
        <v>176</v>
      </c>
      <c r="B326" s="45" t="s">
        <v>175</v>
      </c>
      <c r="C326" s="40">
        <v>14</v>
      </c>
      <c r="D326" s="46" t="s">
        <v>480</v>
      </c>
      <c r="E326" s="44" t="s">
        <v>446</v>
      </c>
      <c r="F326" s="40">
        <v>63</v>
      </c>
      <c r="G326" s="40" t="s">
        <v>877</v>
      </c>
      <c r="H326" s="40" t="str">
        <f t="shared" si="5"/>
        <v>_</v>
      </c>
      <c r="I326" s="38">
        <v>191</v>
      </c>
    </row>
    <row r="327" spans="1:9">
      <c r="A327" s="45" t="s">
        <v>176</v>
      </c>
      <c r="B327" s="45" t="s">
        <v>175</v>
      </c>
      <c r="C327" s="40">
        <v>14</v>
      </c>
      <c r="D327" s="46" t="s">
        <v>478</v>
      </c>
      <c r="E327" s="44" t="s">
        <v>446</v>
      </c>
      <c r="F327" s="40">
        <v>95</v>
      </c>
      <c r="G327" s="40" t="s">
        <v>877</v>
      </c>
      <c r="H327" s="40" t="str">
        <f t="shared" si="5"/>
        <v>_</v>
      </c>
      <c r="I327" s="38">
        <v>192</v>
      </c>
    </row>
    <row r="328" spans="1:9">
      <c r="A328" s="45" t="s">
        <v>176</v>
      </c>
      <c r="B328" s="45" t="s">
        <v>175</v>
      </c>
      <c r="C328" s="40">
        <v>14</v>
      </c>
      <c r="D328" s="46" t="s">
        <v>476</v>
      </c>
      <c r="E328" s="44" t="s">
        <v>446</v>
      </c>
      <c r="F328" s="40">
        <v>98</v>
      </c>
      <c r="G328" s="40" t="s">
        <v>877</v>
      </c>
      <c r="H328" s="40" t="str">
        <f t="shared" si="5"/>
        <v>_</v>
      </c>
      <c r="I328" s="38">
        <v>193</v>
      </c>
    </row>
    <row r="329" spans="1:9">
      <c r="A329" s="45" t="s">
        <v>176</v>
      </c>
      <c r="B329" s="45" t="s">
        <v>175</v>
      </c>
      <c r="C329" s="40">
        <v>14</v>
      </c>
      <c r="D329" s="46" t="s">
        <v>340</v>
      </c>
      <c r="E329" s="44" t="s">
        <v>302</v>
      </c>
      <c r="F329" s="40">
        <v>34</v>
      </c>
      <c r="G329" s="40" t="s">
        <v>877</v>
      </c>
      <c r="H329" s="40" t="str">
        <f t="shared" si="5"/>
        <v>_</v>
      </c>
      <c r="I329" s="38">
        <v>194</v>
      </c>
    </row>
    <row r="330" spans="1:9">
      <c r="A330" s="45" t="s">
        <v>176</v>
      </c>
      <c r="B330" s="45" t="s">
        <v>175</v>
      </c>
      <c r="C330" s="40">
        <v>14</v>
      </c>
      <c r="D330" s="46" t="s">
        <v>972</v>
      </c>
      <c r="E330" s="44" t="s">
        <v>302</v>
      </c>
      <c r="F330" s="40">
        <v>47</v>
      </c>
      <c r="G330" s="40" t="s">
        <v>877</v>
      </c>
      <c r="H330" s="40" t="str">
        <f t="shared" si="5"/>
        <v>_</v>
      </c>
      <c r="I330" s="38">
        <v>195</v>
      </c>
    </row>
    <row r="331" spans="1:9">
      <c r="A331" s="45" t="s">
        <v>176</v>
      </c>
      <c r="B331" s="45" t="s">
        <v>175</v>
      </c>
      <c r="C331" s="40">
        <v>14</v>
      </c>
      <c r="D331" s="46" t="s">
        <v>973</v>
      </c>
      <c r="E331" s="44" t="s">
        <v>302</v>
      </c>
      <c r="F331" s="40">
        <v>77</v>
      </c>
      <c r="G331" s="40" t="s">
        <v>877</v>
      </c>
      <c r="H331" s="40" t="str">
        <f t="shared" ref="H331:H394" si="6">IF(F331=F332, 999999, "_")</f>
        <v>_</v>
      </c>
      <c r="I331" s="38">
        <v>196</v>
      </c>
    </row>
    <row r="332" spans="1:9">
      <c r="A332" s="45" t="s">
        <v>176</v>
      </c>
      <c r="B332" s="45" t="s">
        <v>175</v>
      </c>
      <c r="C332" s="40">
        <v>14</v>
      </c>
      <c r="D332" s="46" t="s">
        <v>974</v>
      </c>
      <c r="E332" s="44" t="s">
        <v>302</v>
      </c>
      <c r="F332" s="40">
        <v>91</v>
      </c>
      <c r="G332" s="40" t="s">
        <v>877</v>
      </c>
      <c r="H332" s="40" t="str">
        <f t="shared" si="6"/>
        <v>_</v>
      </c>
      <c r="I332" s="38">
        <v>197</v>
      </c>
    </row>
    <row r="333" spans="1:9">
      <c r="A333" s="45" t="s">
        <v>176</v>
      </c>
      <c r="B333" s="45" t="s">
        <v>175</v>
      </c>
      <c r="C333" s="40">
        <v>14</v>
      </c>
      <c r="D333" s="46" t="s">
        <v>975</v>
      </c>
      <c r="E333" s="44" t="s">
        <v>302</v>
      </c>
      <c r="F333" s="40">
        <v>95</v>
      </c>
      <c r="G333" s="40" t="s">
        <v>877</v>
      </c>
      <c r="H333" s="40" t="str">
        <f t="shared" si="6"/>
        <v>_</v>
      </c>
      <c r="I333" s="38">
        <v>198</v>
      </c>
    </row>
    <row r="334" spans="1:9">
      <c r="A334" s="45" t="s">
        <v>176</v>
      </c>
      <c r="B334" s="45" t="s">
        <v>175</v>
      </c>
      <c r="C334" s="40">
        <v>14</v>
      </c>
      <c r="D334" s="46" t="s">
        <v>172</v>
      </c>
      <c r="E334" s="46" t="s">
        <v>137</v>
      </c>
      <c r="F334" s="40">
        <v>45</v>
      </c>
      <c r="G334" s="40" t="s">
        <v>877</v>
      </c>
      <c r="H334" s="40" t="str">
        <f t="shared" si="6"/>
        <v>_</v>
      </c>
      <c r="I334" s="38">
        <v>199</v>
      </c>
    </row>
    <row r="335" spans="1:9">
      <c r="A335" s="45" t="s">
        <v>176</v>
      </c>
      <c r="B335" s="45" t="s">
        <v>175</v>
      </c>
      <c r="C335" s="40">
        <v>14</v>
      </c>
      <c r="D335" s="46" t="s">
        <v>183</v>
      </c>
      <c r="E335" s="46" t="s">
        <v>137</v>
      </c>
      <c r="F335" s="40">
        <v>62</v>
      </c>
      <c r="G335" s="40" t="s">
        <v>877</v>
      </c>
      <c r="H335" s="40" t="str">
        <f t="shared" si="6"/>
        <v>_</v>
      </c>
      <c r="I335" s="38">
        <v>200</v>
      </c>
    </row>
    <row r="336" spans="1:9">
      <c r="A336" s="45" t="s">
        <v>176</v>
      </c>
      <c r="B336" s="45" t="s">
        <v>175</v>
      </c>
      <c r="C336" s="40">
        <v>14</v>
      </c>
      <c r="D336" s="46" t="s">
        <v>181</v>
      </c>
      <c r="E336" s="46" t="s">
        <v>137</v>
      </c>
      <c r="F336" s="40">
        <v>70</v>
      </c>
      <c r="G336" s="40" t="s">
        <v>877</v>
      </c>
      <c r="H336" s="40" t="str">
        <f t="shared" si="6"/>
        <v>_</v>
      </c>
      <c r="I336" s="38">
        <v>201</v>
      </c>
    </row>
    <row r="337" spans="1:9">
      <c r="A337" s="42" t="s">
        <v>176</v>
      </c>
      <c r="B337" s="42" t="s">
        <v>175</v>
      </c>
      <c r="C337" s="41">
        <v>14</v>
      </c>
      <c r="D337" s="43" t="s">
        <v>179</v>
      </c>
      <c r="E337" s="43" t="s">
        <v>137</v>
      </c>
      <c r="F337" s="41">
        <v>74</v>
      </c>
      <c r="G337" s="41" t="s">
        <v>179</v>
      </c>
      <c r="H337" s="40" t="str">
        <f t="shared" si="6"/>
        <v>_</v>
      </c>
      <c r="I337" s="38">
        <v>202</v>
      </c>
    </row>
    <row r="338" spans="1:9">
      <c r="A338" s="45" t="s">
        <v>176</v>
      </c>
      <c r="B338" s="45" t="s">
        <v>175</v>
      </c>
      <c r="C338" s="40">
        <v>14</v>
      </c>
      <c r="D338" s="46" t="s">
        <v>177</v>
      </c>
      <c r="E338" s="46" t="s">
        <v>137</v>
      </c>
      <c r="F338" s="40">
        <v>80</v>
      </c>
      <c r="G338" s="40" t="s">
        <v>877</v>
      </c>
      <c r="H338" s="40" t="str">
        <f t="shared" si="6"/>
        <v>_</v>
      </c>
      <c r="I338" s="38">
        <v>203</v>
      </c>
    </row>
    <row r="339" spans="1:9">
      <c r="A339" s="45" t="s">
        <v>141</v>
      </c>
      <c r="B339" s="45" t="s">
        <v>163</v>
      </c>
      <c r="C339" s="40">
        <v>15</v>
      </c>
      <c r="D339" s="46" t="s">
        <v>614</v>
      </c>
      <c r="E339" s="38" t="s">
        <v>590</v>
      </c>
      <c r="F339" s="40">
        <v>3</v>
      </c>
      <c r="G339" s="40" t="s">
        <v>877</v>
      </c>
      <c r="H339" s="40" t="str">
        <f t="shared" si="6"/>
        <v>_</v>
      </c>
      <c r="I339" s="38">
        <v>204</v>
      </c>
    </row>
    <row r="340" spans="1:9">
      <c r="A340" s="45" t="s">
        <v>141</v>
      </c>
      <c r="B340" s="45" t="s">
        <v>163</v>
      </c>
      <c r="C340" s="40">
        <v>15</v>
      </c>
      <c r="D340" s="46" t="s">
        <v>648</v>
      </c>
      <c r="E340" s="38" t="s">
        <v>590</v>
      </c>
      <c r="F340" s="40">
        <v>10</v>
      </c>
      <c r="G340" s="40" t="s">
        <v>877</v>
      </c>
      <c r="H340" s="40" t="str">
        <f t="shared" si="6"/>
        <v>_</v>
      </c>
      <c r="I340" s="38">
        <v>205</v>
      </c>
    </row>
    <row r="341" spans="1:9">
      <c r="A341" s="45" t="s">
        <v>141</v>
      </c>
      <c r="B341" s="45" t="s">
        <v>163</v>
      </c>
      <c r="C341" s="40">
        <v>15</v>
      </c>
      <c r="D341" s="46" t="s">
        <v>616</v>
      </c>
      <c r="E341" s="38" t="s">
        <v>590</v>
      </c>
      <c r="F341" s="40">
        <v>28</v>
      </c>
      <c r="G341" s="40" t="s">
        <v>877</v>
      </c>
      <c r="H341" s="40" t="str">
        <f t="shared" si="6"/>
        <v>_</v>
      </c>
      <c r="I341" s="38">
        <v>206</v>
      </c>
    </row>
    <row r="342" spans="1:9">
      <c r="A342" s="45" t="s">
        <v>141</v>
      </c>
      <c r="B342" s="45" t="s">
        <v>163</v>
      </c>
      <c r="C342" s="40">
        <v>15</v>
      </c>
      <c r="D342" s="46" t="s">
        <v>612</v>
      </c>
      <c r="E342" s="38" t="s">
        <v>590</v>
      </c>
      <c r="F342" s="40">
        <v>82</v>
      </c>
      <c r="G342" s="40" t="s">
        <v>877</v>
      </c>
      <c r="H342" s="40" t="str">
        <f t="shared" si="6"/>
        <v>_</v>
      </c>
      <c r="I342" s="38">
        <v>207</v>
      </c>
    </row>
    <row r="343" spans="1:9">
      <c r="A343" s="45" t="s">
        <v>141</v>
      </c>
      <c r="B343" s="45" t="s">
        <v>163</v>
      </c>
      <c r="C343" s="40">
        <v>15</v>
      </c>
      <c r="D343" s="46" t="s">
        <v>610</v>
      </c>
      <c r="E343" s="38" t="s">
        <v>590</v>
      </c>
      <c r="F343" s="40">
        <v>97</v>
      </c>
      <c r="G343" s="40" t="s">
        <v>877</v>
      </c>
      <c r="H343" s="40" t="str">
        <f t="shared" si="6"/>
        <v>_</v>
      </c>
      <c r="I343" s="38">
        <v>208</v>
      </c>
    </row>
    <row r="344" spans="1:9">
      <c r="A344" s="45" t="s">
        <v>141</v>
      </c>
      <c r="B344" s="45" t="s">
        <v>163</v>
      </c>
      <c r="C344" s="40">
        <v>15</v>
      </c>
      <c r="D344" s="46" t="s">
        <v>468</v>
      </c>
      <c r="E344" s="44" t="s">
        <v>446</v>
      </c>
      <c r="F344" s="40">
        <v>8</v>
      </c>
      <c r="G344" s="40" t="s">
        <v>877</v>
      </c>
      <c r="H344" s="40" t="str">
        <f t="shared" si="6"/>
        <v>_</v>
      </c>
      <c r="I344" s="38">
        <v>209</v>
      </c>
    </row>
    <row r="345" spans="1:9">
      <c r="A345" s="45" t="s">
        <v>141</v>
      </c>
      <c r="B345" s="45" t="s">
        <v>163</v>
      </c>
      <c r="C345" s="40">
        <v>15</v>
      </c>
      <c r="D345" s="46" t="s">
        <v>474</v>
      </c>
      <c r="E345" s="44" t="s">
        <v>446</v>
      </c>
      <c r="F345" s="40">
        <v>13</v>
      </c>
      <c r="G345" s="40" t="s">
        <v>877</v>
      </c>
      <c r="H345" s="40" t="str">
        <f t="shared" si="6"/>
        <v>_</v>
      </c>
      <c r="I345" s="38">
        <v>210</v>
      </c>
    </row>
    <row r="346" spans="1:9">
      <c r="A346" s="45" t="s">
        <v>141</v>
      </c>
      <c r="B346" s="45" t="s">
        <v>163</v>
      </c>
      <c r="C346" s="40">
        <v>15</v>
      </c>
      <c r="D346" s="46" t="s">
        <v>472</v>
      </c>
      <c r="E346" s="44" t="s">
        <v>446</v>
      </c>
      <c r="F346" s="40">
        <v>23</v>
      </c>
      <c r="G346" s="40" t="s">
        <v>877</v>
      </c>
      <c r="H346" s="40" t="str">
        <f t="shared" si="6"/>
        <v>_</v>
      </c>
      <c r="I346" s="38">
        <v>211</v>
      </c>
    </row>
    <row r="347" spans="1:9">
      <c r="A347" s="45" t="s">
        <v>141</v>
      </c>
      <c r="B347" s="45" t="s">
        <v>163</v>
      </c>
      <c r="C347" s="40">
        <v>15</v>
      </c>
      <c r="D347" s="46" t="s">
        <v>470</v>
      </c>
      <c r="E347" s="44" t="s">
        <v>446</v>
      </c>
      <c r="F347" s="40">
        <v>69</v>
      </c>
      <c r="G347" s="40" t="s">
        <v>877</v>
      </c>
      <c r="H347" s="40" t="str">
        <f t="shared" si="6"/>
        <v>_</v>
      </c>
      <c r="I347" s="38">
        <v>212</v>
      </c>
    </row>
    <row r="348" spans="1:9">
      <c r="A348" s="45" t="s">
        <v>141</v>
      </c>
      <c r="B348" s="45" t="s">
        <v>163</v>
      </c>
      <c r="C348" s="40">
        <v>15</v>
      </c>
      <c r="D348" s="46" t="s">
        <v>466</v>
      </c>
      <c r="E348" s="44" t="s">
        <v>446</v>
      </c>
      <c r="F348" s="40">
        <v>97</v>
      </c>
      <c r="G348" s="40" t="s">
        <v>877</v>
      </c>
      <c r="H348" s="40" t="str">
        <f t="shared" si="6"/>
        <v>_</v>
      </c>
      <c r="I348" s="38">
        <v>213</v>
      </c>
    </row>
    <row r="349" spans="1:9">
      <c r="A349" s="45" t="s">
        <v>141</v>
      </c>
      <c r="B349" s="45" t="s">
        <v>163</v>
      </c>
      <c r="C349" s="40">
        <v>15</v>
      </c>
      <c r="D349" s="46" t="s">
        <v>976</v>
      </c>
      <c r="E349" s="44" t="s">
        <v>302</v>
      </c>
      <c r="F349" s="40">
        <v>32</v>
      </c>
      <c r="G349" s="40" t="s">
        <v>330</v>
      </c>
      <c r="H349" s="40" t="str">
        <f t="shared" si="6"/>
        <v>_</v>
      </c>
      <c r="I349" s="38">
        <v>214</v>
      </c>
    </row>
    <row r="350" spans="1:9">
      <c r="A350" s="45" t="s">
        <v>141</v>
      </c>
      <c r="B350" s="45" t="s">
        <v>163</v>
      </c>
      <c r="C350" s="40">
        <v>15</v>
      </c>
      <c r="D350" s="46" t="s">
        <v>977</v>
      </c>
      <c r="E350" s="44" t="s">
        <v>302</v>
      </c>
      <c r="F350" s="40">
        <v>55</v>
      </c>
      <c r="G350" s="40" t="s">
        <v>877</v>
      </c>
      <c r="H350" s="40" t="str">
        <f t="shared" si="6"/>
        <v>_</v>
      </c>
      <c r="I350" s="38">
        <v>215</v>
      </c>
    </row>
    <row r="351" spans="1:9">
      <c r="A351" s="45" t="s">
        <v>141</v>
      </c>
      <c r="B351" s="45" t="s">
        <v>163</v>
      </c>
      <c r="C351" s="40">
        <v>15</v>
      </c>
      <c r="D351" s="46" t="s">
        <v>978</v>
      </c>
      <c r="E351" s="44" t="s">
        <v>302</v>
      </c>
      <c r="F351" s="40">
        <v>63</v>
      </c>
      <c r="G351" s="40" t="s">
        <v>877</v>
      </c>
      <c r="H351" s="40" t="str">
        <f t="shared" si="6"/>
        <v>_</v>
      </c>
      <c r="I351" s="38">
        <v>216</v>
      </c>
    </row>
    <row r="352" spans="1:9">
      <c r="A352" s="45" t="s">
        <v>141</v>
      </c>
      <c r="B352" s="45" t="s">
        <v>163</v>
      </c>
      <c r="C352" s="40">
        <v>15</v>
      </c>
      <c r="D352" s="46" t="s">
        <v>979</v>
      </c>
      <c r="E352" s="44" t="s">
        <v>302</v>
      </c>
      <c r="F352" s="40">
        <v>78</v>
      </c>
      <c r="G352" s="40" t="s">
        <v>877</v>
      </c>
      <c r="H352" s="40" t="str">
        <f t="shared" si="6"/>
        <v>_</v>
      </c>
      <c r="I352" s="38">
        <v>217</v>
      </c>
    </row>
    <row r="353" spans="1:9">
      <c r="A353" s="45" t="s">
        <v>141</v>
      </c>
      <c r="B353" s="45" t="s">
        <v>163</v>
      </c>
      <c r="C353" s="40">
        <v>15</v>
      </c>
      <c r="D353" s="46" t="s">
        <v>980</v>
      </c>
      <c r="E353" s="44" t="s">
        <v>302</v>
      </c>
      <c r="F353" s="40">
        <v>86</v>
      </c>
      <c r="G353" s="40" t="s">
        <v>877</v>
      </c>
      <c r="H353" s="40" t="str">
        <f t="shared" si="6"/>
        <v>_</v>
      </c>
      <c r="I353" s="38">
        <v>218</v>
      </c>
    </row>
    <row r="354" spans="1:9">
      <c r="A354" s="45" t="s">
        <v>141</v>
      </c>
      <c r="B354" s="45" t="s">
        <v>163</v>
      </c>
      <c r="C354" s="40">
        <v>15</v>
      </c>
      <c r="D354" s="46" t="s">
        <v>164</v>
      </c>
      <c r="E354" s="46" t="s">
        <v>137</v>
      </c>
      <c r="F354" s="40">
        <v>4</v>
      </c>
      <c r="G354" s="40" t="s">
        <v>877</v>
      </c>
      <c r="H354" s="40" t="str">
        <f t="shared" si="6"/>
        <v>_</v>
      </c>
      <c r="I354" s="38">
        <v>219</v>
      </c>
    </row>
    <row r="355" spans="1:9">
      <c r="A355" s="45" t="s">
        <v>141</v>
      </c>
      <c r="B355" s="45" t="s">
        <v>163</v>
      </c>
      <c r="C355" s="40">
        <v>15</v>
      </c>
      <c r="D355" s="46" t="s">
        <v>170</v>
      </c>
      <c r="E355" s="46" t="s">
        <v>137</v>
      </c>
      <c r="F355" s="40">
        <v>12</v>
      </c>
      <c r="G355" s="40" t="s">
        <v>877</v>
      </c>
      <c r="H355" s="40" t="str">
        <f t="shared" si="6"/>
        <v>_</v>
      </c>
      <c r="I355" s="38">
        <v>220</v>
      </c>
    </row>
    <row r="356" spans="1:9">
      <c r="A356" s="45" t="s">
        <v>141</v>
      </c>
      <c r="B356" s="45" t="s">
        <v>163</v>
      </c>
      <c r="C356" s="40">
        <v>15</v>
      </c>
      <c r="D356" s="46" t="s">
        <v>168</v>
      </c>
      <c r="E356" s="46" t="s">
        <v>137</v>
      </c>
      <c r="F356" s="40">
        <v>23</v>
      </c>
      <c r="G356" s="40" t="s">
        <v>877</v>
      </c>
      <c r="H356" s="40" t="str">
        <f t="shared" si="6"/>
        <v>_</v>
      </c>
      <c r="I356" s="38">
        <v>221</v>
      </c>
    </row>
    <row r="357" spans="1:9">
      <c r="A357" s="45" t="s">
        <v>141</v>
      </c>
      <c r="B357" s="45" t="s">
        <v>163</v>
      </c>
      <c r="C357" s="40">
        <v>15</v>
      </c>
      <c r="D357" s="46" t="s">
        <v>166</v>
      </c>
      <c r="E357" s="46" t="s">
        <v>137</v>
      </c>
      <c r="F357" s="40">
        <v>26</v>
      </c>
      <c r="G357" s="40" t="s">
        <v>877</v>
      </c>
      <c r="H357" s="40" t="str">
        <f t="shared" si="6"/>
        <v>_</v>
      </c>
      <c r="I357" s="38">
        <v>222</v>
      </c>
    </row>
    <row r="358" spans="1:9">
      <c r="A358" s="45" t="s">
        <v>141</v>
      </c>
      <c r="B358" s="45" t="s">
        <v>163</v>
      </c>
      <c r="C358" s="40">
        <v>15</v>
      </c>
      <c r="D358" s="46" t="s">
        <v>161</v>
      </c>
      <c r="E358" s="46" t="s">
        <v>137</v>
      </c>
      <c r="F358" s="40">
        <v>60</v>
      </c>
      <c r="G358" s="40" t="s">
        <v>877</v>
      </c>
      <c r="H358" s="40" t="str">
        <f t="shared" si="6"/>
        <v>_</v>
      </c>
      <c r="I358" s="38">
        <v>223</v>
      </c>
    </row>
    <row r="359" spans="1:9">
      <c r="A359" s="45" t="s">
        <v>141</v>
      </c>
      <c r="B359" s="45" t="s">
        <v>152</v>
      </c>
      <c r="C359" s="40">
        <v>16</v>
      </c>
      <c r="D359" s="46" t="s">
        <v>608</v>
      </c>
      <c r="E359" s="38" t="s">
        <v>590</v>
      </c>
      <c r="F359" s="40">
        <v>41</v>
      </c>
      <c r="G359" s="40" t="s">
        <v>877</v>
      </c>
      <c r="H359" s="40" t="str">
        <f t="shared" si="6"/>
        <v>_</v>
      </c>
      <c r="I359" s="38">
        <v>224</v>
      </c>
    </row>
    <row r="360" spans="1:9">
      <c r="A360" s="45" t="s">
        <v>141</v>
      </c>
      <c r="B360" s="45" t="s">
        <v>152</v>
      </c>
      <c r="C360" s="40">
        <v>16</v>
      </c>
      <c r="D360" s="46" t="s">
        <v>606</v>
      </c>
      <c r="E360" s="38" t="s">
        <v>590</v>
      </c>
      <c r="F360" s="40">
        <v>56</v>
      </c>
      <c r="G360" s="40" t="s">
        <v>877</v>
      </c>
      <c r="H360" s="40" t="str">
        <f t="shared" si="6"/>
        <v>_</v>
      </c>
      <c r="I360" s="38">
        <v>225</v>
      </c>
    </row>
    <row r="361" spans="1:9">
      <c r="A361" s="45" t="s">
        <v>141</v>
      </c>
      <c r="B361" s="45" t="s">
        <v>152</v>
      </c>
      <c r="C361" s="40">
        <v>16</v>
      </c>
      <c r="D361" s="46" t="s">
        <v>604</v>
      </c>
      <c r="E361" s="38" t="s">
        <v>590</v>
      </c>
      <c r="F361" s="40">
        <v>57</v>
      </c>
      <c r="G361" s="40" t="s">
        <v>877</v>
      </c>
      <c r="H361" s="40" t="str">
        <f t="shared" si="6"/>
        <v>_</v>
      </c>
      <c r="I361" s="38">
        <v>226</v>
      </c>
    </row>
    <row r="362" spans="1:9">
      <c r="A362" s="45" t="s">
        <v>141</v>
      </c>
      <c r="B362" s="45" t="s">
        <v>152</v>
      </c>
      <c r="C362" s="40">
        <v>16</v>
      </c>
      <c r="D362" s="46" t="s">
        <v>602</v>
      </c>
      <c r="E362" s="38" t="s">
        <v>590</v>
      </c>
      <c r="F362" s="40">
        <v>60</v>
      </c>
      <c r="G362" s="40" t="s">
        <v>877</v>
      </c>
      <c r="H362" s="40" t="str">
        <f t="shared" si="6"/>
        <v>_</v>
      </c>
      <c r="I362" s="38">
        <v>227</v>
      </c>
    </row>
    <row r="363" spans="1:9">
      <c r="A363" s="45" t="s">
        <v>141</v>
      </c>
      <c r="B363" s="45" t="s">
        <v>152</v>
      </c>
      <c r="C363" s="40">
        <v>16</v>
      </c>
      <c r="D363" s="46" t="s">
        <v>600</v>
      </c>
      <c r="E363" s="38" t="s">
        <v>590</v>
      </c>
      <c r="F363" s="40">
        <v>61</v>
      </c>
      <c r="G363" s="40" t="s">
        <v>877</v>
      </c>
      <c r="H363" s="40" t="str">
        <f t="shared" si="6"/>
        <v>_</v>
      </c>
      <c r="I363" s="38">
        <v>228</v>
      </c>
    </row>
    <row r="364" spans="1:9">
      <c r="A364" s="45" t="s">
        <v>141</v>
      </c>
      <c r="B364" s="45" t="s">
        <v>152</v>
      </c>
      <c r="C364" s="40">
        <v>16</v>
      </c>
      <c r="D364" s="46" t="s">
        <v>462</v>
      </c>
      <c r="E364" s="44" t="s">
        <v>446</v>
      </c>
      <c r="F364" s="40">
        <v>29</v>
      </c>
      <c r="G364" s="40" t="s">
        <v>877</v>
      </c>
      <c r="H364" s="40" t="str">
        <f t="shared" si="6"/>
        <v>_</v>
      </c>
      <c r="I364" s="38">
        <v>229</v>
      </c>
    </row>
    <row r="365" spans="1:9">
      <c r="A365" s="45" t="s">
        <v>141</v>
      </c>
      <c r="B365" s="45" t="s">
        <v>152</v>
      </c>
      <c r="C365" s="40">
        <v>16</v>
      </c>
      <c r="D365" s="46" t="s">
        <v>460</v>
      </c>
      <c r="E365" s="44" t="s">
        <v>446</v>
      </c>
      <c r="F365" s="40">
        <v>30</v>
      </c>
      <c r="G365" s="40" t="s">
        <v>877</v>
      </c>
      <c r="H365" s="40" t="str">
        <f t="shared" si="6"/>
        <v>_</v>
      </c>
      <c r="I365" s="38">
        <v>230</v>
      </c>
    </row>
    <row r="366" spans="1:9">
      <c r="A366" s="45" t="s">
        <v>141</v>
      </c>
      <c r="B366" s="45" t="s">
        <v>152</v>
      </c>
      <c r="C366" s="40">
        <v>16</v>
      </c>
      <c r="D366" s="46" t="s">
        <v>458</v>
      </c>
      <c r="E366" s="44" t="s">
        <v>446</v>
      </c>
      <c r="F366" s="40">
        <v>67</v>
      </c>
      <c r="G366" s="40" t="s">
        <v>877</v>
      </c>
      <c r="H366" s="40" t="str">
        <f t="shared" si="6"/>
        <v>_</v>
      </c>
      <c r="I366" s="38">
        <v>232</v>
      </c>
    </row>
    <row r="367" spans="1:9">
      <c r="A367" s="45" t="s">
        <v>141</v>
      </c>
      <c r="B367" s="45" t="s">
        <v>152</v>
      </c>
      <c r="C367" s="40">
        <v>16</v>
      </c>
      <c r="D367" s="46" t="s">
        <v>456</v>
      </c>
      <c r="E367" s="44" t="s">
        <v>446</v>
      </c>
      <c r="F367" s="40">
        <v>68</v>
      </c>
      <c r="G367" s="40" t="s">
        <v>877</v>
      </c>
      <c r="H367" s="40" t="str">
        <f t="shared" si="6"/>
        <v>_</v>
      </c>
      <c r="I367" s="38">
        <v>233</v>
      </c>
    </row>
    <row r="368" spans="1:9">
      <c r="A368" s="47" t="s">
        <v>141</v>
      </c>
      <c r="B368" s="47" t="s">
        <v>152</v>
      </c>
      <c r="C368" s="48">
        <v>16</v>
      </c>
      <c r="D368" s="49" t="s">
        <v>464</v>
      </c>
      <c r="E368" s="50" t="s">
        <v>446</v>
      </c>
      <c r="F368" s="48">
        <v>101</v>
      </c>
      <c r="G368" s="48" t="s">
        <v>981</v>
      </c>
      <c r="H368" s="40" t="str">
        <f t="shared" si="6"/>
        <v>_</v>
      </c>
      <c r="I368" s="38">
        <v>235</v>
      </c>
    </row>
    <row r="369" spans="1:9">
      <c r="A369" s="45" t="s">
        <v>141</v>
      </c>
      <c r="B369" s="45" t="s">
        <v>152</v>
      </c>
      <c r="C369" s="40">
        <v>16</v>
      </c>
      <c r="D369" s="46" t="s">
        <v>982</v>
      </c>
      <c r="E369" s="44" t="s">
        <v>302</v>
      </c>
      <c r="F369" s="40">
        <v>56</v>
      </c>
      <c r="G369" s="40" t="s">
        <v>877</v>
      </c>
      <c r="H369" s="40" t="str">
        <f t="shared" si="6"/>
        <v>_</v>
      </c>
      <c r="I369" s="38">
        <v>236</v>
      </c>
    </row>
    <row r="370" spans="1:9">
      <c r="A370" s="45" t="s">
        <v>141</v>
      </c>
      <c r="B370" s="45" t="s">
        <v>152</v>
      </c>
      <c r="C370" s="40">
        <v>16</v>
      </c>
      <c r="D370" s="46" t="s">
        <v>983</v>
      </c>
      <c r="E370" s="44" t="s">
        <v>302</v>
      </c>
      <c r="F370" s="40">
        <v>65</v>
      </c>
      <c r="G370" s="40" t="s">
        <v>877</v>
      </c>
      <c r="H370" s="40" t="str">
        <f t="shared" si="6"/>
        <v>_</v>
      </c>
      <c r="I370" s="38">
        <v>237</v>
      </c>
    </row>
    <row r="371" spans="1:9">
      <c r="A371" s="45" t="s">
        <v>141</v>
      </c>
      <c r="B371" s="45" t="s">
        <v>152</v>
      </c>
      <c r="C371" s="40">
        <v>16</v>
      </c>
      <c r="D371" s="46" t="s">
        <v>984</v>
      </c>
      <c r="E371" s="44" t="s">
        <v>302</v>
      </c>
      <c r="F371" s="40">
        <v>68</v>
      </c>
      <c r="G371" s="40" t="s">
        <v>877</v>
      </c>
      <c r="H371" s="40" t="str">
        <f t="shared" si="6"/>
        <v>_</v>
      </c>
      <c r="I371" s="38">
        <v>238</v>
      </c>
    </row>
    <row r="372" spans="1:9">
      <c r="A372" s="45" t="s">
        <v>141</v>
      </c>
      <c r="B372" s="45" t="s">
        <v>152</v>
      </c>
      <c r="C372" s="40">
        <v>16</v>
      </c>
      <c r="D372" s="46" t="s">
        <v>985</v>
      </c>
      <c r="E372" s="44" t="s">
        <v>302</v>
      </c>
      <c r="F372" s="40">
        <v>71</v>
      </c>
      <c r="G372" s="40" t="s">
        <v>877</v>
      </c>
      <c r="H372" s="40" t="str">
        <f t="shared" si="6"/>
        <v>_</v>
      </c>
      <c r="I372" s="38">
        <v>239</v>
      </c>
    </row>
    <row r="373" spans="1:9">
      <c r="A373" s="45" t="s">
        <v>141</v>
      </c>
      <c r="B373" s="45" t="s">
        <v>152</v>
      </c>
      <c r="C373" s="40">
        <v>16</v>
      </c>
      <c r="D373" s="46" t="s">
        <v>986</v>
      </c>
      <c r="E373" s="44" t="s">
        <v>302</v>
      </c>
      <c r="F373" s="40">
        <v>73</v>
      </c>
      <c r="G373" s="40" t="s">
        <v>877</v>
      </c>
      <c r="H373" s="40" t="str">
        <f t="shared" si="6"/>
        <v>_</v>
      </c>
      <c r="I373" s="38">
        <v>240</v>
      </c>
    </row>
    <row r="374" spans="1:9">
      <c r="A374" s="45" t="s">
        <v>141</v>
      </c>
      <c r="B374" s="45" t="s">
        <v>152</v>
      </c>
      <c r="C374" s="40">
        <v>16</v>
      </c>
      <c r="D374" s="46" t="s">
        <v>159</v>
      </c>
      <c r="E374" s="46" t="s">
        <v>137</v>
      </c>
      <c r="F374" s="40">
        <v>1</v>
      </c>
      <c r="G374" s="40" t="s">
        <v>877</v>
      </c>
      <c r="H374" s="40" t="str">
        <f t="shared" si="6"/>
        <v>_</v>
      </c>
      <c r="I374" s="38">
        <v>241</v>
      </c>
    </row>
    <row r="375" spans="1:9">
      <c r="A375" s="45" t="s">
        <v>141</v>
      </c>
      <c r="B375" s="45" t="s">
        <v>152</v>
      </c>
      <c r="C375" s="40">
        <v>16</v>
      </c>
      <c r="D375" s="46" t="s">
        <v>150</v>
      </c>
      <c r="E375" s="46" t="s">
        <v>137</v>
      </c>
      <c r="F375" s="40">
        <v>7</v>
      </c>
      <c r="G375" s="40" t="s">
        <v>877</v>
      </c>
      <c r="H375" s="40" t="str">
        <f t="shared" si="6"/>
        <v>_</v>
      </c>
      <c r="I375" s="38">
        <v>242</v>
      </c>
    </row>
    <row r="376" spans="1:9">
      <c r="A376" s="45" t="s">
        <v>141</v>
      </c>
      <c r="B376" s="45" t="s">
        <v>152</v>
      </c>
      <c r="C376" s="40">
        <v>16</v>
      </c>
      <c r="D376" s="46" t="s">
        <v>155</v>
      </c>
      <c r="E376" s="46" t="s">
        <v>137</v>
      </c>
      <c r="F376" s="40">
        <v>29</v>
      </c>
      <c r="G376" s="40" t="s">
        <v>877</v>
      </c>
      <c r="H376" s="40" t="str">
        <f t="shared" si="6"/>
        <v>_</v>
      </c>
      <c r="I376" s="38">
        <v>243</v>
      </c>
    </row>
    <row r="377" spans="1:9">
      <c r="A377" s="47" t="s">
        <v>141</v>
      </c>
      <c r="B377" s="47" t="s">
        <v>152</v>
      </c>
      <c r="C377" s="48">
        <v>16</v>
      </c>
      <c r="D377" s="49" t="s">
        <v>293</v>
      </c>
      <c r="E377" s="49" t="s">
        <v>137</v>
      </c>
      <c r="F377" s="48">
        <v>53</v>
      </c>
      <c r="G377" s="48" t="s">
        <v>877</v>
      </c>
      <c r="H377" s="40" t="str">
        <f t="shared" si="6"/>
        <v>_</v>
      </c>
      <c r="I377" s="38">
        <v>244</v>
      </c>
    </row>
    <row r="378" spans="1:9">
      <c r="A378" s="45" t="s">
        <v>141</v>
      </c>
      <c r="B378" s="45" t="s">
        <v>152</v>
      </c>
      <c r="C378" s="40">
        <v>16</v>
      </c>
      <c r="D378" s="46" t="s">
        <v>153</v>
      </c>
      <c r="E378" s="46" t="s">
        <v>137</v>
      </c>
      <c r="F378" s="40">
        <v>64</v>
      </c>
      <c r="G378" s="40" t="s">
        <v>877</v>
      </c>
      <c r="H378" s="40" t="str">
        <f t="shared" si="6"/>
        <v>_</v>
      </c>
      <c r="I378" s="38">
        <v>245</v>
      </c>
    </row>
    <row r="379" spans="1:9">
      <c r="A379" s="45" t="s">
        <v>141</v>
      </c>
      <c r="B379" s="45" t="s">
        <v>140</v>
      </c>
      <c r="C379" s="46">
        <v>17</v>
      </c>
      <c r="D379" s="46" t="s">
        <v>596</v>
      </c>
      <c r="E379" s="38" t="s">
        <v>590</v>
      </c>
      <c r="F379" s="40">
        <v>29</v>
      </c>
      <c r="G379" s="40" t="s">
        <v>877</v>
      </c>
      <c r="H379" s="40" t="str">
        <f t="shared" si="6"/>
        <v>_</v>
      </c>
      <c r="I379" s="38">
        <v>246</v>
      </c>
    </row>
    <row r="380" spans="1:9">
      <c r="A380" s="45" t="s">
        <v>141</v>
      </c>
      <c r="B380" s="45" t="s">
        <v>140</v>
      </c>
      <c r="C380" s="46">
        <v>17</v>
      </c>
      <c r="D380" s="46" t="s">
        <v>594</v>
      </c>
      <c r="E380" s="38" t="s">
        <v>590</v>
      </c>
      <c r="F380" s="40">
        <v>47</v>
      </c>
      <c r="G380" s="40" t="s">
        <v>877</v>
      </c>
      <c r="H380" s="40" t="str">
        <f t="shared" si="6"/>
        <v>_</v>
      </c>
      <c r="I380" s="38">
        <v>247</v>
      </c>
    </row>
    <row r="381" spans="1:9">
      <c r="A381" s="45" t="s">
        <v>141</v>
      </c>
      <c r="B381" s="45" t="s">
        <v>140</v>
      </c>
      <c r="C381" s="46">
        <v>17</v>
      </c>
      <c r="D381" s="46" t="s">
        <v>592</v>
      </c>
      <c r="E381" s="38" t="s">
        <v>590</v>
      </c>
      <c r="F381" s="40">
        <v>52</v>
      </c>
      <c r="G381" s="40" t="s">
        <v>877</v>
      </c>
      <c r="H381" s="40" t="str">
        <f t="shared" si="6"/>
        <v>_</v>
      </c>
      <c r="I381" s="38">
        <v>248</v>
      </c>
    </row>
    <row r="382" spans="1:9">
      <c r="A382" s="45" t="s">
        <v>141</v>
      </c>
      <c r="B382" s="45" t="s">
        <v>140</v>
      </c>
      <c r="C382" s="46">
        <v>17</v>
      </c>
      <c r="D382" s="46" t="s">
        <v>588</v>
      </c>
      <c r="E382" s="38" t="s">
        <v>590</v>
      </c>
      <c r="F382" s="40">
        <v>75</v>
      </c>
      <c r="G382" s="40" t="s">
        <v>877</v>
      </c>
      <c r="H382" s="40" t="str">
        <f t="shared" si="6"/>
        <v>_</v>
      </c>
      <c r="I382" s="38">
        <v>249</v>
      </c>
    </row>
    <row r="383" spans="1:9">
      <c r="A383" s="45" t="s">
        <v>141</v>
      </c>
      <c r="B383" s="45" t="s">
        <v>140</v>
      </c>
      <c r="C383" s="46">
        <v>17</v>
      </c>
      <c r="D383" s="46" t="s">
        <v>598</v>
      </c>
      <c r="E383" s="38" t="s">
        <v>590</v>
      </c>
      <c r="F383" s="40">
        <v>100</v>
      </c>
      <c r="G383" s="40" t="s">
        <v>877</v>
      </c>
      <c r="H383" s="40" t="str">
        <f t="shared" si="6"/>
        <v>_</v>
      </c>
      <c r="I383" s="38">
        <v>250</v>
      </c>
    </row>
    <row r="384" spans="1:9">
      <c r="A384" s="45" t="s">
        <v>141</v>
      </c>
      <c r="B384" s="45" t="s">
        <v>140</v>
      </c>
      <c r="C384" s="46">
        <v>17</v>
      </c>
      <c r="D384" s="46" t="s">
        <v>454</v>
      </c>
      <c r="E384" s="44" t="s">
        <v>446</v>
      </c>
      <c r="F384" s="40">
        <v>22</v>
      </c>
      <c r="G384" s="40" t="s">
        <v>877</v>
      </c>
      <c r="H384" s="40" t="str">
        <f t="shared" si="6"/>
        <v>_</v>
      </c>
      <c r="I384" s="38">
        <v>251</v>
      </c>
    </row>
    <row r="385" spans="1:9">
      <c r="A385" s="45" t="s">
        <v>141</v>
      </c>
      <c r="B385" s="45" t="s">
        <v>140</v>
      </c>
      <c r="C385" s="46">
        <v>17</v>
      </c>
      <c r="D385" s="46" t="s">
        <v>452</v>
      </c>
      <c r="E385" s="44" t="s">
        <v>446</v>
      </c>
      <c r="F385" s="40">
        <v>31</v>
      </c>
      <c r="G385" s="40" t="s">
        <v>877</v>
      </c>
      <c r="H385" s="40" t="str">
        <f t="shared" si="6"/>
        <v>_</v>
      </c>
      <c r="I385" s="38">
        <v>252</v>
      </c>
    </row>
    <row r="386" spans="1:9">
      <c r="A386" s="45" t="s">
        <v>141</v>
      </c>
      <c r="B386" s="45" t="s">
        <v>140</v>
      </c>
      <c r="C386" s="46">
        <v>17</v>
      </c>
      <c r="D386" s="46" t="s">
        <v>450</v>
      </c>
      <c r="E386" s="44" t="s">
        <v>446</v>
      </c>
      <c r="F386" s="40">
        <v>34</v>
      </c>
      <c r="G386" s="40" t="s">
        <v>877</v>
      </c>
      <c r="H386" s="40" t="str">
        <f t="shared" si="6"/>
        <v>_</v>
      </c>
      <c r="I386" s="38">
        <v>253</v>
      </c>
    </row>
    <row r="387" spans="1:9">
      <c r="A387" s="45" t="s">
        <v>141</v>
      </c>
      <c r="B387" s="45" t="s">
        <v>140</v>
      </c>
      <c r="C387" s="46">
        <v>17</v>
      </c>
      <c r="D387" s="46" t="s">
        <v>448</v>
      </c>
      <c r="E387" s="44" t="s">
        <v>446</v>
      </c>
      <c r="F387" s="40">
        <v>51</v>
      </c>
      <c r="G387" s="40" t="s">
        <v>877</v>
      </c>
      <c r="H387" s="40" t="str">
        <f t="shared" si="6"/>
        <v>_</v>
      </c>
      <c r="I387" s="38">
        <v>254</v>
      </c>
    </row>
    <row r="388" spans="1:9">
      <c r="A388" s="45" t="s">
        <v>141</v>
      </c>
      <c r="B388" s="45" t="s">
        <v>140</v>
      </c>
      <c r="C388" s="46">
        <v>17</v>
      </c>
      <c r="D388" s="46" t="s">
        <v>445</v>
      </c>
      <c r="E388" s="44" t="s">
        <v>446</v>
      </c>
      <c r="F388" s="40">
        <v>57</v>
      </c>
      <c r="G388" s="40" t="s">
        <v>877</v>
      </c>
      <c r="H388" s="40" t="str">
        <f t="shared" si="6"/>
        <v>_</v>
      </c>
      <c r="I388" s="38">
        <v>255</v>
      </c>
    </row>
    <row r="389" spans="1:9">
      <c r="A389" s="45" t="s">
        <v>141</v>
      </c>
      <c r="B389" s="45" t="s">
        <v>140</v>
      </c>
      <c r="C389" s="46">
        <v>17</v>
      </c>
      <c r="D389" s="46" t="s">
        <v>310</v>
      </c>
      <c r="E389" s="44" t="s">
        <v>302</v>
      </c>
      <c r="F389" s="40">
        <v>35</v>
      </c>
      <c r="G389" s="40" t="s">
        <v>877</v>
      </c>
      <c r="H389" s="40" t="str">
        <f t="shared" si="6"/>
        <v>_</v>
      </c>
      <c r="I389" s="38">
        <v>256</v>
      </c>
    </row>
    <row r="390" spans="1:9">
      <c r="A390" s="45" t="s">
        <v>141</v>
      </c>
      <c r="B390" s="45" t="s">
        <v>140</v>
      </c>
      <c r="C390" s="46">
        <v>17</v>
      </c>
      <c r="D390" s="46" t="s">
        <v>987</v>
      </c>
      <c r="E390" s="44" t="s">
        <v>302</v>
      </c>
      <c r="F390" s="40">
        <v>45</v>
      </c>
      <c r="G390" s="40" t="s">
        <v>877</v>
      </c>
      <c r="H390" s="40" t="str">
        <f t="shared" si="6"/>
        <v>_</v>
      </c>
      <c r="I390" s="38">
        <v>257</v>
      </c>
    </row>
    <row r="391" spans="1:9">
      <c r="A391" s="45" t="s">
        <v>141</v>
      </c>
      <c r="B391" s="45" t="s">
        <v>140</v>
      </c>
      <c r="C391" s="46">
        <v>17</v>
      </c>
      <c r="D391" s="46" t="s">
        <v>988</v>
      </c>
      <c r="E391" s="44" t="s">
        <v>302</v>
      </c>
      <c r="F391" s="40">
        <v>81</v>
      </c>
      <c r="G391" s="40" t="s">
        <v>877</v>
      </c>
      <c r="H391" s="40" t="str">
        <f t="shared" si="6"/>
        <v>_</v>
      </c>
      <c r="I391" s="38">
        <v>258</v>
      </c>
    </row>
    <row r="392" spans="1:9">
      <c r="A392" s="42" t="s">
        <v>141</v>
      </c>
      <c r="B392" s="42" t="s">
        <v>140</v>
      </c>
      <c r="C392" s="43">
        <v>17</v>
      </c>
      <c r="D392" s="43" t="s">
        <v>989</v>
      </c>
      <c r="E392" s="44" t="s">
        <v>302</v>
      </c>
      <c r="F392" s="41">
        <v>82</v>
      </c>
      <c r="G392" s="41" t="s">
        <v>989</v>
      </c>
      <c r="H392" s="40" t="str">
        <f t="shared" si="6"/>
        <v>_</v>
      </c>
      <c r="I392" s="38">
        <v>259</v>
      </c>
    </row>
    <row r="393" spans="1:9">
      <c r="A393" s="45" t="s">
        <v>141</v>
      </c>
      <c r="B393" s="45" t="s">
        <v>140</v>
      </c>
      <c r="C393" s="46">
        <v>17</v>
      </c>
      <c r="D393" s="46" t="s">
        <v>990</v>
      </c>
      <c r="E393" s="44" t="s">
        <v>302</v>
      </c>
      <c r="F393" s="40">
        <v>96</v>
      </c>
      <c r="G393" s="40" t="s">
        <v>877</v>
      </c>
      <c r="H393" s="40" t="str">
        <f t="shared" si="6"/>
        <v>_</v>
      </c>
      <c r="I393" s="38">
        <v>260</v>
      </c>
    </row>
    <row r="394" spans="1:9">
      <c r="A394" s="45" t="s">
        <v>141</v>
      </c>
      <c r="B394" s="45" t="s">
        <v>140</v>
      </c>
      <c r="C394" s="46">
        <v>17</v>
      </c>
      <c r="D394" s="46" t="s">
        <v>135</v>
      </c>
      <c r="E394" s="46" t="s">
        <v>137</v>
      </c>
      <c r="F394" s="40">
        <v>9</v>
      </c>
      <c r="G394" s="40" t="s">
        <v>877</v>
      </c>
      <c r="H394" s="40" t="str">
        <f t="shared" si="6"/>
        <v>_</v>
      </c>
      <c r="I394" s="38">
        <v>261</v>
      </c>
    </row>
    <row r="395" spans="1:9">
      <c r="A395" s="45" t="s">
        <v>141</v>
      </c>
      <c r="B395" s="45" t="s">
        <v>140</v>
      </c>
      <c r="C395" s="46">
        <v>17</v>
      </c>
      <c r="D395" s="46" t="s">
        <v>148</v>
      </c>
      <c r="E395" s="46" t="s">
        <v>137</v>
      </c>
      <c r="F395" s="40">
        <v>10</v>
      </c>
      <c r="G395" s="40" t="s">
        <v>877</v>
      </c>
      <c r="H395" s="40" t="str">
        <f t="shared" ref="H395:H405" si="7">IF(F395=F396, 999999, "_")</f>
        <v>_</v>
      </c>
      <c r="I395" s="38">
        <v>262</v>
      </c>
    </row>
    <row r="396" spans="1:9">
      <c r="A396" s="45" t="s">
        <v>141</v>
      </c>
      <c r="B396" s="45" t="s">
        <v>140</v>
      </c>
      <c r="C396" s="46">
        <v>17</v>
      </c>
      <c r="D396" s="46" t="s">
        <v>146</v>
      </c>
      <c r="E396" s="46" t="s">
        <v>137</v>
      </c>
      <c r="F396" s="40">
        <v>15</v>
      </c>
      <c r="G396" s="40" t="s">
        <v>877</v>
      </c>
      <c r="H396" s="40" t="str">
        <f t="shared" si="7"/>
        <v>_</v>
      </c>
      <c r="I396" s="38">
        <v>263</v>
      </c>
    </row>
    <row r="397" spans="1:9">
      <c r="A397" s="45" t="s">
        <v>141</v>
      </c>
      <c r="B397" s="45" t="s">
        <v>140</v>
      </c>
      <c r="C397" s="46">
        <v>17</v>
      </c>
      <c r="D397" s="46" t="s">
        <v>144</v>
      </c>
      <c r="E397" s="46" t="s">
        <v>137</v>
      </c>
      <c r="F397" s="40">
        <v>19</v>
      </c>
      <c r="G397" s="40" t="s">
        <v>877</v>
      </c>
      <c r="H397" s="40" t="str">
        <f t="shared" si="7"/>
        <v>_</v>
      </c>
      <c r="I397" s="38">
        <v>264</v>
      </c>
    </row>
    <row r="398" spans="1:9">
      <c r="A398" s="45" t="s">
        <v>141</v>
      </c>
      <c r="B398" s="45" t="s">
        <v>140</v>
      </c>
      <c r="C398" s="46">
        <v>17</v>
      </c>
      <c r="D398" s="46" t="s">
        <v>142</v>
      </c>
      <c r="E398" s="46" t="s">
        <v>137</v>
      </c>
      <c r="F398" s="40">
        <v>58</v>
      </c>
      <c r="G398" s="40" t="s">
        <v>877</v>
      </c>
      <c r="H398" s="40" t="str">
        <f t="shared" si="7"/>
        <v>_</v>
      </c>
      <c r="I398" s="38">
        <v>265</v>
      </c>
    </row>
    <row r="399" spans="1:9">
      <c r="A399" s="51" t="s">
        <v>991</v>
      </c>
      <c r="B399" s="51" t="s">
        <v>991</v>
      </c>
      <c r="C399" s="51"/>
      <c r="D399" s="52"/>
      <c r="E399" s="53" t="s">
        <v>590</v>
      </c>
      <c r="F399" s="51">
        <v>44</v>
      </c>
      <c r="G399" s="51"/>
      <c r="H399" s="40" t="str">
        <f t="shared" si="7"/>
        <v>_</v>
      </c>
    </row>
    <row r="400" spans="1:9">
      <c r="A400" s="51" t="s">
        <v>991</v>
      </c>
      <c r="B400" s="51" t="s">
        <v>991</v>
      </c>
      <c r="C400" s="51"/>
      <c r="D400" s="52"/>
      <c r="E400" s="53" t="s">
        <v>446</v>
      </c>
      <c r="F400" s="51">
        <v>1</v>
      </c>
      <c r="G400" s="51"/>
      <c r="H400" s="40" t="str">
        <f t="shared" si="7"/>
        <v>_</v>
      </c>
    </row>
    <row r="401" spans="1:9">
      <c r="A401" s="47" t="s">
        <v>141</v>
      </c>
      <c r="B401" s="47" t="s">
        <v>152</v>
      </c>
      <c r="C401" s="48"/>
      <c r="D401" s="49" t="s">
        <v>992</v>
      </c>
      <c r="E401" s="50" t="s">
        <v>446</v>
      </c>
      <c r="F401" s="48">
        <v>35</v>
      </c>
      <c r="G401" s="48" t="s">
        <v>981</v>
      </c>
      <c r="H401" s="40" t="str">
        <f t="shared" si="7"/>
        <v>_</v>
      </c>
      <c r="I401" s="38">
        <v>231</v>
      </c>
    </row>
    <row r="402" spans="1:9">
      <c r="A402" s="47" t="s">
        <v>141</v>
      </c>
      <c r="B402" s="47" t="s">
        <v>152</v>
      </c>
      <c r="C402" s="48"/>
      <c r="D402" s="49" t="s">
        <v>993</v>
      </c>
      <c r="E402" s="50" t="s">
        <v>446</v>
      </c>
      <c r="F402" s="48">
        <v>94</v>
      </c>
      <c r="G402" s="48" t="s">
        <v>981</v>
      </c>
      <c r="H402" s="40" t="str">
        <f t="shared" si="7"/>
        <v>_</v>
      </c>
      <c r="I402" s="38">
        <v>234</v>
      </c>
    </row>
    <row r="403" spans="1:9">
      <c r="A403" s="51" t="s">
        <v>991</v>
      </c>
      <c r="B403" s="51" t="s">
        <v>991</v>
      </c>
      <c r="C403" s="51"/>
      <c r="D403" s="52"/>
      <c r="E403" s="53" t="s">
        <v>302</v>
      </c>
      <c r="F403" s="51">
        <v>6</v>
      </c>
      <c r="G403" s="51"/>
      <c r="H403" s="40">
        <f t="shared" si="7"/>
        <v>999999</v>
      </c>
    </row>
    <row r="404" spans="1:9">
      <c r="A404" s="51" t="s">
        <v>991</v>
      </c>
      <c r="B404" s="51" t="s">
        <v>991</v>
      </c>
      <c r="C404" s="51"/>
      <c r="D404" s="52"/>
      <c r="E404" s="53" t="s">
        <v>137</v>
      </c>
      <c r="F404" s="51">
        <v>6</v>
      </c>
      <c r="G404" s="51"/>
      <c r="H404" s="40" t="str">
        <f t="shared" si="7"/>
        <v>_</v>
      </c>
    </row>
    <row r="405" spans="1:9">
      <c r="A405" s="45"/>
      <c r="B405" s="45"/>
      <c r="D405" s="46"/>
      <c r="E405" s="44"/>
      <c r="H405" s="40">
        <f t="shared" si="7"/>
        <v>999999</v>
      </c>
    </row>
    <row r="406" spans="1:9">
      <c r="A406" s="45"/>
      <c r="B406" s="45"/>
      <c r="D406" s="46"/>
      <c r="E406" s="44"/>
    </row>
    <row r="407" spans="1:9">
      <c r="A407" s="45"/>
      <c r="B407" s="45"/>
      <c r="D407" s="46"/>
      <c r="E407" s="44"/>
    </row>
    <row r="408" spans="1:9">
      <c r="A408" s="45"/>
      <c r="B408" s="45"/>
      <c r="D408" s="46"/>
      <c r="E408" s="44"/>
    </row>
    <row r="409" spans="1:9">
      <c r="A409" s="45"/>
      <c r="B409" s="45"/>
      <c r="D409" s="46"/>
      <c r="E409" s="44"/>
    </row>
    <row r="410" spans="1:9">
      <c r="A410" s="45"/>
      <c r="B410" s="45"/>
      <c r="D410" s="46"/>
      <c r="E410" s="44"/>
    </row>
    <row r="411" spans="1:9">
      <c r="A411" s="45"/>
      <c r="B411" s="45"/>
      <c r="D411" s="46"/>
      <c r="E411" s="44"/>
    </row>
    <row r="412" spans="1:9">
      <c r="A412" s="45"/>
      <c r="B412" s="45"/>
      <c r="D412" s="46"/>
      <c r="E412" s="44"/>
    </row>
    <row r="413" spans="1:9">
      <c r="A413" s="45"/>
      <c r="B413" s="45"/>
      <c r="D413" s="46"/>
      <c r="E413" s="44"/>
    </row>
    <row r="414" spans="1:9">
      <c r="A414" s="45"/>
      <c r="B414" s="45"/>
      <c r="D414" s="46"/>
      <c r="E414" s="44"/>
    </row>
    <row r="415" spans="1:9">
      <c r="A415" s="45"/>
      <c r="B415" s="45"/>
      <c r="D415" s="46"/>
    </row>
    <row r="416" spans="1:9">
      <c r="A416" s="45"/>
      <c r="B416" s="45"/>
      <c r="D416" s="46"/>
    </row>
    <row r="417" spans="1:4">
      <c r="A417" s="45"/>
      <c r="B417" s="45"/>
      <c r="D417" s="46"/>
    </row>
    <row r="418" spans="1:4">
      <c r="A418" s="45"/>
      <c r="B418" s="45"/>
      <c r="D418" s="46"/>
    </row>
    <row r="419" spans="1:4">
      <c r="A419" s="42"/>
      <c r="B419" s="45"/>
      <c r="C419" s="42"/>
      <c r="D419" s="46"/>
    </row>
    <row r="420" spans="1:4">
      <c r="A420" s="42"/>
      <c r="B420" s="45"/>
      <c r="C420" s="42"/>
      <c r="D420" s="46"/>
    </row>
  </sheetData>
  <pageMargins left="0.7" right="0.7" top="0.75" bottom="0.75" header="0.3" footer="0.3"/>
  <pageSetup scale="52" fitToHeight="8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3"/>
  <sheetViews>
    <sheetView zoomScale="150" zoomScaleNormal="150" zoomScalePageLayoutView="150" workbookViewId="0">
      <selection activeCell="H2" sqref="H2"/>
    </sheetView>
  </sheetViews>
  <sheetFormatPr defaultColWidth="55.140625" defaultRowHeight="15"/>
  <cols>
    <col min="1" max="1" width="17.7109375" bestFit="1" customWidth="1"/>
    <col min="2" max="2" width="26.7109375" bestFit="1" customWidth="1"/>
    <col min="3" max="3" width="10.140625" bestFit="1" customWidth="1"/>
    <col min="4" max="4" width="13.42578125" bestFit="1" customWidth="1"/>
    <col min="5" max="5" width="10.42578125" bestFit="1" customWidth="1"/>
    <col min="6" max="7" width="12.140625" bestFit="1" customWidth="1"/>
    <col min="8" max="8" width="10.42578125" bestFit="1" customWidth="1"/>
  </cols>
  <sheetData>
    <row r="1" spans="1:8" s="54" customFormat="1" ht="15.75" thickBot="1">
      <c r="A1" s="23" t="s">
        <v>808</v>
      </c>
      <c r="B1" s="23" t="s">
        <v>746</v>
      </c>
      <c r="C1" s="23" t="s">
        <v>809</v>
      </c>
      <c r="D1" s="23" t="s">
        <v>810</v>
      </c>
      <c r="E1" s="23" t="s">
        <v>811</v>
      </c>
      <c r="F1" s="23" t="s">
        <v>812</v>
      </c>
      <c r="G1" s="23" t="s">
        <v>814</v>
      </c>
      <c r="H1" s="23" t="s">
        <v>815</v>
      </c>
    </row>
    <row r="2" spans="1:8" s="54" customFormat="1">
      <c r="A2" s="55" t="s">
        <v>226</v>
      </c>
      <c r="B2" s="56" t="s">
        <v>257</v>
      </c>
      <c r="C2" s="56">
        <v>5</v>
      </c>
      <c r="D2" s="57" t="s">
        <v>994</v>
      </c>
      <c r="E2" s="56" t="s">
        <v>995</v>
      </c>
      <c r="F2" s="58" t="s">
        <v>996</v>
      </c>
      <c r="G2" s="59" t="s">
        <v>995</v>
      </c>
      <c r="H2" s="60"/>
    </row>
    <row r="3" spans="1:8" s="54" customFormat="1">
      <c r="A3" s="61" t="s">
        <v>270</v>
      </c>
      <c r="B3" s="62" t="s">
        <v>269</v>
      </c>
      <c r="C3" s="63">
        <v>3</v>
      </c>
      <c r="D3" s="64" t="s">
        <v>707</v>
      </c>
      <c r="E3" s="65" t="s">
        <v>590</v>
      </c>
      <c r="F3" s="63">
        <v>31</v>
      </c>
      <c r="G3" s="63">
        <v>999999</v>
      </c>
      <c r="H3" s="66"/>
    </row>
    <row r="4" spans="1:8" s="54" customFormat="1">
      <c r="A4" s="61" t="s">
        <v>226</v>
      </c>
      <c r="B4" s="62" t="s">
        <v>257</v>
      </c>
      <c r="C4" s="62">
        <v>5</v>
      </c>
      <c r="D4" s="64" t="s">
        <v>997</v>
      </c>
      <c r="E4" s="65" t="s">
        <v>590</v>
      </c>
      <c r="F4" s="63">
        <v>31</v>
      </c>
      <c r="G4" s="63" t="s">
        <v>998</v>
      </c>
      <c r="H4" s="66">
        <v>31</v>
      </c>
    </row>
    <row r="5" spans="1:8" s="54" customFormat="1">
      <c r="A5" s="67" t="s">
        <v>991</v>
      </c>
      <c r="B5" s="68" t="s">
        <v>991</v>
      </c>
      <c r="C5" s="63"/>
      <c r="D5" s="64"/>
      <c r="E5" s="65" t="s">
        <v>590</v>
      </c>
      <c r="F5" s="63">
        <v>44</v>
      </c>
      <c r="G5" s="63" t="s">
        <v>998</v>
      </c>
      <c r="H5" s="66">
        <v>44</v>
      </c>
    </row>
    <row r="6" spans="1:8" s="54" customFormat="1">
      <c r="A6" s="61" t="s">
        <v>270</v>
      </c>
      <c r="B6" s="62" t="s">
        <v>292</v>
      </c>
      <c r="C6" s="63">
        <v>1</v>
      </c>
      <c r="D6" s="64" t="s">
        <v>733</v>
      </c>
      <c r="E6" s="65" t="s">
        <v>590</v>
      </c>
      <c r="F6" s="63">
        <v>63</v>
      </c>
      <c r="G6" s="63">
        <v>999999</v>
      </c>
      <c r="H6" s="66"/>
    </row>
    <row r="7" spans="1:8" s="54" customFormat="1" ht="15.75" thickBot="1">
      <c r="A7" s="61" t="s">
        <v>226</v>
      </c>
      <c r="B7" s="62" t="s">
        <v>237</v>
      </c>
      <c r="C7" s="63">
        <v>7</v>
      </c>
      <c r="D7" s="64" t="s">
        <v>733</v>
      </c>
      <c r="E7" s="65" t="s">
        <v>590</v>
      </c>
      <c r="F7" s="63">
        <v>63</v>
      </c>
      <c r="G7" s="63" t="s">
        <v>998</v>
      </c>
      <c r="H7" s="66">
        <v>63</v>
      </c>
    </row>
    <row r="8" spans="1:8" s="54" customFormat="1">
      <c r="A8" s="55" t="s">
        <v>141</v>
      </c>
      <c r="B8" s="56" t="s">
        <v>152</v>
      </c>
      <c r="C8" s="58">
        <v>16</v>
      </c>
      <c r="D8" s="57" t="s">
        <v>999</v>
      </c>
      <c r="E8" s="69" t="s">
        <v>446</v>
      </c>
      <c r="F8" s="59" t="s">
        <v>1000</v>
      </c>
      <c r="G8" s="58" t="str">
        <f>IF(F8=F9, 999999, "_")</f>
        <v>_</v>
      </c>
      <c r="H8" s="60"/>
    </row>
    <row r="9" spans="1:8" s="54" customFormat="1">
      <c r="A9" s="67" t="s">
        <v>991</v>
      </c>
      <c r="B9" s="68" t="s">
        <v>991</v>
      </c>
      <c r="C9" s="63"/>
      <c r="D9" s="64"/>
      <c r="E9" s="65" t="s">
        <v>446</v>
      </c>
      <c r="F9" s="63">
        <v>1</v>
      </c>
      <c r="G9" s="63" t="s">
        <v>998</v>
      </c>
      <c r="H9" s="66">
        <v>1</v>
      </c>
    </row>
    <row r="10" spans="1:8" s="54" customFormat="1">
      <c r="A10" s="67" t="s">
        <v>991</v>
      </c>
      <c r="B10" s="68" t="s">
        <v>991</v>
      </c>
      <c r="C10" s="63"/>
      <c r="D10" s="64"/>
      <c r="E10" s="65" t="s">
        <v>446</v>
      </c>
      <c r="F10" s="63">
        <v>35</v>
      </c>
      <c r="G10" s="63" t="s">
        <v>998</v>
      </c>
      <c r="H10" s="66">
        <v>35</v>
      </c>
    </row>
    <row r="11" spans="1:8" s="54" customFormat="1" ht="15.75" thickBot="1">
      <c r="A11" s="70" t="s">
        <v>991</v>
      </c>
      <c r="B11" s="71" t="s">
        <v>991</v>
      </c>
      <c r="C11" s="72"/>
      <c r="D11" s="73"/>
      <c r="E11" s="74" t="s">
        <v>446</v>
      </c>
      <c r="F11" s="72">
        <v>94</v>
      </c>
      <c r="G11" s="72" t="s">
        <v>998</v>
      </c>
      <c r="H11" s="75">
        <v>94</v>
      </c>
    </row>
    <row r="12" spans="1:8" s="54" customFormat="1">
      <c r="A12" s="76" t="s">
        <v>991</v>
      </c>
      <c r="B12" s="59" t="s">
        <v>991</v>
      </c>
      <c r="C12" s="58"/>
      <c r="D12" s="57"/>
      <c r="E12" s="69" t="s">
        <v>302</v>
      </c>
      <c r="F12" s="58">
        <v>6</v>
      </c>
      <c r="G12" s="58" t="s">
        <v>998</v>
      </c>
      <c r="H12" s="60">
        <v>6</v>
      </c>
    </row>
    <row r="13" spans="1:8" s="54" customFormat="1">
      <c r="A13" s="61" t="s">
        <v>270</v>
      </c>
      <c r="B13" s="62" t="s">
        <v>292</v>
      </c>
      <c r="C13" s="63">
        <v>1</v>
      </c>
      <c r="D13" s="64" t="s">
        <v>435</v>
      </c>
      <c r="E13" s="65" t="s">
        <v>302</v>
      </c>
      <c r="F13" s="63">
        <v>39</v>
      </c>
      <c r="G13" s="63">
        <v>999999</v>
      </c>
      <c r="H13" s="66"/>
    </row>
    <row r="14" spans="1:8" s="54" customFormat="1">
      <c r="A14" s="61" t="s">
        <v>226</v>
      </c>
      <c r="B14" s="62" t="s">
        <v>237</v>
      </c>
      <c r="C14" s="63">
        <v>7</v>
      </c>
      <c r="D14" s="64" t="s">
        <v>1001</v>
      </c>
      <c r="E14" s="65" t="s">
        <v>302</v>
      </c>
      <c r="F14" s="63">
        <v>39</v>
      </c>
      <c r="G14" s="63" t="s">
        <v>998</v>
      </c>
      <c r="H14" s="66">
        <v>39</v>
      </c>
    </row>
    <row r="15" spans="1:8" s="54" customFormat="1" ht="15.75" thickBot="1">
      <c r="A15" s="67" t="s">
        <v>991</v>
      </c>
      <c r="B15" s="68" t="s">
        <v>991</v>
      </c>
      <c r="C15" s="63"/>
      <c r="D15" s="64"/>
      <c r="E15" s="65" t="s">
        <v>302</v>
      </c>
      <c r="F15" s="63">
        <v>82</v>
      </c>
      <c r="G15" s="63" t="s">
        <v>998</v>
      </c>
      <c r="H15" s="66">
        <v>82</v>
      </c>
    </row>
    <row r="16" spans="1:8" s="54" customFormat="1">
      <c r="A16" s="76" t="s">
        <v>991</v>
      </c>
      <c r="B16" s="59" t="s">
        <v>991</v>
      </c>
      <c r="C16" s="58"/>
      <c r="D16" s="57"/>
      <c r="E16" s="69" t="s">
        <v>137</v>
      </c>
      <c r="F16" s="58">
        <v>6</v>
      </c>
      <c r="G16" s="58" t="s">
        <v>998</v>
      </c>
      <c r="H16" s="60">
        <v>6</v>
      </c>
    </row>
    <row r="17" spans="1:8" s="54" customFormat="1">
      <c r="A17" s="61" t="s">
        <v>270</v>
      </c>
      <c r="B17" s="62" t="s">
        <v>292</v>
      </c>
      <c r="C17" s="63">
        <v>1</v>
      </c>
      <c r="D17" s="64" t="s">
        <v>293</v>
      </c>
      <c r="E17" s="64" t="s">
        <v>137</v>
      </c>
      <c r="F17" s="63">
        <v>53</v>
      </c>
      <c r="G17" s="63">
        <v>999999</v>
      </c>
      <c r="H17" s="66"/>
    </row>
    <row r="18" spans="1:8" s="54" customFormat="1">
      <c r="A18" s="61" t="s">
        <v>141</v>
      </c>
      <c r="B18" s="62" t="s">
        <v>152</v>
      </c>
      <c r="C18" s="63">
        <v>16</v>
      </c>
      <c r="D18" s="64" t="s">
        <v>293</v>
      </c>
      <c r="E18" s="64" t="s">
        <v>137</v>
      </c>
      <c r="F18" s="63">
        <v>53</v>
      </c>
      <c r="G18" s="63" t="s">
        <v>998</v>
      </c>
      <c r="H18" s="66">
        <v>53</v>
      </c>
    </row>
    <row r="19" spans="1:8" s="54" customFormat="1">
      <c r="A19" s="67" t="s">
        <v>991</v>
      </c>
      <c r="B19" s="68" t="s">
        <v>991</v>
      </c>
      <c r="C19" s="63"/>
      <c r="D19" s="64"/>
      <c r="E19" s="65" t="s">
        <v>137</v>
      </c>
      <c r="F19" s="63">
        <v>57</v>
      </c>
      <c r="G19" s="63" t="s">
        <v>998</v>
      </c>
      <c r="H19" s="66">
        <v>57</v>
      </c>
    </row>
    <row r="20" spans="1:8" s="54" customFormat="1">
      <c r="A20" s="61" t="s">
        <v>176</v>
      </c>
      <c r="B20" s="62" t="s">
        <v>175</v>
      </c>
      <c r="C20" s="63">
        <v>14</v>
      </c>
      <c r="D20" s="64" t="s">
        <v>179</v>
      </c>
      <c r="E20" s="64" t="s">
        <v>137</v>
      </c>
      <c r="F20" s="63">
        <v>74</v>
      </c>
      <c r="G20" s="63">
        <v>999999</v>
      </c>
      <c r="H20" s="66">
        <v>73</v>
      </c>
    </row>
    <row r="21" spans="1:8" s="54" customFormat="1" ht="15.75" thickBot="1">
      <c r="A21" s="77" t="s">
        <v>789</v>
      </c>
      <c r="B21" s="78" t="s">
        <v>790</v>
      </c>
      <c r="C21" s="78">
        <v>4</v>
      </c>
      <c r="D21" s="73" t="s">
        <v>1002</v>
      </c>
      <c r="E21" s="73" t="s">
        <v>137</v>
      </c>
      <c r="F21" s="72">
        <v>74</v>
      </c>
      <c r="G21" s="72" t="s">
        <v>998</v>
      </c>
      <c r="H21" s="75">
        <v>74</v>
      </c>
    </row>
    <row r="22" spans="1:8" s="54" customFormat="1">
      <c r="A22"/>
      <c r="B22"/>
      <c r="C22"/>
      <c r="D22"/>
      <c r="E22"/>
      <c r="F22"/>
      <c r="G22"/>
      <c r="H22"/>
    </row>
    <row r="23" spans="1:8" s="54" customFormat="1">
      <c r="A23"/>
      <c r="B23"/>
      <c r="C23"/>
      <c r="D23"/>
      <c r="E23"/>
      <c r="F23"/>
      <c r="G23"/>
      <c r="H2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P19"/>
  <sheetViews>
    <sheetView zoomScale="150" zoomScaleNormal="150" zoomScalePageLayoutView="150" workbookViewId="0">
      <selection activeCell="H2" sqref="H2"/>
    </sheetView>
  </sheetViews>
  <sheetFormatPr defaultColWidth="10.85546875" defaultRowHeight="12.75"/>
  <cols>
    <col min="1" max="1" width="10.85546875" style="79"/>
    <col min="2" max="2" width="15" style="79" bestFit="1" customWidth="1"/>
    <col min="3" max="3" width="26.7109375" style="79" bestFit="1" customWidth="1"/>
    <col min="4" max="6" width="10.85546875" style="79"/>
    <col min="7" max="7" width="21.85546875" style="79" bestFit="1" customWidth="1"/>
    <col min="8" max="16384" width="10.85546875" style="79"/>
  </cols>
  <sheetData>
    <row r="1" spans="1:42" ht="15" customHeight="1">
      <c r="A1" s="83" t="s">
        <v>85</v>
      </c>
      <c r="B1" s="83" t="s">
        <v>1358</v>
      </c>
      <c r="C1" s="83" t="s">
        <v>1357</v>
      </c>
      <c r="D1" s="83" t="s">
        <v>1356</v>
      </c>
      <c r="E1" s="83" t="s">
        <v>1355</v>
      </c>
      <c r="F1" s="83" t="s">
        <v>1354</v>
      </c>
      <c r="G1" s="83" t="s">
        <v>1353</v>
      </c>
      <c r="H1" s="83" t="s">
        <v>1352</v>
      </c>
      <c r="I1" s="83" t="s">
        <v>1351</v>
      </c>
      <c r="J1" s="83" t="s">
        <v>1350</v>
      </c>
      <c r="K1" s="83" t="s">
        <v>1349</v>
      </c>
      <c r="L1" s="83" t="s">
        <v>1348</v>
      </c>
      <c r="M1" s="83" t="s">
        <v>1347</v>
      </c>
      <c r="N1" s="83" t="s">
        <v>1346</v>
      </c>
      <c r="O1" s="83" t="s">
        <v>1345</v>
      </c>
      <c r="P1" s="83" t="s">
        <v>1344</v>
      </c>
      <c r="Q1" s="83" t="s">
        <v>1343</v>
      </c>
      <c r="R1" s="83" t="s">
        <v>1342</v>
      </c>
      <c r="S1" s="83" t="s">
        <v>1341</v>
      </c>
      <c r="T1" s="83" t="s">
        <v>1340</v>
      </c>
      <c r="U1" s="83" t="s">
        <v>1339</v>
      </c>
      <c r="V1" s="83" t="s">
        <v>1338</v>
      </c>
      <c r="W1" s="83" t="s">
        <v>1337</v>
      </c>
      <c r="X1" s="83" t="s">
        <v>1336</v>
      </c>
      <c r="Y1" s="83" t="s">
        <v>1335</v>
      </c>
      <c r="Z1" s="83" t="s">
        <v>1334</v>
      </c>
      <c r="AA1" s="83" t="s">
        <v>1333</v>
      </c>
      <c r="AB1" s="83" t="s">
        <v>1332</v>
      </c>
      <c r="AC1" s="83" t="s">
        <v>1331</v>
      </c>
      <c r="AD1" s="83" t="s">
        <v>1330</v>
      </c>
      <c r="AE1" s="83" t="s">
        <v>1329</v>
      </c>
      <c r="AF1" s="83" t="s">
        <v>1328</v>
      </c>
      <c r="AG1" s="83" t="s">
        <v>1327</v>
      </c>
      <c r="AH1" s="83" t="s">
        <v>1326</v>
      </c>
      <c r="AI1" s="83" t="s">
        <v>1325</v>
      </c>
      <c r="AJ1" s="83" t="s">
        <v>1324</v>
      </c>
      <c r="AK1" s="83" t="s">
        <v>1323</v>
      </c>
      <c r="AL1" s="83" t="s">
        <v>1322</v>
      </c>
      <c r="AM1" s="83" t="s">
        <v>1321</v>
      </c>
      <c r="AN1" s="83" t="s">
        <v>1320</v>
      </c>
      <c r="AO1" s="83" t="s">
        <v>1319</v>
      </c>
      <c r="AP1" s="83" t="s">
        <v>1318</v>
      </c>
    </row>
    <row r="2" spans="1:42" ht="15" customHeight="1">
      <c r="A2" s="80" t="s">
        <v>1317</v>
      </c>
      <c r="B2" s="80" t="s">
        <v>270</v>
      </c>
      <c r="C2" s="80" t="s">
        <v>1316</v>
      </c>
      <c r="D2" s="81">
        <v>40.741010000000003</v>
      </c>
      <c r="E2" s="81">
        <v>-106.28196</v>
      </c>
      <c r="F2" s="82">
        <v>41505</v>
      </c>
      <c r="G2" s="80" t="s">
        <v>1026</v>
      </c>
      <c r="H2" s="81">
        <v>1</v>
      </c>
      <c r="I2" s="80" t="s">
        <v>1315</v>
      </c>
      <c r="J2" s="80" t="s">
        <v>1009</v>
      </c>
      <c r="K2" s="80" t="s">
        <v>1023</v>
      </c>
      <c r="L2" s="80" t="s">
        <v>1314</v>
      </c>
      <c r="M2" s="80" t="s">
        <v>1149</v>
      </c>
      <c r="N2" s="80" t="s">
        <v>1169</v>
      </c>
      <c r="O2" s="80" t="s">
        <v>1045</v>
      </c>
      <c r="P2" s="80" t="s">
        <v>1009</v>
      </c>
      <c r="Q2" s="80" t="s">
        <v>1313</v>
      </c>
      <c r="R2" s="80" t="s">
        <v>1047</v>
      </c>
      <c r="S2" s="80" t="s">
        <v>1009</v>
      </c>
      <c r="T2" s="80" t="s">
        <v>1312</v>
      </c>
      <c r="U2" s="80" t="s">
        <v>1311</v>
      </c>
      <c r="V2" s="80" t="s">
        <v>1310</v>
      </c>
      <c r="W2" s="80" t="s">
        <v>1309</v>
      </c>
      <c r="X2" s="80" t="s">
        <v>1308</v>
      </c>
      <c r="Y2" s="80" t="s">
        <v>1294</v>
      </c>
      <c r="Z2" s="80" t="s">
        <v>1306</v>
      </c>
      <c r="AA2" s="80" t="s">
        <v>1009</v>
      </c>
      <c r="AB2" s="80" t="s">
        <v>1077</v>
      </c>
      <c r="AC2" s="80" t="s">
        <v>1009</v>
      </c>
      <c r="AD2" s="80" t="s">
        <v>1307</v>
      </c>
      <c r="AE2" s="80" t="s">
        <v>1009</v>
      </c>
      <c r="AF2" s="80" t="s">
        <v>1306</v>
      </c>
      <c r="AG2" s="80" t="s">
        <v>1009</v>
      </c>
      <c r="AH2" s="80" t="s">
        <v>1305</v>
      </c>
      <c r="AI2" s="80" t="s">
        <v>1304</v>
      </c>
      <c r="AJ2" s="80" t="s">
        <v>1303</v>
      </c>
      <c r="AK2" s="81">
        <v>1.135103</v>
      </c>
      <c r="AL2" s="80" t="s">
        <v>1005</v>
      </c>
      <c r="AM2" s="81">
        <v>3558</v>
      </c>
      <c r="AN2" s="81">
        <v>1</v>
      </c>
      <c r="AO2" s="80" t="s">
        <v>1302</v>
      </c>
      <c r="AP2" s="80" t="s">
        <v>1104</v>
      </c>
    </row>
    <row r="3" spans="1:42" ht="15" customHeight="1">
      <c r="A3" s="80" t="s">
        <v>1301</v>
      </c>
      <c r="B3" s="80" t="s">
        <v>270</v>
      </c>
      <c r="C3" s="80" t="s">
        <v>1300</v>
      </c>
      <c r="D3" s="81">
        <v>40.745373000000001</v>
      </c>
      <c r="E3" s="81">
        <v>-106.29673</v>
      </c>
      <c r="F3" s="82">
        <v>41505</v>
      </c>
      <c r="G3" s="80" t="s">
        <v>1026</v>
      </c>
      <c r="H3" s="81">
        <v>1</v>
      </c>
      <c r="I3" s="80" t="s">
        <v>1067</v>
      </c>
      <c r="J3" s="80" t="s">
        <v>1009</v>
      </c>
      <c r="K3" s="80" t="s">
        <v>1065</v>
      </c>
      <c r="L3" s="80" t="s">
        <v>1183</v>
      </c>
      <c r="M3" s="80" t="s">
        <v>1086</v>
      </c>
      <c r="N3" s="80" t="s">
        <v>1097</v>
      </c>
      <c r="O3" s="80" t="s">
        <v>1084</v>
      </c>
      <c r="P3" s="80" t="s">
        <v>1009</v>
      </c>
      <c r="Q3" s="80" t="s">
        <v>1299</v>
      </c>
      <c r="R3" s="80" t="s">
        <v>1298</v>
      </c>
      <c r="S3" s="80" t="s">
        <v>1009</v>
      </c>
      <c r="T3" s="80" t="s">
        <v>1297</v>
      </c>
      <c r="U3" s="80" t="s">
        <v>1296</v>
      </c>
      <c r="V3" s="80" t="s">
        <v>1295</v>
      </c>
      <c r="W3" s="80" t="s">
        <v>1294</v>
      </c>
      <c r="X3" s="80" t="s">
        <v>1293</v>
      </c>
      <c r="Y3" s="80" t="s">
        <v>1292</v>
      </c>
      <c r="Z3" s="80" t="s">
        <v>1016</v>
      </c>
      <c r="AA3" s="80" t="s">
        <v>1009</v>
      </c>
      <c r="AB3" s="80" t="s">
        <v>1228</v>
      </c>
      <c r="AC3" s="80" t="s">
        <v>1009</v>
      </c>
      <c r="AD3" s="80" t="s">
        <v>1248</v>
      </c>
      <c r="AE3" s="80" t="s">
        <v>1009</v>
      </c>
      <c r="AF3" s="80" t="s">
        <v>1132</v>
      </c>
      <c r="AG3" s="80" t="s">
        <v>1009</v>
      </c>
      <c r="AH3" s="80" t="s">
        <v>1291</v>
      </c>
      <c r="AI3" s="80" t="s">
        <v>1290</v>
      </c>
      <c r="AJ3" s="80" t="s">
        <v>1289</v>
      </c>
      <c r="AK3" s="81">
        <v>1.0497430000000001</v>
      </c>
      <c r="AL3" s="80" t="s">
        <v>1005</v>
      </c>
      <c r="AM3" s="81">
        <v>3580</v>
      </c>
      <c r="AN3" s="81">
        <v>1</v>
      </c>
      <c r="AO3" s="80" t="s">
        <v>1288</v>
      </c>
      <c r="AP3" s="80" t="s">
        <v>1104</v>
      </c>
    </row>
    <row r="4" spans="1:42" ht="15" customHeight="1">
      <c r="A4" s="80" t="s">
        <v>1287</v>
      </c>
      <c r="B4" s="80" t="s">
        <v>270</v>
      </c>
      <c r="C4" s="80" t="s">
        <v>1286</v>
      </c>
      <c r="D4" s="81">
        <v>40.553429999999999</v>
      </c>
      <c r="E4" s="81">
        <v>-106.04337</v>
      </c>
      <c r="F4" s="82">
        <v>41505</v>
      </c>
      <c r="G4" s="80" t="s">
        <v>1026</v>
      </c>
      <c r="H4" s="81">
        <v>2</v>
      </c>
      <c r="I4" s="80" t="s">
        <v>1285</v>
      </c>
      <c r="J4" s="80" t="s">
        <v>1277</v>
      </c>
      <c r="K4" s="80" t="s">
        <v>1084</v>
      </c>
      <c r="L4" s="80" t="s">
        <v>1009</v>
      </c>
      <c r="M4" s="80" t="s">
        <v>1044</v>
      </c>
      <c r="N4" s="80" t="s">
        <v>1064</v>
      </c>
      <c r="O4" s="80" t="s">
        <v>1284</v>
      </c>
      <c r="P4" s="80" t="s">
        <v>1283</v>
      </c>
      <c r="Q4" s="80" t="s">
        <v>1009</v>
      </c>
      <c r="R4" s="80" t="s">
        <v>1203</v>
      </c>
      <c r="S4" s="80" t="s">
        <v>1009</v>
      </c>
      <c r="T4" s="80" t="s">
        <v>1282</v>
      </c>
      <c r="U4" s="80" t="s">
        <v>1009</v>
      </c>
      <c r="V4" s="80" t="s">
        <v>1281</v>
      </c>
      <c r="W4" s="80" t="s">
        <v>1009</v>
      </c>
      <c r="X4" s="80" t="s">
        <v>1280</v>
      </c>
      <c r="Y4" s="80" t="s">
        <v>1009</v>
      </c>
      <c r="Z4" s="80" t="s">
        <v>1077</v>
      </c>
      <c r="AA4" s="80" t="s">
        <v>1279</v>
      </c>
      <c r="AB4" s="80" t="s">
        <v>1278</v>
      </c>
      <c r="AC4" s="80" t="s">
        <v>1277</v>
      </c>
      <c r="AD4" s="80" t="s">
        <v>1276</v>
      </c>
      <c r="AE4" s="80" t="s">
        <v>1009</v>
      </c>
      <c r="AF4" s="80" t="s">
        <v>1275</v>
      </c>
      <c r="AG4" s="80" t="s">
        <v>1009</v>
      </c>
      <c r="AH4" s="80" t="s">
        <v>1274</v>
      </c>
      <c r="AI4" s="80" t="s">
        <v>1273</v>
      </c>
      <c r="AJ4" s="80" t="s">
        <v>1272</v>
      </c>
      <c r="AK4" s="81">
        <v>0.81169000000000002</v>
      </c>
      <c r="AL4" s="80" t="s">
        <v>1005</v>
      </c>
      <c r="AM4" s="81">
        <v>3581</v>
      </c>
      <c r="AN4" s="81">
        <v>1</v>
      </c>
      <c r="AO4" s="80" t="s">
        <v>1271</v>
      </c>
      <c r="AP4" s="80" t="s">
        <v>1003</v>
      </c>
    </row>
    <row r="5" spans="1:42" ht="15" customHeight="1">
      <c r="A5" s="80" t="s">
        <v>88</v>
      </c>
      <c r="B5" s="80" t="s">
        <v>226</v>
      </c>
      <c r="C5" s="80" t="s">
        <v>1270</v>
      </c>
      <c r="D5" s="81">
        <v>40.491509999999998</v>
      </c>
      <c r="E5" s="81">
        <v>-106.94801</v>
      </c>
      <c r="F5" s="82">
        <v>41506</v>
      </c>
      <c r="G5" s="80" t="s">
        <v>1026</v>
      </c>
      <c r="H5" s="81">
        <v>1</v>
      </c>
      <c r="I5" s="80" t="s">
        <v>1269</v>
      </c>
      <c r="J5" s="80" t="s">
        <v>1009</v>
      </c>
      <c r="K5" s="80" t="s">
        <v>1149</v>
      </c>
      <c r="L5" s="80" t="s">
        <v>1268</v>
      </c>
      <c r="M5" s="80" t="s">
        <v>1020</v>
      </c>
      <c r="N5" s="80" t="s">
        <v>1118</v>
      </c>
      <c r="O5" s="80" t="s">
        <v>1020</v>
      </c>
      <c r="P5" s="80" t="s">
        <v>1009</v>
      </c>
      <c r="Q5" s="80" t="s">
        <v>1267</v>
      </c>
      <c r="R5" s="80" t="s">
        <v>1042</v>
      </c>
      <c r="S5" s="80" t="s">
        <v>1009</v>
      </c>
      <c r="T5" s="80" t="s">
        <v>1266</v>
      </c>
      <c r="U5" s="80" t="s">
        <v>1265</v>
      </c>
      <c r="V5" s="80" t="s">
        <v>1261</v>
      </c>
      <c r="W5" s="80" t="s">
        <v>1264</v>
      </c>
      <c r="X5" s="80" t="s">
        <v>1263</v>
      </c>
      <c r="Y5" s="80" t="s">
        <v>1262</v>
      </c>
      <c r="Z5" s="80" t="s">
        <v>1261</v>
      </c>
      <c r="AA5" s="80" t="s">
        <v>1009</v>
      </c>
      <c r="AB5" s="80" t="s">
        <v>1211</v>
      </c>
      <c r="AC5" s="80" t="s">
        <v>1009</v>
      </c>
      <c r="AD5" s="80" t="s">
        <v>1260</v>
      </c>
      <c r="AE5" s="80" t="s">
        <v>1009</v>
      </c>
      <c r="AF5" s="80" t="s">
        <v>1259</v>
      </c>
      <c r="AG5" s="80" t="s">
        <v>1009</v>
      </c>
      <c r="AH5" s="80" t="s">
        <v>1258</v>
      </c>
      <c r="AI5" s="80" t="s">
        <v>1257</v>
      </c>
      <c r="AJ5" s="80" t="s">
        <v>1256</v>
      </c>
      <c r="AK5" s="81">
        <v>1.0555730000000001</v>
      </c>
      <c r="AL5" s="80" t="s">
        <v>1005</v>
      </c>
      <c r="AM5" s="81">
        <v>3575</v>
      </c>
      <c r="AN5" s="81">
        <v>1</v>
      </c>
      <c r="AO5" s="80" t="s">
        <v>1255</v>
      </c>
      <c r="AP5" s="80" t="s">
        <v>1003</v>
      </c>
    </row>
    <row r="6" spans="1:42" ht="15" customHeight="1">
      <c r="A6" s="80" t="s">
        <v>1254</v>
      </c>
      <c r="B6" s="80" t="s">
        <v>226</v>
      </c>
      <c r="C6" s="80" t="s">
        <v>1253</v>
      </c>
      <c r="D6" s="81">
        <v>40.269329999999997</v>
      </c>
      <c r="E6" s="81">
        <v>-106.88115999999999</v>
      </c>
      <c r="F6" s="82">
        <v>41506</v>
      </c>
      <c r="G6" s="80" t="s">
        <v>1026</v>
      </c>
      <c r="H6" s="81">
        <v>1</v>
      </c>
      <c r="I6" s="80" t="s">
        <v>1025</v>
      </c>
      <c r="J6" s="80" t="s">
        <v>1009</v>
      </c>
      <c r="K6" s="80" t="s">
        <v>1252</v>
      </c>
      <c r="L6" s="80" t="s">
        <v>1251</v>
      </c>
      <c r="M6" s="80" t="s">
        <v>1149</v>
      </c>
      <c r="N6" s="80" t="s">
        <v>1169</v>
      </c>
      <c r="O6" s="80" t="s">
        <v>1020</v>
      </c>
      <c r="P6" s="80" t="s">
        <v>1009</v>
      </c>
      <c r="Q6" s="80" t="s">
        <v>1250</v>
      </c>
      <c r="R6" s="80" t="s">
        <v>1133</v>
      </c>
      <c r="S6" s="80" t="s">
        <v>1009</v>
      </c>
      <c r="T6" s="80" t="s">
        <v>1132</v>
      </c>
      <c r="U6" s="80" t="s">
        <v>1131</v>
      </c>
      <c r="V6" s="80" t="s">
        <v>1249</v>
      </c>
      <c r="W6" s="80" t="s">
        <v>1216</v>
      </c>
      <c r="X6" s="80" t="s">
        <v>1248</v>
      </c>
      <c r="Y6" s="80" t="s">
        <v>1247</v>
      </c>
      <c r="Z6" s="80" t="s">
        <v>1246</v>
      </c>
      <c r="AA6" s="80" t="s">
        <v>1009</v>
      </c>
      <c r="AB6" s="80" t="s">
        <v>1228</v>
      </c>
      <c r="AC6" s="80" t="s">
        <v>1009</v>
      </c>
      <c r="AD6" s="80" t="s">
        <v>1245</v>
      </c>
      <c r="AE6" s="80" t="s">
        <v>1009</v>
      </c>
      <c r="AF6" s="80" t="s">
        <v>1244</v>
      </c>
      <c r="AG6" s="80" t="s">
        <v>1009</v>
      </c>
      <c r="AH6" s="80" t="s">
        <v>1243</v>
      </c>
      <c r="AI6" s="80" t="s">
        <v>1242</v>
      </c>
      <c r="AJ6" s="80" t="s">
        <v>1241</v>
      </c>
      <c r="AK6" s="81">
        <v>0.67099500000000001</v>
      </c>
      <c r="AL6" s="80" t="s">
        <v>1005</v>
      </c>
      <c r="AM6" s="81">
        <v>3576</v>
      </c>
      <c r="AN6" s="81">
        <v>1</v>
      </c>
      <c r="AO6" s="80" t="s">
        <v>1240</v>
      </c>
      <c r="AP6" s="80" t="s">
        <v>1003</v>
      </c>
    </row>
    <row r="7" spans="1:42" ht="15" customHeight="1">
      <c r="A7" s="80" t="s">
        <v>1239</v>
      </c>
      <c r="B7" s="80" t="s">
        <v>226</v>
      </c>
      <c r="C7" s="80" t="s">
        <v>1238</v>
      </c>
      <c r="D7" s="81">
        <v>40.398890000000002</v>
      </c>
      <c r="E7" s="81">
        <v>-106.83417</v>
      </c>
      <c r="F7" s="82">
        <v>41506</v>
      </c>
      <c r="G7" s="80" t="s">
        <v>1026</v>
      </c>
      <c r="H7" s="81">
        <v>1</v>
      </c>
      <c r="I7" s="80" t="s">
        <v>1237</v>
      </c>
      <c r="J7" s="80" t="s">
        <v>1009</v>
      </c>
      <c r="K7" s="80" t="s">
        <v>1065</v>
      </c>
      <c r="L7" s="80" t="s">
        <v>1236</v>
      </c>
      <c r="M7" s="80" t="s">
        <v>1023</v>
      </c>
      <c r="N7" s="80" t="s">
        <v>1085</v>
      </c>
      <c r="O7" s="80" t="s">
        <v>1022</v>
      </c>
      <c r="P7" s="80" t="s">
        <v>1009</v>
      </c>
      <c r="Q7" s="80" t="s">
        <v>1235</v>
      </c>
      <c r="R7" s="80" t="s">
        <v>1025</v>
      </c>
      <c r="S7" s="80" t="s">
        <v>1009</v>
      </c>
      <c r="T7" s="80" t="s">
        <v>1234</v>
      </c>
      <c r="U7" s="80" t="s">
        <v>1233</v>
      </c>
      <c r="V7" s="80" t="s">
        <v>1232</v>
      </c>
      <c r="W7" s="80" t="s">
        <v>1231</v>
      </c>
      <c r="X7" s="80" t="s">
        <v>1166</v>
      </c>
      <c r="Y7" s="80" t="s">
        <v>1230</v>
      </c>
      <c r="Z7" s="80" t="s">
        <v>1229</v>
      </c>
      <c r="AA7" s="80" t="s">
        <v>1009</v>
      </c>
      <c r="AB7" s="80" t="s">
        <v>1228</v>
      </c>
      <c r="AC7" s="80" t="s">
        <v>1009</v>
      </c>
      <c r="AD7" s="80" t="s">
        <v>1227</v>
      </c>
      <c r="AE7" s="80" t="s">
        <v>1009</v>
      </c>
      <c r="AF7" s="80" t="s">
        <v>1013</v>
      </c>
      <c r="AG7" s="80" t="s">
        <v>1009</v>
      </c>
      <c r="AH7" s="80" t="s">
        <v>1226</v>
      </c>
      <c r="AI7" s="80" t="s">
        <v>1225</v>
      </c>
      <c r="AJ7" s="80" t="s">
        <v>1224</v>
      </c>
      <c r="AK7" s="81">
        <v>0.91683499999999996</v>
      </c>
      <c r="AL7" s="80" t="s">
        <v>1005</v>
      </c>
      <c r="AM7" s="81">
        <v>3577</v>
      </c>
      <c r="AN7" s="81">
        <v>1</v>
      </c>
      <c r="AO7" s="80" t="s">
        <v>1223</v>
      </c>
      <c r="AP7" s="80" t="s">
        <v>1003</v>
      </c>
    </row>
    <row r="8" spans="1:42" ht="15" customHeight="1">
      <c r="A8" s="80" t="s">
        <v>1222</v>
      </c>
      <c r="B8" s="80" t="s">
        <v>226</v>
      </c>
      <c r="C8" s="80" t="s">
        <v>1221</v>
      </c>
      <c r="D8" s="81">
        <v>40.183</v>
      </c>
      <c r="E8" s="81">
        <v>-106.91533</v>
      </c>
      <c r="F8" s="82">
        <v>41506</v>
      </c>
      <c r="G8" s="80" t="s">
        <v>1026</v>
      </c>
      <c r="H8" s="81">
        <v>1</v>
      </c>
      <c r="I8" s="80" t="s">
        <v>1025</v>
      </c>
      <c r="J8" s="80" t="s">
        <v>1009</v>
      </c>
      <c r="K8" s="80" t="s">
        <v>1152</v>
      </c>
      <c r="L8" s="80" t="s">
        <v>1114</v>
      </c>
      <c r="M8" s="80" t="s">
        <v>1065</v>
      </c>
      <c r="N8" s="80" t="s">
        <v>1220</v>
      </c>
      <c r="O8" s="80" t="s">
        <v>1023</v>
      </c>
      <c r="P8" s="80" t="s">
        <v>1009</v>
      </c>
      <c r="Q8" s="80" t="s">
        <v>1219</v>
      </c>
      <c r="R8" s="80" t="s">
        <v>1171</v>
      </c>
      <c r="S8" s="80" t="s">
        <v>1009</v>
      </c>
      <c r="T8" s="80" t="s">
        <v>1218</v>
      </c>
      <c r="U8" s="80" t="s">
        <v>1217</v>
      </c>
      <c r="V8" s="80" t="s">
        <v>1216</v>
      </c>
      <c r="W8" s="80" t="s">
        <v>1215</v>
      </c>
      <c r="X8" s="80" t="s">
        <v>1214</v>
      </c>
      <c r="Y8" s="80" t="s">
        <v>1213</v>
      </c>
      <c r="Z8" s="80" t="s">
        <v>1212</v>
      </c>
      <c r="AA8" s="80" t="s">
        <v>1009</v>
      </c>
      <c r="AB8" s="80" t="s">
        <v>1211</v>
      </c>
      <c r="AC8" s="80" t="s">
        <v>1009</v>
      </c>
      <c r="AD8" s="80" t="s">
        <v>1210</v>
      </c>
      <c r="AE8" s="80" t="s">
        <v>1009</v>
      </c>
      <c r="AF8" s="80" t="s">
        <v>1209</v>
      </c>
      <c r="AG8" s="80" t="s">
        <v>1009</v>
      </c>
      <c r="AH8" s="80" t="s">
        <v>1208</v>
      </c>
      <c r="AI8" s="80" t="s">
        <v>1207</v>
      </c>
      <c r="AJ8" s="80" t="s">
        <v>1206</v>
      </c>
      <c r="AK8" s="81">
        <v>0.82671399999999995</v>
      </c>
      <c r="AL8" s="80" t="s">
        <v>1005</v>
      </c>
      <c r="AM8" s="81">
        <v>3578</v>
      </c>
      <c r="AN8" s="81">
        <v>1</v>
      </c>
      <c r="AO8" s="80" t="s">
        <v>1205</v>
      </c>
      <c r="AP8" s="80" t="s">
        <v>1003</v>
      </c>
    </row>
    <row r="9" spans="1:42" ht="15" customHeight="1">
      <c r="A9" s="80" t="s">
        <v>1204</v>
      </c>
      <c r="B9" s="80" t="s">
        <v>789</v>
      </c>
      <c r="C9" s="80" t="s">
        <v>790</v>
      </c>
      <c r="D9" s="81">
        <v>40.061459999999997</v>
      </c>
      <c r="E9" s="81">
        <v>-107.01203</v>
      </c>
      <c r="F9" s="82">
        <v>41506</v>
      </c>
      <c r="G9" s="80" t="s">
        <v>1026</v>
      </c>
      <c r="H9" s="81">
        <v>2</v>
      </c>
      <c r="I9" s="80" t="s">
        <v>1203</v>
      </c>
      <c r="J9" s="80" t="s">
        <v>1202</v>
      </c>
      <c r="K9" s="80" t="s">
        <v>1149</v>
      </c>
      <c r="L9" s="80" t="s">
        <v>1009</v>
      </c>
      <c r="M9" s="80" t="s">
        <v>1020</v>
      </c>
      <c r="N9" s="80" t="s">
        <v>1118</v>
      </c>
      <c r="O9" s="80" t="s">
        <v>1045</v>
      </c>
      <c r="P9" s="80" t="s">
        <v>1030</v>
      </c>
      <c r="Q9" s="80" t="s">
        <v>1009</v>
      </c>
      <c r="R9" s="80" t="s">
        <v>1187</v>
      </c>
      <c r="S9" s="80" t="s">
        <v>1009</v>
      </c>
      <c r="T9" s="80" t="s">
        <v>1201</v>
      </c>
      <c r="U9" s="80" t="s">
        <v>1009</v>
      </c>
      <c r="V9" s="80" t="s">
        <v>1200</v>
      </c>
      <c r="W9" s="80" t="s">
        <v>1009</v>
      </c>
      <c r="X9" s="80" t="s">
        <v>1199</v>
      </c>
      <c r="Y9" s="80" t="s">
        <v>1009</v>
      </c>
      <c r="Z9" s="80" t="s">
        <v>1198</v>
      </c>
      <c r="AA9" s="80" t="s">
        <v>1197</v>
      </c>
      <c r="AB9" s="80" t="s">
        <v>1196</v>
      </c>
      <c r="AC9" s="80" t="s">
        <v>1195</v>
      </c>
      <c r="AD9" s="80" t="s">
        <v>1194</v>
      </c>
      <c r="AE9" s="80" t="s">
        <v>1009</v>
      </c>
      <c r="AF9" s="80" t="s">
        <v>1193</v>
      </c>
      <c r="AG9" s="80" t="s">
        <v>1009</v>
      </c>
      <c r="AH9" s="80" t="s">
        <v>1192</v>
      </c>
      <c r="AI9" s="80" t="s">
        <v>1191</v>
      </c>
      <c r="AJ9" s="80" t="s">
        <v>1190</v>
      </c>
      <c r="AK9" s="81">
        <v>1.068973</v>
      </c>
      <c r="AL9" s="80" t="s">
        <v>1005</v>
      </c>
      <c r="AM9" s="81">
        <v>3579</v>
      </c>
      <c r="AN9" s="81">
        <v>1</v>
      </c>
      <c r="AO9" s="80" t="s">
        <v>1189</v>
      </c>
      <c r="AP9" s="80" t="s">
        <v>1003</v>
      </c>
    </row>
    <row r="10" spans="1:42" ht="15" customHeight="1">
      <c r="A10" s="80" t="s">
        <v>90</v>
      </c>
      <c r="B10" s="80" t="s">
        <v>1156</v>
      </c>
      <c r="C10" s="80" t="s">
        <v>1188</v>
      </c>
      <c r="D10" s="81">
        <v>39.640970000000003</v>
      </c>
      <c r="E10" s="81">
        <v>-106.39436000000001</v>
      </c>
      <c r="F10" s="82">
        <v>41507</v>
      </c>
      <c r="G10" s="80" t="s">
        <v>1026</v>
      </c>
      <c r="H10" s="81">
        <v>2</v>
      </c>
      <c r="I10" s="80" t="s">
        <v>1187</v>
      </c>
      <c r="J10" s="80" t="s">
        <v>1186</v>
      </c>
      <c r="K10" s="80" t="s">
        <v>1185</v>
      </c>
      <c r="L10" s="80" t="s">
        <v>1009</v>
      </c>
      <c r="M10" s="80" t="s">
        <v>1044</v>
      </c>
      <c r="N10" s="80" t="s">
        <v>1064</v>
      </c>
      <c r="O10" s="80" t="s">
        <v>1149</v>
      </c>
      <c r="P10" s="80" t="s">
        <v>1119</v>
      </c>
      <c r="Q10" s="80" t="s">
        <v>1009</v>
      </c>
      <c r="R10" s="80" t="s">
        <v>1184</v>
      </c>
      <c r="S10" s="80" t="s">
        <v>1009</v>
      </c>
      <c r="T10" s="80" t="s">
        <v>1183</v>
      </c>
      <c r="U10" s="80" t="s">
        <v>1009</v>
      </c>
      <c r="V10" s="80" t="s">
        <v>1182</v>
      </c>
      <c r="W10" s="80" t="s">
        <v>1009</v>
      </c>
      <c r="X10" s="80" t="s">
        <v>1181</v>
      </c>
      <c r="Y10" s="80" t="s">
        <v>1009</v>
      </c>
      <c r="Z10" s="80" t="s">
        <v>1097</v>
      </c>
      <c r="AA10" s="80" t="s">
        <v>1180</v>
      </c>
      <c r="AB10" s="80" t="s">
        <v>1179</v>
      </c>
      <c r="AC10" s="80" t="s">
        <v>1178</v>
      </c>
      <c r="AD10" s="80" t="s">
        <v>1097</v>
      </c>
      <c r="AE10" s="80" t="s">
        <v>1009</v>
      </c>
      <c r="AF10" s="80" t="s">
        <v>1177</v>
      </c>
      <c r="AG10" s="80" t="s">
        <v>1009</v>
      </c>
      <c r="AH10" s="80" t="s">
        <v>1176</v>
      </c>
      <c r="AI10" s="80" t="s">
        <v>1175</v>
      </c>
      <c r="AJ10" s="80" t="s">
        <v>1174</v>
      </c>
      <c r="AK10" s="81">
        <v>0.75536300000000001</v>
      </c>
      <c r="AL10" s="80" t="s">
        <v>1005</v>
      </c>
      <c r="AM10" s="81">
        <v>3566</v>
      </c>
      <c r="AN10" s="81">
        <v>1</v>
      </c>
      <c r="AO10" s="80" t="s">
        <v>1173</v>
      </c>
      <c r="AP10" s="80" t="s">
        <v>1003</v>
      </c>
    </row>
    <row r="11" spans="1:42" ht="15" customHeight="1">
      <c r="A11" s="80" t="s">
        <v>89</v>
      </c>
      <c r="B11" s="80" t="s">
        <v>1156</v>
      </c>
      <c r="C11" s="80" t="s">
        <v>1172</v>
      </c>
      <c r="D11" s="81">
        <v>39.640194000000001</v>
      </c>
      <c r="E11" s="81">
        <v>-106.399546</v>
      </c>
      <c r="F11" s="82">
        <v>41507</v>
      </c>
      <c r="G11" s="80" t="s">
        <v>1026</v>
      </c>
      <c r="H11" s="81">
        <v>2</v>
      </c>
      <c r="I11" s="80" t="s">
        <v>1171</v>
      </c>
      <c r="J11" s="80" t="s">
        <v>1170</v>
      </c>
      <c r="K11" s="80" t="s">
        <v>1153</v>
      </c>
      <c r="L11" s="80" t="s">
        <v>1009</v>
      </c>
      <c r="M11" s="80" t="s">
        <v>1149</v>
      </c>
      <c r="N11" s="80" t="s">
        <v>1169</v>
      </c>
      <c r="O11" s="80" t="s">
        <v>1149</v>
      </c>
      <c r="P11" s="80" t="s">
        <v>1119</v>
      </c>
      <c r="Q11" s="80" t="s">
        <v>1009</v>
      </c>
      <c r="R11" s="80" t="s">
        <v>1168</v>
      </c>
      <c r="S11" s="80" t="s">
        <v>1009</v>
      </c>
      <c r="T11" s="80" t="s">
        <v>1097</v>
      </c>
      <c r="U11" s="80" t="s">
        <v>1009</v>
      </c>
      <c r="V11" s="80" t="s">
        <v>1167</v>
      </c>
      <c r="W11" s="80" t="s">
        <v>1009</v>
      </c>
      <c r="X11" s="80" t="s">
        <v>1166</v>
      </c>
      <c r="Y11" s="80" t="s">
        <v>1009</v>
      </c>
      <c r="Z11" s="80" t="s">
        <v>1163</v>
      </c>
      <c r="AA11" s="80" t="s">
        <v>1165</v>
      </c>
      <c r="AB11" s="80" t="s">
        <v>1164</v>
      </c>
      <c r="AC11" s="80" t="s">
        <v>1101</v>
      </c>
      <c r="AD11" s="80" t="s">
        <v>1163</v>
      </c>
      <c r="AE11" s="80" t="s">
        <v>1009</v>
      </c>
      <c r="AF11" s="80" t="s">
        <v>1162</v>
      </c>
      <c r="AG11" s="80" t="s">
        <v>1009</v>
      </c>
      <c r="AH11" s="80" t="s">
        <v>1161</v>
      </c>
      <c r="AI11" s="80" t="s">
        <v>1160</v>
      </c>
      <c r="AJ11" s="80" t="s">
        <v>1159</v>
      </c>
      <c r="AK11" s="81">
        <v>0.547902</v>
      </c>
      <c r="AL11" s="80" t="s">
        <v>1005</v>
      </c>
      <c r="AM11" s="81">
        <v>3567</v>
      </c>
      <c r="AN11" s="81">
        <v>1</v>
      </c>
      <c r="AO11" s="80" t="s">
        <v>1158</v>
      </c>
      <c r="AP11" s="80" t="s">
        <v>1003</v>
      </c>
    </row>
    <row r="12" spans="1:42" ht="15" customHeight="1">
      <c r="A12" s="80" t="s">
        <v>1157</v>
      </c>
      <c r="B12" s="80" t="s">
        <v>1156</v>
      </c>
      <c r="C12" s="80" t="s">
        <v>1155</v>
      </c>
      <c r="D12" s="81">
        <v>39.641669999999998</v>
      </c>
      <c r="E12" s="81">
        <v>-106.30667</v>
      </c>
      <c r="F12" s="82">
        <v>41507</v>
      </c>
      <c r="G12" s="80" t="s">
        <v>1026</v>
      </c>
      <c r="H12" s="81">
        <v>2</v>
      </c>
      <c r="I12" s="80" t="s">
        <v>1022</v>
      </c>
      <c r="J12" s="80" t="s">
        <v>1154</v>
      </c>
      <c r="K12" s="80" t="s">
        <v>1153</v>
      </c>
      <c r="L12" s="80" t="s">
        <v>1009</v>
      </c>
      <c r="M12" s="80" t="s">
        <v>1152</v>
      </c>
      <c r="N12" s="80" t="s">
        <v>1151</v>
      </c>
      <c r="O12" s="80" t="s">
        <v>1150</v>
      </c>
      <c r="P12" s="80" t="s">
        <v>1147</v>
      </c>
      <c r="Q12" s="80" t="s">
        <v>1009</v>
      </c>
      <c r="R12" s="80" t="s">
        <v>1149</v>
      </c>
      <c r="S12" s="80" t="s">
        <v>1009</v>
      </c>
      <c r="T12" s="80" t="s">
        <v>1148</v>
      </c>
      <c r="U12" s="80" t="s">
        <v>1009</v>
      </c>
      <c r="V12" s="80" t="s">
        <v>1147</v>
      </c>
      <c r="W12" s="80" t="s">
        <v>1009</v>
      </c>
      <c r="X12" s="80" t="s">
        <v>1146</v>
      </c>
      <c r="Y12" s="80" t="s">
        <v>1009</v>
      </c>
      <c r="Z12" s="80" t="s">
        <v>1145</v>
      </c>
      <c r="AA12" s="80" t="s">
        <v>1144</v>
      </c>
      <c r="AB12" s="80" t="s">
        <v>1143</v>
      </c>
      <c r="AC12" s="80" t="s">
        <v>1041</v>
      </c>
      <c r="AD12" s="80" t="s">
        <v>1142</v>
      </c>
      <c r="AE12" s="80" t="s">
        <v>1009</v>
      </c>
      <c r="AF12" s="80" t="s">
        <v>1141</v>
      </c>
      <c r="AG12" s="80" t="s">
        <v>1009</v>
      </c>
      <c r="AH12" s="80" t="s">
        <v>1140</v>
      </c>
      <c r="AI12" s="80" t="s">
        <v>1139</v>
      </c>
      <c r="AJ12" s="80" t="s">
        <v>1138</v>
      </c>
      <c r="AK12" s="81">
        <v>0.279111</v>
      </c>
      <c r="AL12" s="80" t="s">
        <v>1005</v>
      </c>
      <c r="AM12" s="81">
        <v>3568</v>
      </c>
      <c r="AN12" s="81">
        <v>1</v>
      </c>
      <c r="AO12" s="80" t="s">
        <v>1137</v>
      </c>
      <c r="AP12" s="80" t="s">
        <v>1003</v>
      </c>
    </row>
    <row r="13" spans="1:42" ht="15" customHeight="1">
      <c r="A13" s="80" t="s">
        <v>92</v>
      </c>
      <c r="B13" s="80" t="s">
        <v>951</v>
      </c>
      <c r="C13" s="80" t="s">
        <v>1136</v>
      </c>
      <c r="D13" s="81">
        <v>39.217970000000001</v>
      </c>
      <c r="E13" s="81">
        <v>-106.85463799999999</v>
      </c>
      <c r="F13" s="82">
        <v>41508</v>
      </c>
      <c r="G13" s="80" t="s">
        <v>1026</v>
      </c>
      <c r="H13" s="81">
        <v>1</v>
      </c>
      <c r="I13" s="80" t="s">
        <v>1025</v>
      </c>
      <c r="J13" s="80" t="s">
        <v>1009</v>
      </c>
      <c r="K13" s="80" t="s">
        <v>1086</v>
      </c>
      <c r="L13" s="80" t="s">
        <v>1135</v>
      </c>
      <c r="M13" s="80" t="s">
        <v>1044</v>
      </c>
      <c r="N13" s="80" t="s">
        <v>1064</v>
      </c>
      <c r="O13" s="80" t="s">
        <v>1044</v>
      </c>
      <c r="P13" s="80" t="s">
        <v>1009</v>
      </c>
      <c r="Q13" s="80" t="s">
        <v>1134</v>
      </c>
      <c r="R13" s="80" t="s">
        <v>1133</v>
      </c>
      <c r="S13" s="80" t="s">
        <v>1009</v>
      </c>
      <c r="T13" s="80" t="s">
        <v>1132</v>
      </c>
      <c r="U13" s="80" t="s">
        <v>1131</v>
      </c>
      <c r="V13" s="80" t="s">
        <v>1130</v>
      </c>
      <c r="W13" s="80" t="s">
        <v>1129</v>
      </c>
      <c r="X13" s="80" t="s">
        <v>1128</v>
      </c>
      <c r="Y13" s="80" t="s">
        <v>1127</v>
      </c>
      <c r="Z13" s="80" t="s">
        <v>1126</v>
      </c>
      <c r="AA13" s="80" t="s">
        <v>1009</v>
      </c>
      <c r="AB13" s="80" t="s">
        <v>1077</v>
      </c>
      <c r="AC13" s="80" t="s">
        <v>1009</v>
      </c>
      <c r="AD13" s="80" t="s">
        <v>1125</v>
      </c>
      <c r="AE13" s="80" t="s">
        <v>1009</v>
      </c>
      <c r="AF13" s="80" t="s">
        <v>1124</v>
      </c>
      <c r="AG13" s="80" t="s">
        <v>1009</v>
      </c>
      <c r="AH13" s="80" t="s">
        <v>1123</v>
      </c>
      <c r="AI13" s="80" t="s">
        <v>1122</v>
      </c>
      <c r="AJ13" s="80" t="s">
        <v>1121</v>
      </c>
      <c r="AK13" s="81">
        <v>0.61362399999999995</v>
      </c>
      <c r="AL13" s="80" t="s">
        <v>1005</v>
      </c>
      <c r="AM13" s="81">
        <v>3572</v>
      </c>
      <c r="AN13" s="81">
        <v>1</v>
      </c>
      <c r="AO13" s="80" t="s">
        <v>1120</v>
      </c>
      <c r="AP13" s="80" t="s">
        <v>1104</v>
      </c>
    </row>
    <row r="14" spans="1:42" ht="15" customHeight="1">
      <c r="A14" s="80" t="s">
        <v>93</v>
      </c>
      <c r="B14" s="80" t="s">
        <v>951</v>
      </c>
      <c r="C14" s="80" t="s">
        <v>1068</v>
      </c>
      <c r="D14" s="81">
        <v>39.225589999999997</v>
      </c>
      <c r="E14" s="81">
        <v>-106.86113</v>
      </c>
      <c r="F14" s="82">
        <v>41508</v>
      </c>
      <c r="G14" s="80" t="s">
        <v>1026</v>
      </c>
      <c r="H14" s="81">
        <v>1</v>
      </c>
      <c r="I14" s="80" t="s">
        <v>1047</v>
      </c>
      <c r="J14" s="80" t="s">
        <v>1009</v>
      </c>
      <c r="K14" s="80" t="s">
        <v>1065</v>
      </c>
      <c r="L14" s="80" t="s">
        <v>1119</v>
      </c>
      <c r="M14" s="80" t="s">
        <v>1020</v>
      </c>
      <c r="N14" s="80" t="s">
        <v>1118</v>
      </c>
      <c r="O14" s="80" t="s">
        <v>1045</v>
      </c>
      <c r="P14" s="80" t="s">
        <v>1009</v>
      </c>
      <c r="Q14" s="80" t="s">
        <v>1117</v>
      </c>
      <c r="R14" s="80" t="s">
        <v>1067</v>
      </c>
      <c r="S14" s="80" t="s">
        <v>1009</v>
      </c>
      <c r="T14" s="80" t="s">
        <v>1116</v>
      </c>
      <c r="U14" s="80" t="s">
        <v>1115</v>
      </c>
      <c r="V14" s="80" t="s">
        <v>1114</v>
      </c>
      <c r="W14" s="80" t="s">
        <v>1113</v>
      </c>
      <c r="X14" s="80" t="s">
        <v>1112</v>
      </c>
      <c r="Y14" s="80" t="s">
        <v>1109</v>
      </c>
      <c r="Z14" s="80" t="s">
        <v>1111</v>
      </c>
      <c r="AA14" s="80" t="s">
        <v>1009</v>
      </c>
      <c r="AB14" s="80" t="s">
        <v>1057</v>
      </c>
      <c r="AC14" s="80" t="s">
        <v>1009</v>
      </c>
      <c r="AD14" s="80" t="s">
        <v>1110</v>
      </c>
      <c r="AE14" s="80" t="s">
        <v>1009</v>
      </c>
      <c r="AF14" s="80" t="s">
        <v>1109</v>
      </c>
      <c r="AG14" s="80" t="s">
        <v>1009</v>
      </c>
      <c r="AH14" s="80" t="s">
        <v>1108</v>
      </c>
      <c r="AI14" s="80" t="s">
        <v>1107</v>
      </c>
      <c r="AJ14" s="80" t="s">
        <v>1106</v>
      </c>
      <c r="AK14" s="81">
        <v>0.64929400000000004</v>
      </c>
      <c r="AL14" s="80" t="s">
        <v>1005</v>
      </c>
      <c r="AM14" s="81">
        <v>3573</v>
      </c>
      <c r="AN14" s="81">
        <v>1</v>
      </c>
      <c r="AO14" s="80" t="s">
        <v>1105</v>
      </c>
      <c r="AP14" s="80" t="s">
        <v>1104</v>
      </c>
    </row>
    <row r="15" spans="1:42" ht="15" customHeight="1">
      <c r="A15" s="80" t="s">
        <v>91</v>
      </c>
      <c r="B15" s="80" t="s">
        <v>951</v>
      </c>
      <c r="C15" s="80" t="s">
        <v>1103</v>
      </c>
      <c r="D15" s="81">
        <v>39.148200000000003</v>
      </c>
      <c r="E15" s="81">
        <v>-106.78279999999999</v>
      </c>
      <c r="F15" s="82">
        <v>41508</v>
      </c>
      <c r="G15" s="80" t="s">
        <v>1026</v>
      </c>
      <c r="H15" s="81">
        <v>2</v>
      </c>
      <c r="I15" s="80" t="s">
        <v>1047</v>
      </c>
      <c r="J15" s="80" t="s">
        <v>1046</v>
      </c>
      <c r="K15" s="80" t="s">
        <v>1084</v>
      </c>
      <c r="L15" s="80" t="s">
        <v>1009</v>
      </c>
      <c r="M15" s="80" t="s">
        <v>1022</v>
      </c>
      <c r="N15" s="80" t="s">
        <v>1021</v>
      </c>
      <c r="O15" s="80" t="s">
        <v>1022</v>
      </c>
      <c r="P15" s="80" t="s">
        <v>1102</v>
      </c>
      <c r="Q15" s="80" t="s">
        <v>1009</v>
      </c>
      <c r="R15" s="80" t="s">
        <v>1025</v>
      </c>
      <c r="S15" s="80" t="s">
        <v>1009</v>
      </c>
      <c r="T15" s="80" t="s">
        <v>1101</v>
      </c>
      <c r="U15" s="80" t="s">
        <v>1009</v>
      </c>
      <c r="V15" s="80" t="s">
        <v>1100</v>
      </c>
      <c r="W15" s="80" t="s">
        <v>1009</v>
      </c>
      <c r="X15" s="80" t="s">
        <v>1099</v>
      </c>
      <c r="Y15" s="80" t="s">
        <v>1009</v>
      </c>
      <c r="Z15" s="80" t="s">
        <v>1098</v>
      </c>
      <c r="AA15" s="80" t="s">
        <v>1097</v>
      </c>
      <c r="AB15" s="80" t="s">
        <v>1096</v>
      </c>
      <c r="AC15" s="80" t="s">
        <v>1095</v>
      </c>
      <c r="AD15" s="80" t="s">
        <v>1094</v>
      </c>
      <c r="AE15" s="80" t="s">
        <v>1009</v>
      </c>
      <c r="AF15" s="80" t="s">
        <v>1093</v>
      </c>
      <c r="AG15" s="80" t="s">
        <v>1009</v>
      </c>
      <c r="AH15" s="80" t="s">
        <v>1092</v>
      </c>
      <c r="AI15" s="80" t="s">
        <v>1091</v>
      </c>
      <c r="AJ15" s="80" t="s">
        <v>1090</v>
      </c>
      <c r="AK15" s="81">
        <v>0.93153600000000003</v>
      </c>
      <c r="AL15" s="80" t="s">
        <v>1005</v>
      </c>
      <c r="AM15" s="81">
        <v>3574</v>
      </c>
      <c r="AN15" s="81">
        <v>1</v>
      </c>
      <c r="AO15" s="80" t="s">
        <v>1089</v>
      </c>
      <c r="AP15" s="80" t="s">
        <v>1003</v>
      </c>
    </row>
    <row r="16" spans="1:42" ht="15" customHeight="1">
      <c r="A16" s="80" t="s">
        <v>1069</v>
      </c>
      <c r="B16" s="80" t="s">
        <v>141</v>
      </c>
      <c r="C16" s="80" t="s">
        <v>1068</v>
      </c>
      <c r="D16" s="81">
        <v>37.948210000000003</v>
      </c>
      <c r="E16" s="81">
        <v>-107.87707</v>
      </c>
      <c r="F16" s="82">
        <v>41509</v>
      </c>
      <c r="G16" s="80" t="s">
        <v>1026</v>
      </c>
      <c r="H16" s="81">
        <v>2</v>
      </c>
      <c r="I16" s="80" t="s">
        <v>1088</v>
      </c>
      <c r="J16" s="80" t="s">
        <v>1087</v>
      </c>
      <c r="K16" s="80" t="s">
        <v>1086</v>
      </c>
      <c r="L16" s="80" t="s">
        <v>1009</v>
      </c>
      <c r="M16" s="80" t="s">
        <v>1023</v>
      </c>
      <c r="N16" s="80" t="s">
        <v>1085</v>
      </c>
      <c r="O16" s="80" t="s">
        <v>1084</v>
      </c>
      <c r="P16" s="80" t="s">
        <v>1083</v>
      </c>
      <c r="Q16" s="80" t="s">
        <v>1009</v>
      </c>
      <c r="R16" s="80" t="s">
        <v>1063</v>
      </c>
      <c r="S16" s="80" t="s">
        <v>1009</v>
      </c>
      <c r="T16" s="80" t="s">
        <v>1082</v>
      </c>
      <c r="U16" s="80" t="s">
        <v>1009</v>
      </c>
      <c r="V16" s="80" t="s">
        <v>1081</v>
      </c>
      <c r="W16" s="80" t="s">
        <v>1009</v>
      </c>
      <c r="X16" s="80" t="s">
        <v>1080</v>
      </c>
      <c r="Y16" s="80" t="s">
        <v>1009</v>
      </c>
      <c r="Z16" s="80" t="s">
        <v>1079</v>
      </c>
      <c r="AA16" s="80" t="s">
        <v>1078</v>
      </c>
      <c r="AB16" s="80" t="s">
        <v>1077</v>
      </c>
      <c r="AC16" s="80" t="s">
        <v>1076</v>
      </c>
      <c r="AD16" s="80" t="s">
        <v>1075</v>
      </c>
      <c r="AE16" s="80" t="s">
        <v>1009</v>
      </c>
      <c r="AF16" s="80" t="s">
        <v>1074</v>
      </c>
      <c r="AG16" s="80" t="s">
        <v>1009</v>
      </c>
      <c r="AH16" s="80" t="s">
        <v>1073</v>
      </c>
      <c r="AI16" s="80" t="s">
        <v>1072</v>
      </c>
      <c r="AJ16" s="80" t="s">
        <v>1071</v>
      </c>
      <c r="AK16" s="81">
        <v>0.54306299999999996</v>
      </c>
      <c r="AL16" s="80" t="s">
        <v>1005</v>
      </c>
      <c r="AM16" s="81">
        <v>3555</v>
      </c>
      <c r="AN16" s="81">
        <v>1</v>
      </c>
      <c r="AO16" s="80" t="s">
        <v>1070</v>
      </c>
      <c r="AP16" s="80" t="s">
        <v>1003</v>
      </c>
    </row>
    <row r="17" spans="1:42" ht="15" customHeight="1">
      <c r="A17" s="80" t="s">
        <v>1069</v>
      </c>
      <c r="B17" s="80" t="s">
        <v>141</v>
      </c>
      <c r="C17" s="80" t="s">
        <v>1068</v>
      </c>
      <c r="D17" s="81">
        <v>37.948210000000003</v>
      </c>
      <c r="E17" s="81">
        <v>-107.87707</v>
      </c>
      <c r="F17" s="82">
        <v>41509</v>
      </c>
      <c r="G17" s="80" t="s">
        <v>1026</v>
      </c>
      <c r="H17" s="81">
        <v>2</v>
      </c>
      <c r="I17" s="80" t="s">
        <v>1067</v>
      </c>
      <c r="J17" s="80" t="s">
        <v>1066</v>
      </c>
      <c r="K17" s="80" t="s">
        <v>1065</v>
      </c>
      <c r="L17" s="80" t="s">
        <v>1009</v>
      </c>
      <c r="M17" s="80" t="s">
        <v>1044</v>
      </c>
      <c r="N17" s="80" t="s">
        <v>1064</v>
      </c>
      <c r="O17" s="80" t="s">
        <v>1044</v>
      </c>
      <c r="P17" s="80" t="s">
        <v>1043</v>
      </c>
      <c r="Q17" s="80" t="s">
        <v>1009</v>
      </c>
      <c r="R17" s="80" t="s">
        <v>1063</v>
      </c>
      <c r="S17" s="80" t="s">
        <v>1009</v>
      </c>
      <c r="T17" s="80" t="s">
        <v>1062</v>
      </c>
      <c r="U17" s="80" t="s">
        <v>1009</v>
      </c>
      <c r="V17" s="80" t="s">
        <v>1061</v>
      </c>
      <c r="W17" s="80" t="s">
        <v>1009</v>
      </c>
      <c r="X17" s="80" t="s">
        <v>1060</v>
      </c>
      <c r="Y17" s="80" t="s">
        <v>1009</v>
      </c>
      <c r="Z17" s="80" t="s">
        <v>1059</v>
      </c>
      <c r="AA17" s="80" t="s">
        <v>1058</v>
      </c>
      <c r="AB17" s="80" t="s">
        <v>1057</v>
      </c>
      <c r="AC17" s="80" t="s">
        <v>1056</v>
      </c>
      <c r="AD17" s="80" t="s">
        <v>1055</v>
      </c>
      <c r="AE17" s="80" t="s">
        <v>1009</v>
      </c>
      <c r="AF17" s="80" t="s">
        <v>1054</v>
      </c>
      <c r="AG17" s="80" t="s">
        <v>1009</v>
      </c>
      <c r="AH17" s="80" t="s">
        <v>1053</v>
      </c>
      <c r="AI17" s="80" t="s">
        <v>1052</v>
      </c>
      <c r="AJ17" s="80" t="s">
        <v>1051</v>
      </c>
      <c r="AK17" s="81">
        <v>0.61094599999999999</v>
      </c>
      <c r="AL17" s="80" t="s">
        <v>1005</v>
      </c>
      <c r="AM17" s="81">
        <v>3555</v>
      </c>
      <c r="AN17" s="81">
        <v>3</v>
      </c>
      <c r="AO17" s="80" t="s">
        <v>1050</v>
      </c>
      <c r="AP17" s="80" t="s">
        <v>1003</v>
      </c>
    </row>
    <row r="18" spans="1:42" ht="15" customHeight="1">
      <c r="A18" s="80" t="s">
        <v>1049</v>
      </c>
      <c r="B18" s="80" t="s">
        <v>141</v>
      </c>
      <c r="C18" s="80" t="s">
        <v>1048</v>
      </c>
      <c r="D18" s="81">
        <v>37.949719999999999</v>
      </c>
      <c r="E18" s="81">
        <v>-107.86861</v>
      </c>
      <c r="F18" s="82">
        <v>41509</v>
      </c>
      <c r="G18" s="80" t="s">
        <v>1026</v>
      </c>
      <c r="H18" s="81">
        <v>2</v>
      </c>
      <c r="I18" s="80" t="s">
        <v>1047</v>
      </c>
      <c r="J18" s="80" t="s">
        <v>1046</v>
      </c>
      <c r="K18" s="80" t="s">
        <v>1044</v>
      </c>
      <c r="L18" s="80" t="s">
        <v>1009</v>
      </c>
      <c r="M18" s="80" t="s">
        <v>1045</v>
      </c>
      <c r="N18" s="80" t="s">
        <v>1014</v>
      </c>
      <c r="O18" s="80" t="s">
        <v>1044</v>
      </c>
      <c r="P18" s="80" t="s">
        <v>1043</v>
      </c>
      <c r="Q18" s="80" t="s">
        <v>1009</v>
      </c>
      <c r="R18" s="80" t="s">
        <v>1042</v>
      </c>
      <c r="S18" s="80" t="s">
        <v>1009</v>
      </c>
      <c r="T18" s="80" t="s">
        <v>1041</v>
      </c>
      <c r="U18" s="80" t="s">
        <v>1009</v>
      </c>
      <c r="V18" s="80" t="s">
        <v>1040</v>
      </c>
      <c r="W18" s="80" t="s">
        <v>1009</v>
      </c>
      <c r="X18" s="80" t="s">
        <v>1039</v>
      </c>
      <c r="Y18" s="80" t="s">
        <v>1009</v>
      </c>
      <c r="Z18" s="80" t="s">
        <v>1038</v>
      </c>
      <c r="AA18" s="80" t="s">
        <v>1037</v>
      </c>
      <c r="AB18" s="80" t="s">
        <v>1036</v>
      </c>
      <c r="AC18" s="80" t="s">
        <v>1035</v>
      </c>
      <c r="AD18" s="80" t="s">
        <v>1034</v>
      </c>
      <c r="AE18" s="80" t="s">
        <v>1009</v>
      </c>
      <c r="AF18" s="80" t="s">
        <v>1033</v>
      </c>
      <c r="AG18" s="80" t="s">
        <v>1009</v>
      </c>
      <c r="AH18" s="80" t="s">
        <v>1032</v>
      </c>
      <c r="AI18" s="80" t="s">
        <v>1031</v>
      </c>
      <c r="AJ18" s="80" t="s">
        <v>1030</v>
      </c>
      <c r="AK18" s="81">
        <v>0.99409800000000004</v>
      </c>
      <c r="AL18" s="80" t="s">
        <v>1005</v>
      </c>
      <c r="AM18" s="81">
        <v>3556</v>
      </c>
      <c r="AN18" s="81">
        <v>1</v>
      </c>
      <c r="AO18" s="80" t="s">
        <v>1029</v>
      </c>
      <c r="AP18" s="80" t="s">
        <v>1003</v>
      </c>
    </row>
    <row r="19" spans="1:42" ht="15" customHeight="1">
      <c r="A19" s="80" t="s">
        <v>1028</v>
      </c>
      <c r="B19" s="80" t="s">
        <v>141</v>
      </c>
      <c r="C19" s="80" t="s">
        <v>1027</v>
      </c>
      <c r="D19" s="81">
        <v>37.931109999999997</v>
      </c>
      <c r="E19" s="81">
        <v>-107.77889</v>
      </c>
      <c r="F19" s="82">
        <v>41509</v>
      </c>
      <c r="G19" s="80" t="s">
        <v>1026</v>
      </c>
      <c r="H19" s="81">
        <v>2</v>
      </c>
      <c r="I19" s="80" t="s">
        <v>1025</v>
      </c>
      <c r="J19" s="80" t="s">
        <v>1024</v>
      </c>
      <c r="K19" s="80" t="s">
        <v>1023</v>
      </c>
      <c r="L19" s="80" t="s">
        <v>1009</v>
      </c>
      <c r="M19" s="80" t="s">
        <v>1022</v>
      </c>
      <c r="N19" s="80" t="s">
        <v>1021</v>
      </c>
      <c r="O19" s="80" t="s">
        <v>1020</v>
      </c>
      <c r="P19" s="80" t="s">
        <v>1019</v>
      </c>
      <c r="Q19" s="80" t="s">
        <v>1009</v>
      </c>
      <c r="R19" s="80" t="s">
        <v>1018</v>
      </c>
      <c r="S19" s="80" t="s">
        <v>1009</v>
      </c>
      <c r="T19" s="80" t="s">
        <v>1017</v>
      </c>
      <c r="U19" s="80" t="s">
        <v>1009</v>
      </c>
      <c r="V19" s="80" t="s">
        <v>1017</v>
      </c>
      <c r="W19" s="80" t="s">
        <v>1009</v>
      </c>
      <c r="X19" s="80" t="s">
        <v>1016</v>
      </c>
      <c r="Y19" s="80" t="s">
        <v>1009</v>
      </c>
      <c r="Z19" s="80" t="s">
        <v>1015</v>
      </c>
      <c r="AA19" s="80" t="s">
        <v>1014</v>
      </c>
      <c r="AB19" s="80" t="s">
        <v>1013</v>
      </c>
      <c r="AC19" s="80" t="s">
        <v>1012</v>
      </c>
      <c r="AD19" s="80" t="s">
        <v>1011</v>
      </c>
      <c r="AE19" s="80" t="s">
        <v>1009</v>
      </c>
      <c r="AF19" s="80" t="s">
        <v>1010</v>
      </c>
      <c r="AG19" s="80" t="s">
        <v>1009</v>
      </c>
      <c r="AH19" s="80" t="s">
        <v>1008</v>
      </c>
      <c r="AI19" s="80" t="s">
        <v>1007</v>
      </c>
      <c r="AJ19" s="80" t="s">
        <v>1006</v>
      </c>
      <c r="AK19" s="81">
        <v>0.98063199999999995</v>
      </c>
      <c r="AL19" s="80" t="s">
        <v>1005</v>
      </c>
      <c r="AM19" s="81">
        <v>3557</v>
      </c>
      <c r="AN19" s="81">
        <v>1</v>
      </c>
      <c r="AO19" s="80" t="s">
        <v>1004</v>
      </c>
      <c r="AP19" s="80" t="s">
        <v>1003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zoomScale="150" zoomScaleNormal="150" zoomScalePageLayoutView="150" workbookViewId="0">
      <selection activeCell="H2" sqref="H2"/>
    </sheetView>
  </sheetViews>
  <sheetFormatPr defaultColWidth="11.42578125" defaultRowHeight="15"/>
  <sheetData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zoomScale="150" zoomScaleNormal="150" zoomScalePageLayoutView="150" workbookViewId="0">
      <selection activeCell="H2" sqref="H2"/>
    </sheetView>
  </sheetViews>
  <sheetFormatPr defaultColWidth="8.85546875" defaultRowHeight="15"/>
  <sheetData>
    <row r="1" spans="1:1">
      <c r="A1" t="s">
        <v>1367</v>
      </c>
    </row>
    <row r="2" spans="1:1">
      <c r="A2" t="s">
        <v>1368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Chem Data and Summary</vt:lpstr>
      <vt:lpstr>Chla Data</vt:lpstr>
      <vt:lpstr>Chla Pivot</vt:lpstr>
      <vt:lpstr>Deployment Sites</vt:lpstr>
      <vt:lpstr>Rack Arrays</vt:lpstr>
      <vt:lpstr>Vial Issues</vt:lpstr>
      <vt:lpstr>MMI</vt:lpstr>
      <vt:lpstr>Flow</vt:lpstr>
      <vt:lpstr>Notes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bbeyea</cp:lastModifiedBy>
  <dcterms:created xsi:type="dcterms:W3CDTF">2013-09-16T14:14:50Z</dcterms:created>
  <dcterms:modified xsi:type="dcterms:W3CDTF">2015-07-20T22:32:57Z</dcterms:modified>
</cp:coreProperties>
</file>